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e/Documents/KTH-Work/GitHub_repositories/KTH-dESA/GLUCOSE/results/FINAL_2060/4.ResultsComparison/"/>
    </mc:Choice>
  </mc:AlternateContent>
  <xr:revisionPtr revIDLastSave="0" documentId="13_ncr:1_{05531099-3763-284C-80AD-8B45990580FC}" xr6:coauthVersionLast="46" xr6:coauthVersionMax="46" xr10:uidLastSave="{00000000-0000-0000-0000-000000000000}"/>
  <bookViews>
    <workbookView xWindow="0" yWindow="0" windowWidth="28800" windowHeight="18000" activeTab="1" xr2:uid="{00000000-000D-0000-FFFF-FFFF00000000}"/>
  </bookViews>
  <sheets>
    <sheet name="ObjectiveValue_old" sheetId="17" r:id="rId1"/>
    <sheet name="TotDiscountedCost" sheetId="18" r:id="rId2"/>
    <sheet name="Baseline_data" sheetId="8" r:id="rId3"/>
    <sheet name="2Degree_data" sheetId="9" r:id="rId4"/>
    <sheet name="Food_data" sheetId="10" r:id="rId5"/>
    <sheet name="Materials_data" sheetId="26" r:id="rId6"/>
    <sheet name="Total_data" sheetId="25" r:id="rId7"/>
    <sheet name="Comparison_data" sheetId="13" r:id="rId8"/>
    <sheet name="Comparison_charts1" sheetId="7" r:id="rId9"/>
    <sheet name="Comparison_charts2" sheetId="14" r:id="rId10"/>
    <sheet name="Comparison_charts3" sheetId="15" r:id="rId11"/>
    <sheet name="Comparison_charts4" sheetId="19" r:id="rId12"/>
    <sheet name="Sheet1" sheetId="20" r:id="rId13"/>
  </sheets>
  <externalReferences>
    <externalReference r:id="rId14"/>
  </externalReferences>
  <definedNames>
    <definedName name="_xlnm._FilterDatabase" localSheetId="7" hidden="1">Comparison_data!$A$1:$AR$356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9" i="15" l="1"/>
  <c r="P50" i="15"/>
  <c r="P51" i="15"/>
  <c r="P52" i="15"/>
  <c r="P55" i="15"/>
  <c r="P60" i="15"/>
  <c r="S49" i="15"/>
  <c r="S50" i="15"/>
  <c r="S51" i="15"/>
  <c r="S52" i="15"/>
  <c r="S55" i="15"/>
  <c r="S60" i="15"/>
  <c r="S61" i="15"/>
  <c r="S47" i="15"/>
  <c r="S48" i="15"/>
  <c r="S53" i="15"/>
  <c r="S54" i="15"/>
  <c r="S56" i="15"/>
  <c r="S57" i="15"/>
  <c r="S58" i="15"/>
  <c r="S69" i="15"/>
  <c r="P47" i="15"/>
  <c r="P48" i="15"/>
  <c r="P53" i="15"/>
  <c r="P54" i="15"/>
  <c r="P56" i="15"/>
  <c r="P57" i="15"/>
  <c r="P58" i="15"/>
  <c r="P69" i="15"/>
  <c r="S70" i="15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23" i="18"/>
  <c r="R48" i="15"/>
  <c r="R47" i="15"/>
  <c r="R72" i="15"/>
  <c r="S72" i="15"/>
  <c r="T48" i="15"/>
  <c r="T47" i="15"/>
  <c r="T72" i="15"/>
  <c r="R50" i="15"/>
  <c r="R49" i="15"/>
  <c r="R73" i="15"/>
  <c r="S73" i="15"/>
  <c r="T50" i="15"/>
  <c r="T49" i="15"/>
  <c r="T73" i="15"/>
  <c r="R52" i="15"/>
  <c r="R51" i="15"/>
  <c r="R74" i="15"/>
  <c r="S74" i="15"/>
  <c r="T52" i="15"/>
  <c r="T51" i="15"/>
  <c r="T74" i="15"/>
  <c r="T58" i="15"/>
  <c r="T57" i="15"/>
  <c r="T56" i="15"/>
  <c r="T53" i="15"/>
  <c r="T66" i="15"/>
  <c r="T54" i="15"/>
  <c r="T55" i="15"/>
  <c r="T17" i="19"/>
  <c r="T69" i="15"/>
  <c r="T70" i="15"/>
  <c r="AR38" i="13"/>
  <c r="AL3" i="15"/>
  <c r="AR40" i="13"/>
  <c r="AL4" i="15"/>
  <c r="AR42" i="13"/>
  <c r="AL5" i="15"/>
  <c r="AR43" i="13"/>
  <c r="AL6" i="15"/>
  <c r="AR44" i="13"/>
  <c r="AL7" i="15"/>
  <c r="AR45" i="13"/>
  <c r="AL8" i="15"/>
  <c r="AR46" i="13"/>
  <c r="AL9" i="15"/>
  <c r="AR47" i="13"/>
  <c r="AL10" i="15"/>
  <c r="AR48" i="13"/>
  <c r="AL11" i="15"/>
  <c r="AL22" i="15"/>
  <c r="AR322" i="13"/>
  <c r="AP3" i="15"/>
  <c r="AR324" i="13"/>
  <c r="AP4" i="15"/>
  <c r="AR326" i="13"/>
  <c r="AP5" i="15"/>
  <c r="AR327" i="13"/>
  <c r="AP6" i="15"/>
  <c r="AR328" i="13"/>
  <c r="AP7" i="15"/>
  <c r="AR329" i="13"/>
  <c r="AP8" i="15"/>
  <c r="AR330" i="13"/>
  <c r="AP9" i="15"/>
  <c r="AR331" i="13"/>
  <c r="AP10" i="15"/>
  <c r="AR332" i="13"/>
  <c r="AP11" i="15"/>
  <c r="AP22" i="15"/>
  <c r="AP23" i="15"/>
  <c r="BZ124" i="15"/>
  <c r="BZ128" i="15"/>
  <c r="BZ134" i="15"/>
  <c r="BZ127" i="15"/>
  <c r="BZ133" i="15"/>
  <c r="BZ126" i="15"/>
  <c r="BZ132" i="15"/>
  <c r="BZ125" i="15"/>
  <c r="BZ131" i="15"/>
  <c r="BZ130" i="15"/>
  <c r="BF124" i="15"/>
  <c r="BF128" i="15"/>
  <c r="BF134" i="15"/>
  <c r="BF127" i="15"/>
  <c r="BF133" i="15"/>
  <c r="BF126" i="15"/>
  <c r="BF132" i="15"/>
  <c r="BF125" i="15"/>
  <c r="BF131" i="15"/>
  <c r="BF130" i="15"/>
  <c r="AV124" i="15"/>
  <c r="AV128" i="15"/>
  <c r="AV134" i="15"/>
  <c r="AV127" i="15"/>
  <c r="AV133" i="15"/>
  <c r="AV126" i="15"/>
  <c r="AV132" i="15"/>
  <c r="AV125" i="15"/>
  <c r="AV131" i="15"/>
  <c r="AV130" i="15"/>
  <c r="BP124" i="15"/>
  <c r="BP128" i="15"/>
  <c r="BP134" i="15"/>
  <c r="BP127" i="15"/>
  <c r="BP133" i="15"/>
  <c r="BP126" i="15"/>
  <c r="BP132" i="15"/>
  <c r="BP125" i="15"/>
  <c r="BP131" i="15"/>
  <c r="BP130" i="15"/>
  <c r="CJ124" i="15"/>
  <c r="CJ130" i="15"/>
  <c r="CJ125" i="15"/>
  <c r="CJ131" i="15"/>
  <c r="CJ126" i="15"/>
  <c r="CJ132" i="15"/>
  <c r="CJ127" i="15"/>
  <c r="CJ133" i="15"/>
  <c r="CJ128" i="15"/>
  <c r="CJ134" i="15"/>
  <c r="AW124" i="15"/>
  <c r="AX124" i="15"/>
  <c r="AY124" i="15"/>
  <c r="AZ124" i="15"/>
  <c r="BA124" i="15"/>
  <c r="BB124" i="15"/>
  <c r="BC124" i="15"/>
  <c r="BD124" i="15"/>
  <c r="BE124" i="15"/>
  <c r="BG124" i="15"/>
  <c r="BH124" i="15"/>
  <c r="BI124" i="15"/>
  <c r="BJ124" i="15"/>
  <c r="BK124" i="15"/>
  <c r="BL124" i="15"/>
  <c r="BM124" i="15"/>
  <c r="BN124" i="15"/>
  <c r="BO124" i="15"/>
  <c r="BQ124" i="15"/>
  <c r="BR124" i="15"/>
  <c r="BS124" i="15"/>
  <c r="BT124" i="15"/>
  <c r="BU124" i="15"/>
  <c r="BV124" i="15"/>
  <c r="BW124" i="15"/>
  <c r="BX124" i="15"/>
  <c r="BY124" i="15"/>
  <c r="CA124" i="15"/>
  <c r="CB124" i="15"/>
  <c r="CC124" i="15"/>
  <c r="CD124" i="15"/>
  <c r="CE124" i="15"/>
  <c r="CF124" i="15"/>
  <c r="CG124" i="15"/>
  <c r="CH124" i="15"/>
  <c r="CI124" i="15"/>
  <c r="AW125" i="15"/>
  <c r="AX125" i="15"/>
  <c r="AY125" i="15"/>
  <c r="AZ125" i="15"/>
  <c r="BA125" i="15"/>
  <c r="BB125" i="15"/>
  <c r="BC125" i="15"/>
  <c r="BD125" i="15"/>
  <c r="BE125" i="15"/>
  <c r="BG125" i="15"/>
  <c r="BH125" i="15"/>
  <c r="BI125" i="15"/>
  <c r="BJ125" i="15"/>
  <c r="BK125" i="15"/>
  <c r="BL125" i="15"/>
  <c r="BM125" i="15"/>
  <c r="BN125" i="15"/>
  <c r="BO125" i="15"/>
  <c r="BQ125" i="15"/>
  <c r="BR125" i="15"/>
  <c r="BS125" i="15"/>
  <c r="BT125" i="15"/>
  <c r="BU125" i="15"/>
  <c r="BV125" i="15"/>
  <c r="BW125" i="15"/>
  <c r="BX125" i="15"/>
  <c r="BY125" i="15"/>
  <c r="CA125" i="15"/>
  <c r="CB125" i="15"/>
  <c r="CC125" i="15"/>
  <c r="CD125" i="15"/>
  <c r="CE125" i="15"/>
  <c r="CF125" i="15"/>
  <c r="CG125" i="15"/>
  <c r="CH125" i="15"/>
  <c r="CI125" i="15"/>
  <c r="AW126" i="15"/>
  <c r="AX126" i="15"/>
  <c r="AY126" i="15"/>
  <c r="AZ126" i="15"/>
  <c r="BA126" i="15"/>
  <c r="BB126" i="15"/>
  <c r="BC126" i="15"/>
  <c r="BD126" i="15"/>
  <c r="BE126" i="15"/>
  <c r="BG126" i="15"/>
  <c r="BH126" i="15"/>
  <c r="BI126" i="15"/>
  <c r="BJ126" i="15"/>
  <c r="BK126" i="15"/>
  <c r="BL126" i="15"/>
  <c r="BM126" i="15"/>
  <c r="BN126" i="15"/>
  <c r="BO126" i="15"/>
  <c r="BQ126" i="15"/>
  <c r="BR126" i="15"/>
  <c r="BS126" i="15"/>
  <c r="BT126" i="15"/>
  <c r="BU126" i="15"/>
  <c r="BV126" i="15"/>
  <c r="BW126" i="15"/>
  <c r="BX126" i="15"/>
  <c r="BY126" i="15"/>
  <c r="CA126" i="15"/>
  <c r="CB126" i="15"/>
  <c r="CC126" i="15"/>
  <c r="CD126" i="15"/>
  <c r="CE126" i="15"/>
  <c r="CF126" i="15"/>
  <c r="CG126" i="15"/>
  <c r="CH126" i="15"/>
  <c r="CI126" i="15"/>
  <c r="AW127" i="15"/>
  <c r="AX127" i="15"/>
  <c r="AY127" i="15"/>
  <c r="AZ127" i="15"/>
  <c r="BA127" i="15"/>
  <c r="BB127" i="15"/>
  <c r="BC127" i="15"/>
  <c r="BD127" i="15"/>
  <c r="BE127" i="15"/>
  <c r="BG127" i="15"/>
  <c r="BH127" i="15"/>
  <c r="BI127" i="15"/>
  <c r="BJ127" i="15"/>
  <c r="BK127" i="15"/>
  <c r="BL127" i="15"/>
  <c r="BM127" i="15"/>
  <c r="BN127" i="15"/>
  <c r="BO127" i="15"/>
  <c r="BQ127" i="15"/>
  <c r="BR127" i="15"/>
  <c r="BS127" i="15"/>
  <c r="BT127" i="15"/>
  <c r="BU127" i="15"/>
  <c r="BV127" i="15"/>
  <c r="BW127" i="15"/>
  <c r="BX127" i="15"/>
  <c r="BY127" i="15"/>
  <c r="CA127" i="15"/>
  <c r="CB127" i="15"/>
  <c r="CC127" i="15"/>
  <c r="CD127" i="15"/>
  <c r="CE127" i="15"/>
  <c r="CF127" i="15"/>
  <c r="CG127" i="15"/>
  <c r="CH127" i="15"/>
  <c r="CI127" i="15"/>
  <c r="AW128" i="15"/>
  <c r="AX128" i="15"/>
  <c r="AY128" i="15"/>
  <c r="AZ128" i="15"/>
  <c r="BA128" i="15"/>
  <c r="BB128" i="15"/>
  <c r="BC128" i="15"/>
  <c r="BD128" i="15"/>
  <c r="BE128" i="15"/>
  <c r="BG128" i="15"/>
  <c r="BH128" i="15"/>
  <c r="BI128" i="15"/>
  <c r="BJ128" i="15"/>
  <c r="BK128" i="15"/>
  <c r="BL128" i="15"/>
  <c r="BM128" i="15"/>
  <c r="BN128" i="15"/>
  <c r="BO128" i="15"/>
  <c r="BQ128" i="15"/>
  <c r="BR128" i="15"/>
  <c r="BS128" i="15"/>
  <c r="BT128" i="15"/>
  <c r="BU128" i="15"/>
  <c r="BV128" i="15"/>
  <c r="BW128" i="15"/>
  <c r="BX128" i="15"/>
  <c r="BY128" i="15"/>
  <c r="CA128" i="15"/>
  <c r="CB128" i="15"/>
  <c r="CC128" i="15"/>
  <c r="CD128" i="15"/>
  <c r="CE128" i="15"/>
  <c r="CF128" i="15"/>
  <c r="CG128" i="15"/>
  <c r="CH128" i="15"/>
  <c r="CI128" i="15"/>
  <c r="AU128" i="15"/>
  <c r="AT128" i="15"/>
  <c r="AS128" i="15"/>
  <c r="AU127" i="15"/>
  <c r="AT127" i="15"/>
  <c r="AS127" i="15"/>
  <c r="AU126" i="15"/>
  <c r="AT126" i="15"/>
  <c r="AS126" i="15"/>
  <c r="AU125" i="15"/>
  <c r="AT125" i="15"/>
  <c r="AS125" i="15"/>
  <c r="AU124" i="15"/>
  <c r="AT124" i="15"/>
  <c r="AS124" i="15"/>
  <c r="Q50" i="15"/>
  <c r="Q49" i="15"/>
  <c r="Q73" i="15"/>
  <c r="Q52" i="15"/>
  <c r="Q51" i="15"/>
  <c r="Q74" i="15"/>
  <c r="Q48" i="15"/>
  <c r="Q47" i="15"/>
  <c r="Q72" i="15"/>
  <c r="U49" i="15"/>
  <c r="U52" i="15"/>
  <c r="U51" i="15"/>
  <c r="U50" i="15"/>
  <c r="V48" i="15"/>
  <c r="V47" i="15"/>
  <c r="Q53" i="15"/>
  <c r="Q54" i="15"/>
  <c r="Q55" i="15"/>
  <c r="Q56" i="15"/>
  <c r="Q57" i="15"/>
  <c r="Q58" i="15"/>
  <c r="Q69" i="15"/>
  <c r="Q70" i="15"/>
  <c r="AR76" i="13"/>
  <c r="Q3" i="15"/>
  <c r="AR79" i="13"/>
  <c r="Q6" i="15"/>
  <c r="AR82" i="13"/>
  <c r="Q9" i="15"/>
  <c r="AR83" i="13"/>
  <c r="Q10" i="15"/>
  <c r="AR84" i="13"/>
  <c r="Q11" i="15"/>
  <c r="Q19" i="15"/>
  <c r="AR289" i="13"/>
  <c r="T3" i="15"/>
  <c r="AR292" i="13"/>
  <c r="T6" i="15"/>
  <c r="AR295" i="13"/>
  <c r="T9" i="15"/>
  <c r="AR296" i="13"/>
  <c r="T10" i="15"/>
  <c r="AR297" i="13"/>
  <c r="T11" i="15"/>
  <c r="T19" i="15"/>
  <c r="T21" i="15"/>
  <c r="AR109" i="13"/>
  <c r="AM3" i="15"/>
  <c r="AR114" i="13"/>
  <c r="AM6" i="15"/>
  <c r="AR117" i="13"/>
  <c r="AM9" i="15"/>
  <c r="AR118" i="13"/>
  <c r="AM10" i="15"/>
  <c r="AR119" i="13"/>
  <c r="AM11" i="15"/>
  <c r="AM19" i="15"/>
  <c r="AR111" i="13"/>
  <c r="AM4" i="15"/>
  <c r="AR113" i="13"/>
  <c r="AM5" i="15"/>
  <c r="AR115" i="13"/>
  <c r="AM7" i="15"/>
  <c r="AR116" i="13"/>
  <c r="AM8" i="15"/>
  <c r="AM14" i="19"/>
  <c r="AM7" i="19"/>
  <c r="S44" i="13"/>
  <c r="AF7" i="15"/>
  <c r="AF16" i="15"/>
  <c r="S115" i="13"/>
  <c r="AG7" i="15"/>
  <c r="AG16" i="15"/>
  <c r="AG17" i="15"/>
  <c r="AR9" i="13"/>
  <c r="P7" i="15"/>
  <c r="P16" i="15"/>
  <c r="AR80" i="13"/>
  <c r="Q7" i="15"/>
  <c r="Q16" i="15"/>
  <c r="Q17" i="15"/>
  <c r="P63" i="15"/>
  <c r="R54" i="15"/>
  <c r="R63" i="15"/>
  <c r="R64" i="15"/>
  <c r="Q63" i="15"/>
  <c r="Q64" i="15"/>
  <c r="P64" i="15"/>
  <c r="R53" i="15"/>
  <c r="R55" i="15"/>
  <c r="R56" i="15"/>
  <c r="R57" i="15"/>
  <c r="R58" i="15"/>
  <c r="R69" i="15"/>
  <c r="R70" i="15"/>
  <c r="D54" i="15"/>
  <c r="D63" i="15"/>
  <c r="D47" i="15"/>
  <c r="D48" i="15"/>
  <c r="D49" i="15"/>
  <c r="D50" i="15"/>
  <c r="D51" i="15"/>
  <c r="D52" i="15"/>
  <c r="D53" i="15"/>
  <c r="D55" i="15"/>
  <c r="D56" i="15"/>
  <c r="D57" i="15"/>
  <c r="D58" i="15"/>
  <c r="D64" i="15"/>
  <c r="AS3" i="18"/>
  <c r="AS11" i="18"/>
  <c r="AT11" i="18"/>
  <c r="C9" i="17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B22" i="18"/>
  <c r="B10" i="18"/>
  <c r="D18" i="18"/>
  <c r="C18" i="18"/>
  <c r="B18" i="18"/>
  <c r="D21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R90" i="13"/>
  <c r="AM47" i="15"/>
  <c r="AR91" i="13"/>
  <c r="AM48" i="15"/>
  <c r="AM53" i="15"/>
  <c r="AR19" i="13"/>
  <c r="AL47" i="15"/>
  <c r="AR20" i="13"/>
  <c r="AL48" i="15"/>
  <c r="AL53" i="15"/>
  <c r="AL56" i="15"/>
  <c r="D126" i="25"/>
  <c r="S109" i="13"/>
  <c r="AG3" i="15"/>
  <c r="S111" i="13"/>
  <c r="AG4" i="15"/>
  <c r="S113" i="13"/>
  <c r="AG5" i="15"/>
  <c r="S114" i="13"/>
  <c r="AG6" i="15"/>
  <c r="S116" i="13"/>
  <c r="AG8" i="15"/>
  <c r="S117" i="13"/>
  <c r="AG9" i="15"/>
  <c r="S118" i="13"/>
  <c r="AG10" i="15"/>
  <c r="S119" i="13"/>
  <c r="AG11" i="15"/>
  <c r="AG7" i="19"/>
  <c r="AR257" i="13"/>
  <c r="AO7" i="15"/>
  <c r="AR251" i="13"/>
  <c r="AO3" i="15"/>
  <c r="AR253" i="13"/>
  <c r="AO4" i="15"/>
  <c r="AR255" i="13"/>
  <c r="AO5" i="15"/>
  <c r="AR256" i="13"/>
  <c r="AO6" i="15"/>
  <c r="AR258" i="13"/>
  <c r="AO8" i="15"/>
  <c r="AR259" i="13"/>
  <c r="AO9" i="15"/>
  <c r="AR260" i="13"/>
  <c r="AO10" i="15"/>
  <c r="AR261" i="13"/>
  <c r="AO11" i="15"/>
  <c r="AO7" i="19"/>
  <c r="AO13" i="19"/>
  <c r="AO19" i="15"/>
  <c r="AO14" i="19"/>
  <c r="AO3" i="19"/>
  <c r="AO4" i="19"/>
  <c r="AO5" i="19"/>
  <c r="AO6" i="19"/>
  <c r="AO8" i="19"/>
  <c r="AO9" i="19"/>
  <c r="AO10" i="19"/>
  <c r="AO11" i="19"/>
  <c r="X257" i="13"/>
  <c r="AI7" i="15"/>
  <c r="X251" i="13"/>
  <c r="AI3" i="15"/>
  <c r="X253" i="13"/>
  <c r="AI4" i="15"/>
  <c r="X255" i="13"/>
  <c r="AI5" i="15"/>
  <c r="X256" i="13"/>
  <c r="AI6" i="15"/>
  <c r="X258" i="13"/>
  <c r="AI8" i="15"/>
  <c r="X259" i="13"/>
  <c r="AI9" i="15"/>
  <c r="X260" i="13"/>
  <c r="AI10" i="15"/>
  <c r="X261" i="13"/>
  <c r="AI11" i="15"/>
  <c r="AI7" i="19"/>
  <c r="AI13" i="19"/>
  <c r="AI19" i="15"/>
  <c r="AI14" i="19"/>
  <c r="AI3" i="19"/>
  <c r="AI4" i="19"/>
  <c r="AI5" i="19"/>
  <c r="AI6" i="19"/>
  <c r="AI8" i="19"/>
  <c r="AI9" i="19"/>
  <c r="AI10" i="19"/>
  <c r="AI11" i="19"/>
  <c r="D257" i="13"/>
  <c r="AC7" i="15"/>
  <c r="D251" i="13"/>
  <c r="AC3" i="15"/>
  <c r="D253" i="13"/>
  <c r="AC4" i="15"/>
  <c r="D255" i="13"/>
  <c r="AC5" i="15"/>
  <c r="D256" i="13"/>
  <c r="AC6" i="15"/>
  <c r="D258" i="13"/>
  <c r="AC8" i="15"/>
  <c r="D259" i="13"/>
  <c r="AC9" i="15"/>
  <c r="D260" i="13"/>
  <c r="AC10" i="15"/>
  <c r="D261" i="13"/>
  <c r="AC11" i="15"/>
  <c r="AC7" i="19"/>
  <c r="AC13" i="19"/>
  <c r="AC19" i="15"/>
  <c r="AC14" i="19"/>
  <c r="AC3" i="19"/>
  <c r="AC4" i="19"/>
  <c r="AC5" i="19"/>
  <c r="AC6" i="19"/>
  <c r="AC8" i="19"/>
  <c r="AC9" i="19"/>
  <c r="AC10" i="19"/>
  <c r="AC11" i="19"/>
  <c r="AR243" i="13"/>
  <c r="S113" i="15"/>
  <c r="AR244" i="13"/>
  <c r="S114" i="15"/>
  <c r="AR245" i="13"/>
  <c r="S115" i="15"/>
  <c r="AR247" i="13"/>
  <c r="S116" i="15"/>
  <c r="AR248" i="13"/>
  <c r="S117" i="15"/>
  <c r="S43" i="19"/>
  <c r="S44" i="19"/>
  <c r="S45" i="19"/>
  <c r="S46" i="19"/>
  <c r="S47" i="19"/>
  <c r="X243" i="13"/>
  <c r="M113" i="15"/>
  <c r="X244" i="13"/>
  <c r="M114" i="15"/>
  <c r="X245" i="13"/>
  <c r="M115" i="15"/>
  <c r="X247" i="13"/>
  <c r="M116" i="15"/>
  <c r="X248" i="13"/>
  <c r="M117" i="15"/>
  <c r="M43" i="19"/>
  <c r="M44" i="19"/>
  <c r="M45" i="19"/>
  <c r="M46" i="19"/>
  <c r="M47" i="19"/>
  <c r="D243" i="13"/>
  <c r="G113" i="15"/>
  <c r="D244" i="13"/>
  <c r="G114" i="15"/>
  <c r="D245" i="13"/>
  <c r="G115" i="15"/>
  <c r="D247" i="13"/>
  <c r="G116" i="15"/>
  <c r="D248" i="13"/>
  <c r="G117" i="15"/>
  <c r="G43" i="19"/>
  <c r="G44" i="19"/>
  <c r="G45" i="19"/>
  <c r="G46" i="19"/>
  <c r="G47" i="19"/>
  <c r="S10" i="19"/>
  <c r="S16" i="19"/>
  <c r="S66" i="15"/>
  <c r="S17" i="19"/>
  <c r="S4" i="19"/>
  <c r="S5" i="19"/>
  <c r="S6" i="19"/>
  <c r="S7" i="19"/>
  <c r="S8" i="19"/>
  <c r="S9" i="19"/>
  <c r="S11" i="19"/>
  <c r="S12" i="19"/>
  <c r="S13" i="19"/>
  <c r="S14" i="19"/>
  <c r="S3" i="19"/>
  <c r="M58" i="15"/>
  <c r="M57" i="15"/>
  <c r="M56" i="15"/>
  <c r="M53" i="15"/>
  <c r="M47" i="15"/>
  <c r="M48" i="15"/>
  <c r="M66" i="15"/>
  <c r="M49" i="15"/>
  <c r="M50" i="15"/>
  <c r="M51" i="15"/>
  <c r="M52" i="15"/>
  <c r="M54" i="15"/>
  <c r="M55" i="15"/>
  <c r="M17" i="19"/>
  <c r="M10" i="19"/>
  <c r="M16" i="19"/>
  <c r="M4" i="19"/>
  <c r="M5" i="19"/>
  <c r="M6" i="19"/>
  <c r="M7" i="19"/>
  <c r="M8" i="19"/>
  <c r="M9" i="19"/>
  <c r="M11" i="19"/>
  <c r="M12" i="19"/>
  <c r="M13" i="19"/>
  <c r="M14" i="19"/>
  <c r="F48" i="15"/>
  <c r="F47" i="15"/>
  <c r="F49" i="15"/>
  <c r="F50" i="15"/>
  <c r="F51" i="15"/>
  <c r="F52" i="15"/>
  <c r="F53" i="15"/>
  <c r="F54" i="15"/>
  <c r="F55" i="15"/>
  <c r="F56" i="15"/>
  <c r="F57" i="15"/>
  <c r="F58" i="15"/>
  <c r="F4" i="19"/>
  <c r="F5" i="19"/>
  <c r="F6" i="19"/>
  <c r="F7" i="19"/>
  <c r="F8" i="19"/>
  <c r="F9" i="19"/>
  <c r="F10" i="19"/>
  <c r="F11" i="19"/>
  <c r="F12" i="19"/>
  <c r="F13" i="19"/>
  <c r="F14" i="19"/>
  <c r="F3" i="19"/>
  <c r="M3" i="19"/>
  <c r="G48" i="15"/>
  <c r="G47" i="15"/>
  <c r="G49" i="15"/>
  <c r="G50" i="15"/>
  <c r="G51" i="15"/>
  <c r="G52" i="15"/>
  <c r="G53" i="15"/>
  <c r="G54" i="15"/>
  <c r="G55" i="15"/>
  <c r="G56" i="15"/>
  <c r="G57" i="15"/>
  <c r="G58" i="15"/>
  <c r="G4" i="19"/>
  <c r="G5" i="19"/>
  <c r="G6" i="19"/>
  <c r="G7" i="19"/>
  <c r="G8" i="19"/>
  <c r="G9" i="19"/>
  <c r="G10" i="19"/>
  <c r="G11" i="19"/>
  <c r="G12" i="19"/>
  <c r="G13" i="19"/>
  <c r="G14" i="19"/>
  <c r="G3" i="19"/>
  <c r="S30" i="13"/>
  <c r="J113" i="15"/>
  <c r="M118" i="15"/>
  <c r="S31" i="13"/>
  <c r="J114" i="15"/>
  <c r="M119" i="15"/>
  <c r="S32" i="13"/>
  <c r="J115" i="15"/>
  <c r="M120" i="15"/>
  <c r="S35" i="13"/>
  <c r="J117" i="15"/>
  <c r="M121" i="15"/>
  <c r="AR31" i="13"/>
  <c r="P114" i="15"/>
  <c r="S119" i="15"/>
  <c r="AR30" i="13"/>
  <c r="P113" i="15"/>
  <c r="S118" i="15"/>
  <c r="AR172" i="13"/>
  <c r="R113" i="15"/>
  <c r="R118" i="15"/>
  <c r="S123" i="15"/>
  <c r="AR32" i="13"/>
  <c r="P115" i="15"/>
  <c r="S120" i="15"/>
  <c r="AR35" i="13"/>
  <c r="P117" i="15"/>
  <c r="S121" i="15"/>
  <c r="E230" i="13"/>
  <c r="AW100" i="15"/>
  <c r="F230" i="13"/>
  <c r="AX100" i="15"/>
  <c r="G230" i="13"/>
  <c r="AY100" i="15"/>
  <c r="H230" i="13"/>
  <c r="AZ100" i="15"/>
  <c r="I230" i="13"/>
  <c r="BA100" i="15"/>
  <c r="J230" i="13"/>
  <c r="BB100" i="15"/>
  <c r="K230" i="13"/>
  <c r="BC100" i="15"/>
  <c r="L230" i="13"/>
  <c r="BD100" i="15"/>
  <c r="M230" i="13"/>
  <c r="BE100" i="15"/>
  <c r="N230" i="13"/>
  <c r="BF100" i="15"/>
  <c r="O230" i="13"/>
  <c r="BG100" i="15"/>
  <c r="P230" i="13"/>
  <c r="BH100" i="15"/>
  <c r="Q230" i="13"/>
  <c r="BI100" i="15"/>
  <c r="R230" i="13"/>
  <c r="BJ100" i="15"/>
  <c r="S230" i="13"/>
  <c r="BK100" i="15"/>
  <c r="T230" i="13"/>
  <c r="BL100" i="15"/>
  <c r="U230" i="13"/>
  <c r="BM100" i="15"/>
  <c r="V230" i="13"/>
  <c r="BN100" i="15"/>
  <c r="W230" i="13"/>
  <c r="BO100" i="15"/>
  <c r="X230" i="13"/>
  <c r="BP100" i="15"/>
  <c r="Y230" i="13"/>
  <c r="BQ100" i="15"/>
  <c r="Z230" i="13"/>
  <c r="BR100" i="15"/>
  <c r="AA230" i="13"/>
  <c r="BS100" i="15"/>
  <c r="AB230" i="13"/>
  <c r="BT100" i="15"/>
  <c r="AC230" i="13"/>
  <c r="BU100" i="15"/>
  <c r="AD230" i="13"/>
  <c r="BV100" i="15"/>
  <c r="AE230" i="13"/>
  <c r="BW100" i="15"/>
  <c r="AF230" i="13"/>
  <c r="BX100" i="15"/>
  <c r="AG230" i="13"/>
  <c r="BY100" i="15"/>
  <c r="AH230" i="13"/>
  <c r="BZ100" i="15"/>
  <c r="AI230" i="13"/>
  <c r="CA100" i="15"/>
  <c r="AJ230" i="13"/>
  <c r="CB100" i="15"/>
  <c r="AK230" i="13"/>
  <c r="CC100" i="15"/>
  <c r="AL230" i="13"/>
  <c r="CD100" i="15"/>
  <c r="AM230" i="13"/>
  <c r="CE100" i="15"/>
  <c r="AN230" i="13"/>
  <c r="CF100" i="15"/>
  <c r="AO230" i="13"/>
  <c r="CG100" i="15"/>
  <c r="AP230" i="13"/>
  <c r="CH100" i="15"/>
  <c r="AQ230" i="13"/>
  <c r="CI100" i="15"/>
  <c r="AR230" i="13"/>
  <c r="CJ100" i="15"/>
  <c r="D230" i="13"/>
  <c r="AV100" i="15"/>
  <c r="AU100" i="15"/>
  <c r="AT100" i="15"/>
  <c r="AS100" i="15"/>
  <c r="E228" i="13"/>
  <c r="AW94" i="15"/>
  <c r="F228" i="13"/>
  <c r="AX94" i="15"/>
  <c r="G228" i="13"/>
  <c r="AY94" i="15"/>
  <c r="H228" i="13"/>
  <c r="AZ94" i="15"/>
  <c r="I228" i="13"/>
  <c r="BA94" i="15"/>
  <c r="J228" i="13"/>
  <c r="BB94" i="15"/>
  <c r="K228" i="13"/>
  <c r="BC94" i="15"/>
  <c r="L228" i="13"/>
  <c r="BD94" i="15"/>
  <c r="M228" i="13"/>
  <c r="BE94" i="15"/>
  <c r="N228" i="13"/>
  <c r="BF94" i="15"/>
  <c r="O228" i="13"/>
  <c r="BG94" i="15"/>
  <c r="P228" i="13"/>
  <c r="BH94" i="15"/>
  <c r="Q228" i="13"/>
  <c r="BI94" i="15"/>
  <c r="R228" i="13"/>
  <c r="BJ94" i="15"/>
  <c r="S228" i="13"/>
  <c r="BK94" i="15"/>
  <c r="T228" i="13"/>
  <c r="BL94" i="15"/>
  <c r="U228" i="13"/>
  <c r="BM94" i="15"/>
  <c r="V228" i="13"/>
  <c r="BN94" i="15"/>
  <c r="W228" i="13"/>
  <c r="BO94" i="15"/>
  <c r="X228" i="13"/>
  <c r="BP94" i="15"/>
  <c r="Y228" i="13"/>
  <c r="BQ94" i="15"/>
  <c r="Z228" i="13"/>
  <c r="BR94" i="15"/>
  <c r="AA228" i="13"/>
  <c r="BS94" i="15"/>
  <c r="AB228" i="13"/>
  <c r="BT94" i="15"/>
  <c r="AC228" i="13"/>
  <c r="BU94" i="15"/>
  <c r="AD228" i="13"/>
  <c r="BV94" i="15"/>
  <c r="AE228" i="13"/>
  <c r="BW94" i="15"/>
  <c r="AF228" i="13"/>
  <c r="BX94" i="15"/>
  <c r="AG228" i="13"/>
  <c r="BY94" i="15"/>
  <c r="AH228" i="13"/>
  <c r="BZ94" i="15"/>
  <c r="AI228" i="13"/>
  <c r="CA94" i="15"/>
  <c r="AJ228" i="13"/>
  <c r="CB94" i="15"/>
  <c r="AK228" i="13"/>
  <c r="CC94" i="15"/>
  <c r="AL228" i="13"/>
  <c r="CD94" i="15"/>
  <c r="AM228" i="13"/>
  <c r="CE94" i="15"/>
  <c r="AN228" i="13"/>
  <c r="CF94" i="15"/>
  <c r="AO228" i="13"/>
  <c r="CG94" i="15"/>
  <c r="AP228" i="13"/>
  <c r="CH94" i="15"/>
  <c r="AQ228" i="13"/>
  <c r="CI94" i="15"/>
  <c r="AR228" i="13"/>
  <c r="CJ94" i="15"/>
  <c r="AU94" i="15"/>
  <c r="D228" i="13"/>
  <c r="AV94" i="15"/>
  <c r="AT94" i="15"/>
  <c r="AS94" i="15"/>
  <c r="E229" i="13"/>
  <c r="AW88" i="15"/>
  <c r="F229" i="13"/>
  <c r="AX88" i="15"/>
  <c r="G229" i="13"/>
  <c r="AY88" i="15"/>
  <c r="H229" i="13"/>
  <c r="AZ88" i="15"/>
  <c r="I229" i="13"/>
  <c r="BA88" i="15"/>
  <c r="J229" i="13"/>
  <c r="BB88" i="15"/>
  <c r="K229" i="13"/>
  <c r="BC88" i="15"/>
  <c r="L229" i="13"/>
  <c r="BD88" i="15"/>
  <c r="M229" i="13"/>
  <c r="BE88" i="15"/>
  <c r="N229" i="13"/>
  <c r="BF88" i="15"/>
  <c r="O229" i="13"/>
  <c r="BG88" i="15"/>
  <c r="P229" i="13"/>
  <c r="BH88" i="15"/>
  <c r="Q229" i="13"/>
  <c r="BI88" i="15"/>
  <c r="R229" i="13"/>
  <c r="BJ88" i="15"/>
  <c r="S229" i="13"/>
  <c r="BK88" i="15"/>
  <c r="T229" i="13"/>
  <c r="BL88" i="15"/>
  <c r="U229" i="13"/>
  <c r="BM88" i="15"/>
  <c r="V229" i="13"/>
  <c r="BN88" i="15"/>
  <c r="W229" i="13"/>
  <c r="BO88" i="15"/>
  <c r="X229" i="13"/>
  <c r="BP88" i="15"/>
  <c r="Y229" i="13"/>
  <c r="BQ88" i="15"/>
  <c r="Z229" i="13"/>
  <c r="BR88" i="15"/>
  <c r="AA229" i="13"/>
  <c r="BS88" i="15"/>
  <c r="AB229" i="13"/>
  <c r="BT88" i="15"/>
  <c r="AC229" i="13"/>
  <c r="BU88" i="15"/>
  <c r="AD229" i="13"/>
  <c r="BV88" i="15"/>
  <c r="AE229" i="13"/>
  <c r="BW88" i="15"/>
  <c r="AF229" i="13"/>
  <c r="BX88" i="15"/>
  <c r="AG229" i="13"/>
  <c r="BY88" i="15"/>
  <c r="AH229" i="13"/>
  <c r="BZ88" i="15"/>
  <c r="AI229" i="13"/>
  <c r="CA88" i="15"/>
  <c r="AJ229" i="13"/>
  <c r="CB88" i="15"/>
  <c r="AK229" i="13"/>
  <c r="CC88" i="15"/>
  <c r="AL229" i="13"/>
  <c r="CD88" i="15"/>
  <c r="AM229" i="13"/>
  <c r="CE88" i="15"/>
  <c r="AN229" i="13"/>
  <c r="CF88" i="15"/>
  <c r="AO229" i="13"/>
  <c r="CG88" i="15"/>
  <c r="AP229" i="13"/>
  <c r="CH88" i="15"/>
  <c r="AQ229" i="13"/>
  <c r="CI88" i="15"/>
  <c r="AR229" i="13"/>
  <c r="CJ88" i="15"/>
  <c r="D229" i="13"/>
  <c r="AV88" i="15"/>
  <c r="AU88" i="15"/>
  <c r="AT88" i="15"/>
  <c r="AS88" i="15"/>
  <c r="BK14" i="15"/>
  <c r="BK13" i="15"/>
  <c r="BK12" i="15"/>
  <c r="BK11" i="15"/>
  <c r="BK10" i="15"/>
  <c r="BK9" i="15"/>
  <c r="BK8" i="15"/>
  <c r="BK7" i="15"/>
  <c r="BK6" i="15"/>
  <c r="BK5" i="15"/>
  <c r="BK4" i="15"/>
  <c r="BK3" i="15"/>
  <c r="BE14" i="15"/>
  <c r="BE13" i="15"/>
  <c r="BE12" i="15"/>
  <c r="BE11" i="15"/>
  <c r="BE10" i="15"/>
  <c r="BE9" i="15"/>
  <c r="BE8" i="15"/>
  <c r="BE7" i="15"/>
  <c r="BE6" i="15"/>
  <c r="BE5" i="15"/>
  <c r="BE4" i="15"/>
  <c r="BE3" i="15"/>
  <c r="AY3" i="15"/>
  <c r="AY14" i="15"/>
  <c r="AY13" i="15"/>
  <c r="AY12" i="15"/>
  <c r="AY11" i="15"/>
  <c r="AY10" i="15"/>
  <c r="AY9" i="15"/>
  <c r="AY8" i="15"/>
  <c r="AY7" i="15"/>
  <c r="AY6" i="15"/>
  <c r="AY5" i="15"/>
  <c r="AY4" i="15"/>
  <c r="AX3" i="15"/>
  <c r="AO86" i="15"/>
  <c r="AO87" i="15"/>
  <c r="AO85" i="15"/>
  <c r="AI86" i="15"/>
  <c r="AI87" i="15"/>
  <c r="AI85" i="15"/>
  <c r="AC85" i="15"/>
  <c r="AC86" i="15"/>
  <c r="AC87" i="15"/>
  <c r="X303" i="13"/>
  <c r="AJ47" i="15"/>
  <c r="X304" i="13"/>
  <c r="AJ48" i="15"/>
  <c r="AJ53" i="15"/>
  <c r="X19" i="13"/>
  <c r="AF47" i="15"/>
  <c r="X20" i="13"/>
  <c r="AF48" i="15"/>
  <c r="AF53" i="15"/>
  <c r="AJ56" i="15"/>
  <c r="AS50" i="15"/>
  <c r="AR303" i="13"/>
  <c r="AP47" i="15"/>
  <c r="AR304" i="13"/>
  <c r="AP48" i="15"/>
  <c r="AP53" i="15"/>
  <c r="AO56" i="15"/>
  <c r="AR232" i="13"/>
  <c r="AO47" i="15"/>
  <c r="AR233" i="13"/>
  <c r="AO48" i="15"/>
  <c r="AO53" i="15"/>
  <c r="AN56" i="15"/>
  <c r="AR161" i="13"/>
  <c r="AN47" i="15"/>
  <c r="AR162" i="13"/>
  <c r="AN48" i="15"/>
  <c r="AN53" i="15"/>
  <c r="AM56" i="15"/>
  <c r="X232" i="13"/>
  <c r="AI47" i="15"/>
  <c r="X233" i="13"/>
  <c r="AI48" i="15"/>
  <c r="AI53" i="15"/>
  <c r="AI56" i="15"/>
  <c r="X161" i="13"/>
  <c r="AH47" i="15"/>
  <c r="X162" i="13"/>
  <c r="AH48" i="15"/>
  <c r="AH53" i="15"/>
  <c r="AH56" i="15"/>
  <c r="D232" i="13"/>
  <c r="AC47" i="15"/>
  <c r="D233" i="13"/>
  <c r="AC48" i="15"/>
  <c r="AC53" i="15"/>
  <c r="AR234" i="13"/>
  <c r="AO49" i="15"/>
  <c r="AR235" i="13"/>
  <c r="AO50" i="15"/>
  <c r="AR236" i="13"/>
  <c r="AO51" i="15"/>
  <c r="X234" i="13"/>
  <c r="AI49" i="15"/>
  <c r="X235" i="13"/>
  <c r="AI50" i="15"/>
  <c r="X236" i="13"/>
  <c r="AI51" i="15"/>
  <c r="D234" i="13"/>
  <c r="AC49" i="15"/>
  <c r="D235" i="13"/>
  <c r="AC50" i="15"/>
  <c r="D236" i="13"/>
  <c r="AC51" i="15"/>
  <c r="AI13" i="15"/>
  <c r="S40" i="13"/>
  <c r="AF4" i="15"/>
  <c r="S42" i="13"/>
  <c r="AF5" i="15"/>
  <c r="S45" i="13"/>
  <c r="AF8" i="15"/>
  <c r="AF13" i="15"/>
  <c r="AI14" i="15"/>
  <c r="AI16" i="15"/>
  <c r="AI17" i="15"/>
  <c r="S38" i="13"/>
  <c r="AF3" i="15"/>
  <c r="S43" i="13"/>
  <c r="AF6" i="15"/>
  <c r="S46" i="13"/>
  <c r="AF9" i="15"/>
  <c r="S47" i="13"/>
  <c r="AF10" i="15"/>
  <c r="S48" i="13"/>
  <c r="AF11" i="15"/>
  <c r="AF19" i="15"/>
  <c r="AI20" i="15"/>
  <c r="AI22" i="15"/>
  <c r="AF22" i="15"/>
  <c r="AI23" i="15"/>
  <c r="AO13" i="15"/>
  <c r="AL13" i="15"/>
  <c r="AO14" i="15"/>
  <c r="AO16" i="15"/>
  <c r="AL16" i="15"/>
  <c r="AO17" i="15"/>
  <c r="AL19" i="15"/>
  <c r="AO20" i="15"/>
  <c r="AO22" i="15"/>
  <c r="AO23" i="15"/>
  <c r="AC13" i="15"/>
  <c r="AC16" i="15"/>
  <c r="AC22" i="15"/>
  <c r="AR219" i="13"/>
  <c r="S4" i="15"/>
  <c r="AR220" i="13"/>
  <c r="S5" i="15"/>
  <c r="AR223" i="13"/>
  <c r="S8" i="15"/>
  <c r="S13" i="15"/>
  <c r="AR6" i="13"/>
  <c r="P4" i="15"/>
  <c r="AR7" i="13"/>
  <c r="P5" i="15"/>
  <c r="AR10" i="13"/>
  <c r="P8" i="15"/>
  <c r="P13" i="15"/>
  <c r="S14" i="15"/>
  <c r="AR222" i="13"/>
  <c r="S7" i="15"/>
  <c r="S16" i="15"/>
  <c r="S17" i="15"/>
  <c r="AR218" i="13"/>
  <c r="S3" i="15"/>
  <c r="AR221" i="13"/>
  <c r="S6" i="15"/>
  <c r="AR224" i="13"/>
  <c r="S9" i="15"/>
  <c r="AR225" i="13"/>
  <c r="S10" i="15"/>
  <c r="AR226" i="13"/>
  <c r="S11" i="15"/>
  <c r="S19" i="15"/>
  <c r="AR5" i="13"/>
  <c r="P3" i="15"/>
  <c r="AR8" i="13"/>
  <c r="P6" i="15"/>
  <c r="AR11" i="13"/>
  <c r="P9" i="15"/>
  <c r="AR12" i="13"/>
  <c r="P10" i="15"/>
  <c r="AR13" i="13"/>
  <c r="P11" i="15"/>
  <c r="P19" i="15"/>
  <c r="S20" i="15"/>
  <c r="D219" i="13"/>
  <c r="G4" i="15"/>
  <c r="D220" i="13"/>
  <c r="G5" i="15"/>
  <c r="D223" i="13"/>
  <c r="G8" i="15"/>
  <c r="G13" i="15"/>
  <c r="D222" i="13"/>
  <c r="G7" i="15"/>
  <c r="G16" i="15"/>
  <c r="D218" i="13"/>
  <c r="G3" i="15"/>
  <c r="D221" i="13"/>
  <c r="G6" i="15"/>
  <c r="D224" i="13"/>
  <c r="G9" i="15"/>
  <c r="D225" i="13"/>
  <c r="G10" i="15"/>
  <c r="D226" i="13"/>
  <c r="G11" i="15"/>
  <c r="G19" i="15"/>
  <c r="X219" i="13"/>
  <c r="M4" i="15"/>
  <c r="X220" i="13"/>
  <c r="M5" i="15"/>
  <c r="X223" i="13"/>
  <c r="M8" i="15"/>
  <c r="M13" i="15"/>
  <c r="X6" i="13"/>
  <c r="J4" i="15"/>
  <c r="X7" i="13"/>
  <c r="J5" i="15"/>
  <c r="X10" i="13"/>
  <c r="J8" i="15"/>
  <c r="J13" i="15"/>
  <c r="M14" i="15"/>
  <c r="X222" i="13"/>
  <c r="M7" i="15"/>
  <c r="M16" i="15"/>
  <c r="X218" i="13"/>
  <c r="M3" i="15"/>
  <c r="X221" i="13"/>
  <c r="M6" i="15"/>
  <c r="X224" i="13"/>
  <c r="M9" i="15"/>
  <c r="X225" i="13"/>
  <c r="M10" i="15"/>
  <c r="X226" i="13"/>
  <c r="M11" i="15"/>
  <c r="M19" i="15"/>
  <c r="X5" i="13"/>
  <c r="J3" i="15"/>
  <c r="X8" i="13"/>
  <c r="J6" i="15"/>
  <c r="X11" i="13"/>
  <c r="J9" i="15"/>
  <c r="X12" i="13"/>
  <c r="J10" i="15"/>
  <c r="X13" i="13"/>
  <c r="J11" i="15"/>
  <c r="J19" i="15"/>
  <c r="M20" i="15"/>
  <c r="X297" i="13"/>
  <c r="N11" i="15"/>
  <c r="X296" i="13"/>
  <c r="N10" i="15"/>
  <c r="X295" i="13"/>
  <c r="N9" i="15"/>
  <c r="X294" i="13"/>
  <c r="N8" i="15"/>
  <c r="X293" i="13"/>
  <c r="N7" i="15"/>
  <c r="X292" i="13"/>
  <c r="N6" i="15"/>
  <c r="X291" i="13"/>
  <c r="N5" i="15"/>
  <c r="X290" i="13"/>
  <c r="N4" i="15"/>
  <c r="X289" i="13"/>
  <c r="N3" i="15"/>
  <c r="X155" i="13"/>
  <c r="L11" i="15"/>
  <c r="X154" i="13"/>
  <c r="L10" i="15"/>
  <c r="X153" i="13"/>
  <c r="L9" i="15"/>
  <c r="X152" i="13"/>
  <c r="L8" i="15"/>
  <c r="X151" i="13"/>
  <c r="L7" i="15"/>
  <c r="X150" i="13"/>
  <c r="L6" i="15"/>
  <c r="X149" i="13"/>
  <c r="L5" i="15"/>
  <c r="X148" i="13"/>
  <c r="L4" i="15"/>
  <c r="X147" i="13"/>
  <c r="L3" i="15"/>
  <c r="X84" i="13"/>
  <c r="K11" i="15"/>
  <c r="X83" i="13"/>
  <c r="K10" i="15"/>
  <c r="X82" i="13"/>
  <c r="K9" i="15"/>
  <c r="X81" i="13"/>
  <c r="K8" i="15"/>
  <c r="X80" i="13"/>
  <c r="K7" i="15"/>
  <c r="X79" i="13"/>
  <c r="K6" i="15"/>
  <c r="X78" i="13"/>
  <c r="K5" i="15"/>
  <c r="X77" i="13"/>
  <c r="K4" i="15"/>
  <c r="X76" i="13"/>
  <c r="K3" i="15"/>
  <c r="X9" i="13"/>
  <c r="J7" i="15"/>
  <c r="H54" i="15"/>
  <c r="H63" i="15"/>
  <c r="H49" i="15"/>
  <c r="H50" i="15"/>
  <c r="H51" i="15"/>
  <c r="H52" i="15"/>
  <c r="H55" i="15"/>
  <c r="H60" i="15"/>
  <c r="H58" i="15"/>
  <c r="H57" i="15"/>
  <c r="H56" i="15"/>
  <c r="H53" i="15"/>
  <c r="H47" i="15"/>
  <c r="H48" i="15"/>
  <c r="H66" i="15"/>
  <c r="S63" i="15"/>
  <c r="S64" i="15"/>
  <c r="P66" i="15"/>
  <c r="S67" i="15"/>
  <c r="J58" i="15"/>
  <c r="J57" i="15"/>
  <c r="J56" i="15"/>
  <c r="J53" i="15"/>
  <c r="J47" i="15"/>
  <c r="J48" i="15"/>
  <c r="J66" i="15"/>
  <c r="M67" i="15"/>
  <c r="G60" i="15"/>
  <c r="G63" i="15"/>
  <c r="G66" i="15"/>
  <c r="J54" i="15"/>
  <c r="J63" i="15"/>
  <c r="M63" i="15"/>
  <c r="M64" i="15"/>
  <c r="J49" i="15"/>
  <c r="J50" i="15"/>
  <c r="J51" i="15"/>
  <c r="J52" i="15"/>
  <c r="J55" i="15"/>
  <c r="J60" i="15"/>
  <c r="M60" i="15"/>
  <c r="M61" i="15"/>
  <c r="L49" i="15"/>
  <c r="L50" i="15"/>
  <c r="L51" i="15"/>
  <c r="L52" i="15"/>
  <c r="L55" i="15"/>
  <c r="L60" i="15"/>
  <c r="L58" i="15"/>
  <c r="L57" i="15"/>
  <c r="L56" i="15"/>
  <c r="L54" i="15"/>
  <c r="L53" i="15"/>
  <c r="L48" i="15"/>
  <c r="L47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D15" i="13"/>
  <c r="Z85" i="15"/>
  <c r="D86" i="13"/>
  <c r="AA85" i="15"/>
  <c r="D157" i="13"/>
  <c r="AB85" i="15"/>
  <c r="D299" i="13"/>
  <c r="AD85" i="15"/>
  <c r="X15" i="13"/>
  <c r="AF85" i="15"/>
  <c r="X86" i="13"/>
  <c r="AG85" i="15"/>
  <c r="X157" i="13"/>
  <c r="AH85" i="15"/>
  <c r="X299" i="13"/>
  <c r="AJ85" i="15"/>
  <c r="AR15" i="13"/>
  <c r="AL85" i="15"/>
  <c r="AR86" i="13"/>
  <c r="AM85" i="15"/>
  <c r="AR157" i="13"/>
  <c r="AN85" i="15"/>
  <c r="AR299" i="13"/>
  <c r="AP85" i="15"/>
  <c r="B266" i="13"/>
  <c r="C266" i="13"/>
  <c r="D266" i="13"/>
  <c r="E266" i="13"/>
  <c r="F266" i="13"/>
  <c r="G266" i="13"/>
  <c r="H266" i="13"/>
  <c r="I266" i="13"/>
  <c r="J266" i="13"/>
  <c r="K266" i="13"/>
  <c r="L266" i="13"/>
  <c r="M266" i="13"/>
  <c r="N266" i="13"/>
  <c r="O266" i="13"/>
  <c r="P266" i="13"/>
  <c r="Q266" i="13"/>
  <c r="R266" i="13"/>
  <c r="S266" i="13"/>
  <c r="T266" i="13"/>
  <c r="U266" i="13"/>
  <c r="V266" i="13"/>
  <c r="W266" i="13"/>
  <c r="X266" i="13"/>
  <c r="Y266" i="13"/>
  <c r="Z266" i="13"/>
  <c r="AA266" i="13"/>
  <c r="AB266" i="13"/>
  <c r="AC266" i="13"/>
  <c r="AD266" i="13"/>
  <c r="AE266" i="13"/>
  <c r="AF266" i="13"/>
  <c r="AG266" i="13"/>
  <c r="AH266" i="13"/>
  <c r="AI266" i="13"/>
  <c r="AJ266" i="13"/>
  <c r="AK266" i="13"/>
  <c r="AL266" i="13"/>
  <c r="AM266" i="13"/>
  <c r="AN266" i="13"/>
  <c r="AO266" i="13"/>
  <c r="AP266" i="13"/>
  <c r="AQ266" i="13"/>
  <c r="AR266" i="13"/>
  <c r="B267" i="13"/>
  <c r="C267" i="13"/>
  <c r="D267" i="13"/>
  <c r="E267" i="13"/>
  <c r="F267" i="13"/>
  <c r="G267" i="13"/>
  <c r="H267" i="13"/>
  <c r="I267" i="13"/>
  <c r="J267" i="13"/>
  <c r="K267" i="13"/>
  <c r="L267" i="13"/>
  <c r="M267" i="13"/>
  <c r="N267" i="13"/>
  <c r="O267" i="13"/>
  <c r="P267" i="13"/>
  <c r="Q267" i="13"/>
  <c r="R267" i="13"/>
  <c r="S267" i="13"/>
  <c r="T267" i="13"/>
  <c r="U267" i="13"/>
  <c r="V267" i="13"/>
  <c r="W267" i="13"/>
  <c r="X267" i="13"/>
  <c r="Y267" i="13"/>
  <c r="Z267" i="13"/>
  <c r="AA267" i="13"/>
  <c r="AB267" i="13"/>
  <c r="AC267" i="13"/>
  <c r="AD267" i="13"/>
  <c r="AE267" i="13"/>
  <c r="AF267" i="13"/>
  <c r="AG267" i="13"/>
  <c r="AH267" i="13"/>
  <c r="AI267" i="13"/>
  <c r="AJ267" i="13"/>
  <c r="AK267" i="13"/>
  <c r="AL267" i="13"/>
  <c r="AM267" i="13"/>
  <c r="AN267" i="13"/>
  <c r="AO267" i="13"/>
  <c r="AP267" i="13"/>
  <c r="AQ267" i="13"/>
  <c r="AR267" i="13"/>
  <c r="B268" i="13"/>
  <c r="C268" i="13"/>
  <c r="D268" i="13"/>
  <c r="E268" i="13"/>
  <c r="F268" i="13"/>
  <c r="G268" i="13"/>
  <c r="H268" i="13"/>
  <c r="I268" i="13"/>
  <c r="J268" i="13"/>
  <c r="K268" i="13"/>
  <c r="L268" i="13"/>
  <c r="M268" i="13"/>
  <c r="N268" i="13"/>
  <c r="O268" i="13"/>
  <c r="P268" i="13"/>
  <c r="Q268" i="13"/>
  <c r="R268" i="13"/>
  <c r="S268" i="13"/>
  <c r="T268" i="13"/>
  <c r="U268" i="13"/>
  <c r="V268" i="13"/>
  <c r="W268" i="13"/>
  <c r="X268" i="13"/>
  <c r="Y268" i="13"/>
  <c r="Z268" i="13"/>
  <c r="AA268" i="13"/>
  <c r="AB268" i="13"/>
  <c r="AC268" i="13"/>
  <c r="AD268" i="13"/>
  <c r="AE268" i="13"/>
  <c r="AF268" i="13"/>
  <c r="AG268" i="13"/>
  <c r="AH268" i="13"/>
  <c r="AI268" i="13"/>
  <c r="AJ268" i="13"/>
  <c r="AK268" i="13"/>
  <c r="AL268" i="13"/>
  <c r="AM268" i="13"/>
  <c r="AN268" i="13"/>
  <c r="AO268" i="13"/>
  <c r="AP268" i="13"/>
  <c r="AQ268" i="13"/>
  <c r="AR268" i="13"/>
  <c r="B269" i="13"/>
  <c r="C269" i="13"/>
  <c r="D269" i="13"/>
  <c r="E269" i="13"/>
  <c r="F269" i="13"/>
  <c r="G269" i="13"/>
  <c r="H269" i="13"/>
  <c r="I269" i="13"/>
  <c r="J269" i="13"/>
  <c r="K269" i="13"/>
  <c r="L269" i="13"/>
  <c r="M269" i="13"/>
  <c r="N269" i="13"/>
  <c r="O269" i="13"/>
  <c r="P269" i="13"/>
  <c r="Q269" i="13"/>
  <c r="R269" i="13"/>
  <c r="S269" i="13"/>
  <c r="T269" i="13"/>
  <c r="U269" i="13"/>
  <c r="V269" i="13"/>
  <c r="W269" i="13"/>
  <c r="X269" i="13"/>
  <c r="Y269" i="13"/>
  <c r="Z269" i="13"/>
  <c r="AA269" i="13"/>
  <c r="AB269" i="13"/>
  <c r="AC269" i="13"/>
  <c r="AD269" i="13"/>
  <c r="AE269" i="13"/>
  <c r="AF269" i="13"/>
  <c r="AG269" i="13"/>
  <c r="AH269" i="13"/>
  <c r="AI269" i="13"/>
  <c r="AJ269" i="13"/>
  <c r="AK269" i="13"/>
  <c r="AL269" i="13"/>
  <c r="AM269" i="13"/>
  <c r="AN269" i="13"/>
  <c r="AO269" i="13"/>
  <c r="AP269" i="13"/>
  <c r="AQ269" i="13"/>
  <c r="AR269" i="13"/>
  <c r="B270" i="13"/>
  <c r="C270" i="13"/>
  <c r="D270" i="13"/>
  <c r="E270" i="13"/>
  <c r="F270" i="13"/>
  <c r="G270" i="13"/>
  <c r="H270" i="13"/>
  <c r="I270" i="13"/>
  <c r="J270" i="13"/>
  <c r="K270" i="13"/>
  <c r="L270" i="13"/>
  <c r="M270" i="13"/>
  <c r="N270" i="13"/>
  <c r="O270" i="13"/>
  <c r="P270" i="13"/>
  <c r="Q270" i="13"/>
  <c r="R270" i="13"/>
  <c r="S270" i="13"/>
  <c r="T270" i="13"/>
  <c r="U270" i="13"/>
  <c r="V270" i="13"/>
  <c r="W270" i="13"/>
  <c r="X270" i="13"/>
  <c r="Y270" i="13"/>
  <c r="Z270" i="13"/>
  <c r="AA270" i="13"/>
  <c r="AB270" i="13"/>
  <c r="AC270" i="13"/>
  <c r="AD270" i="13"/>
  <c r="AE270" i="13"/>
  <c r="AF270" i="13"/>
  <c r="AG270" i="13"/>
  <c r="AH270" i="13"/>
  <c r="AI270" i="13"/>
  <c r="AJ270" i="13"/>
  <c r="AK270" i="13"/>
  <c r="AL270" i="13"/>
  <c r="AM270" i="13"/>
  <c r="AN270" i="13"/>
  <c r="AO270" i="13"/>
  <c r="AP270" i="13"/>
  <c r="AQ270" i="13"/>
  <c r="AR270" i="13"/>
  <c r="B271" i="13"/>
  <c r="C271" i="13"/>
  <c r="D271" i="13"/>
  <c r="E271" i="13"/>
  <c r="F271" i="13"/>
  <c r="G271" i="13"/>
  <c r="H271" i="13"/>
  <c r="I271" i="13"/>
  <c r="J271" i="13"/>
  <c r="K271" i="13"/>
  <c r="L271" i="13"/>
  <c r="M271" i="13"/>
  <c r="N271" i="13"/>
  <c r="O271" i="13"/>
  <c r="P271" i="13"/>
  <c r="Q271" i="13"/>
  <c r="R271" i="13"/>
  <c r="S271" i="13"/>
  <c r="T271" i="13"/>
  <c r="U271" i="13"/>
  <c r="V271" i="13"/>
  <c r="W271" i="13"/>
  <c r="X271" i="13"/>
  <c r="Y271" i="13"/>
  <c r="Z271" i="13"/>
  <c r="AA271" i="13"/>
  <c r="AB271" i="13"/>
  <c r="AC271" i="13"/>
  <c r="AD271" i="13"/>
  <c r="AE271" i="13"/>
  <c r="AF271" i="13"/>
  <c r="AG271" i="13"/>
  <c r="AH271" i="13"/>
  <c r="AI271" i="13"/>
  <c r="AJ271" i="13"/>
  <c r="AK271" i="13"/>
  <c r="AL271" i="13"/>
  <c r="AM271" i="13"/>
  <c r="AN271" i="13"/>
  <c r="AO271" i="13"/>
  <c r="AP271" i="13"/>
  <c r="AQ271" i="13"/>
  <c r="AR271" i="13"/>
  <c r="B272" i="13"/>
  <c r="C272" i="13"/>
  <c r="D272" i="13"/>
  <c r="E272" i="13"/>
  <c r="F272" i="13"/>
  <c r="G272" i="13"/>
  <c r="H272" i="13"/>
  <c r="I272" i="13"/>
  <c r="J272" i="13"/>
  <c r="K272" i="13"/>
  <c r="L272" i="13"/>
  <c r="M272" i="13"/>
  <c r="N272" i="13"/>
  <c r="O272" i="13"/>
  <c r="P272" i="13"/>
  <c r="Q272" i="13"/>
  <c r="R272" i="13"/>
  <c r="S272" i="13"/>
  <c r="T272" i="13"/>
  <c r="U272" i="13"/>
  <c r="V272" i="13"/>
  <c r="W272" i="13"/>
  <c r="X272" i="13"/>
  <c r="Y272" i="13"/>
  <c r="Z272" i="13"/>
  <c r="AA272" i="13"/>
  <c r="AB272" i="13"/>
  <c r="AC272" i="13"/>
  <c r="AD272" i="13"/>
  <c r="AE272" i="13"/>
  <c r="AF272" i="13"/>
  <c r="AG272" i="13"/>
  <c r="AH272" i="13"/>
  <c r="AI272" i="13"/>
  <c r="AJ272" i="13"/>
  <c r="AK272" i="13"/>
  <c r="AL272" i="13"/>
  <c r="AM272" i="13"/>
  <c r="AN272" i="13"/>
  <c r="AO272" i="13"/>
  <c r="AP272" i="13"/>
  <c r="AQ272" i="13"/>
  <c r="AR272" i="13"/>
  <c r="B273" i="13"/>
  <c r="C273" i="13"/>
  <c r="D273" i="13"/>
  <c r="E273" i="13"/>
  <c r="F273" i="13"/>
  <c r="G273" i="13"/>
  <c r="H273" i="13"/>
  <c r="I273" i="13"/>
  <c r="J273" i="13"/>
  <c r="K273" i="13"/>
  <c r="L273" i="13"/>
  <c r="M273" i="13"/>
  <c r="N273" i="13"/>
  <c r="O273" i="13"/>
  <c r="P273" i="13"/>
  <c r="Q273" i="13"/>
  <c r="R273" i="13"/>
  <c r="S273" i="13"/>
  <c r="T273" i="13"/>
  <c r="U273" i="13"/>
  <c r="V273" i="13"/>
  <c r="W273" i="13"/>
  <c r="X273" i="13"/>
  <c r="Y273" i="13"/>
  <c r="Z273" i="13"/>
  <c r="AA273" i="13"/>
  <c r="AB273" i="13"/>
  <c r="AC273" i="13"/>
  <c r="AD273" i="13"/>
  <c r="AE273" i="13"/>
  <c r="AF273" i="13"/>
  <c r="AG273" i="13"/>
  <c r="AH273" i="13"/>
  <c r="AI273" i="13"/>
  <c r="AJ273" i="13"/>
  <c r="AK273" i="13"/>
  <c r="AL273" i="13"/>
  <c r="AM273" i="13"/>
  <c r="AN273" i="13"/>
  <c r="AO273" i="13"/>
  <c r="AP273" i="13"/>
  <c r="AQ273" i="13"/>
  <c r="AR273" i="13"/>
  <c r="B274" i="13"/>
  <c r="C274" i="13"/>
  <c r="D274" i="13"/>
  <c r="E274" i="13"/>
  <c r="F274" i="13"/>
  <c r="G274" i="13"/>
  <c r="H274" i="13"/>
  <c r="I274" i="13"/>
  <c r="J274" i="13"/>
  <c r="K274" i="13"/>
  <c r="L274" i="13"/>
  <c r="M274" i="13"/>
  <c r="N274" i="13"/>
  <c r="O274" i="13"/>
  <c r="P274" i="13"/>
  <c r="Q274" i="13"/>
  <c r="R274" i="13"/>
  <c r="S274" i="13"/>
  <c r="T274" i="13"/>
  <c r="U274" i="13"/>
  <c r="V274" i="13"/>
  <c r="W274" i="13"/>
  <c r="X274" i="13"/>
  <c r="Y274" i="13"/>
  <c r="Z274" i="13"/>
  <c r="AA274" i="13"/>
  <c r="AB274" i="13"/>
  <c r="AC274" i="13"/>
  <c r="AD274" i="13"/>
  <c r="AE274" i="13"/>
  <c r="AF274" i="13"/>
  <c r="AG274" i="13"/>
  <c r="AH274" i="13"/>
  <c r="AI274" i="13"/>
  <c r="AJ274" i="13"/>
  <c r="AK274" i="13"/>
  <c r="AL274" i="13"/>
  <c r="AM274" i="13"/>
  <c r="AN274" i="13"/>
  <c r="AO274" i="13"/>
  <c r="AP274" i="13"/>
  <c r="AQ274" i="13"/>
  <c r="AR274" i="13"/>
  <c r="B275" i="13"/>
  <c r="C275" i="13"/>
  <c r="D275" i="13"/>
  <c r="E275" i="13"/>
  <c r="F275" i="13"/>
  <c r="G275" i="13"/>
  <c r="H275" i="13"/>
  <c r="I275" i="13"/>
  <c r="J275" i="13"/>
  <c r="K275" i="13"/>
  <c r="L275" i="13"/>
  <c r="M275" i="13"/>
  <c r="N275" i="13"/>
  <c r="O275" i="13"/>
  <c r="P275" i="13"/>
  <c r="Q275" i="13"/>
  <c r="R275" i="13"/>
  <c r="S275" i="13"/>
  <c r="T275" i="13"/>
  <c r="U275" i="13"/>
  <c r="V275" i="13"/>
  <c r="W275" i="13"/>
  <c r="X275" i="13"/>
  <c r="Y275" i="13"/>
  <c r="Z275" i="13"/>
  <c r="AA275" i="13"/>
  <c r="AB275" i="13"/>
  <c r="AC275" i="13"/>
  <c r="AD275" i="13"/>
  <c r="AE275" i="13"/>
  <c r="AF275" i="13"/>
  <c r="AG275" i="13"/>
  <c r="AH275" i="13"/>
  <c r="AI275" i="13"/>
  <c r="AJ275" i="13"/>
  <c r="AK275" i="13"/>
  <c r="AL275" i="13"/>
  <c r="AM275" i="13"/>
  <c r="AN275" i="13"/>
  <c r="AO275" i="13"/>
  <c r="AP275" i="13"/>
  <c r="AQ275" i="13"/>
  <c r="AR275" i="13"/>
  <c r="B276" i="13"/>
  <c r="C276" i="13"/>
  <c r="D276" i="13"/>
  <c r="E276" i="13"/>
  <c r="F276" i="13"/>
  <c r="G276" i="13"/>
  <c r="H276" i="13"/>
  <c r="I276" i="13"/>
  <c r="J276" i="13"/>
  <c r="K276" i="13"/>
  <c r="L276" i="13"/>
  <c r="M276" i="13"/>
  <c r="N276" i="13"/>
  <c r="O276" i="13"/>
  <c r="P276" i="13"/>
  <c r="Q276" i="13"/>
  <c r="R276" i="13"/>
  <c r="S276" i="13"/>
  <c r="T276" i="13"/>
  <c r="U276" i="13"/>
  <c r="V276" i="13"/>
  <c r="W276" i="13"/>
  <c r="X276" i="13"/>
  <c r="Y276" i="13"/>
  <c r="Z276" i="13"/>
  <c r="AA276" i="13"/>
  <c r="AB276" i="13"/>
  <c r="AC276" i="13"/>
  <c r="AD276" i="13"/>
  <c r="AE276" i="13"/>
  <c r="AF276" i="13"/>
  <c r="AG276" i="13"/>
  <c r="AH276" i="13"/>
  <c r="AI276" i="13"/>
  <c r="AJ276" i="13"/>
  <c r="AK276" i="13"/>
  <c r="AL276" i="13"/>
  <c r="AM276" i="13"/>
  <c r="AN276" i="13"/>
  <c r="AO276" i="13"/>
  <c r="AP276" i="13"/>
  <c r="AQ276" i="13"/>
  <c r="AR276" i="13"/>
  <c r="B277" i="13"/>
  <c r="C277" i="13"/>
  <c r="D277" i="13"/>
  <c r="E277" i="13"/>
  <c r="F277" i="13"/>
  <c r="G277" i="13"/>
  <c r="H277" i="13"/>
  <c r="I277" i="13"/>
  <c r="J277" i="13"/>
  <c r="K277" i="13"/>
  <c r="L277" i="13"/>
  <c r="M277" i="13"/>
  <c r="N277" i="13"/>
  <c r="O277" i="13"/>
  <c r="P277" i="13"/>
  <c r="Q277" i="13"/>
  <c r="R277" i="13"/>
  <c r="S277" i="13"/>
  <c r="T277" i="13"/>
  <c r="U277" i="13"/>
  <c r="V277" i="13"/>
  <c r="W277" i="13"/>
  <c r="X277" i="13"/>
  <c r="Y277" i="13"/>
  <c r="Z277" i="13"/>
  <c r="AA277" i="13"/>
  <c r="AB277" i="13"/>
  <c r="AC277" i="13"/>
  <c r="AD277" i="13"/>
  <c r="AE277" i="13"/>
  <c r="AF277" i="13"/>
  <c r="AG277" i="13"/>
  <c r="AH277" i="13"/>
  <c r="AI277" i="13"/>
  <c r="AJ277" i="13"/>
  <c r="AK277" i="13"/>
  <c r="AL277" i="13"/>
  <c r="AM277" i="13"/>
  <c r="AN277" i="13"/>
  <c r="AO277" i="13"/>
  <c r="AP277" i="13"/>
  <c r="AQ277" i="13"/>
  <c r="AR277" i="13"/>
  <c r="B278" i="13"/>
  <c r="C278" i="13"/>
  <c r="D278" i="13"/>
  <c r="E278" i="13"/>
  <c r="F278" i="13"/>
  <c r="G278" i="13"/>
  <c r="H278" i="13"/>
  <c r="I278" i="13"/>
  <c r="J278" i="13"/>
  <c r="K278" i="13"/>
  <c r="L278" i="13"/>
  <c r="M278" i="13"/>
  <c r="N278" i="13"/>
  <c r="O278" i="13"/>
  <c r="P278" i="13"/>
  <c r="Q278" i="13"/>
  <c r="R278" i="13"/>
  <c r="S278" i="13"/>
  <c r="T278" i="13"/>
  <c r="U278" i="13"/>
  <c r="V278" i="13"/>
  <c r="W278" i="13"/>
  <c r="X278" i="13"/>
  <c r="Y278" i="13"/>
  <c r="Z278" i="13"/>
  <c r="AA278" i="13"/>
  <c r="AB278" i="13"/>
  <c r="AC278" i="13"/>
  <c r="AD278" i="13"/>
  <c r="AE278" i="13"/>
  <c r="AF278" i="13"/>
  <c r="AG278" i="13"/>
  <c r="AH278" i="13"/>
  <c r="AI278" i="13"/>
  <c r="AJ278" i="13"/>
  <c r="AK278" i="13"/>
  <c r="AL278" i="13"/>
  <c r="AM278" i="13"/>
  <c r="AN278" i="13"/>
  <c r="AO278" i="13"/>
  <c r="AP278" i="13"/>
  <c r="AQ278" i="13"/>
  <c r="AR278" i="13"/>
  <c r="B279" i="13"/>
  <c r="C279" i="13"/>
  <c r="D279" i="13"/>
  <c r="E279" i="13"/>
  <c r="F279" i="13"/>
  <c r="G279" i="13"/>
  <c r="H279" i="13"/>
  <c r="I279" i="13"/>
  <c r="J279" i="13"/>
  <c r="K279" i="13"/>
  <c r="L279" i="13"/>
  <c r="M279" i="13"/>
  <c r="N279" i="13"/>
  <c r="O279" i="13"/>
  <c r="P279" i="13"/>
  <c r="Q279" i="13"/>
  <c r="R279" i="13"/>
  <c r="S279" i="13"/>
  <c r="T279" i="13"/>
  <c r="U279" i="13"/>
  <c r="V279" i="13"/>
  <c r="W279" i="13"/>
  <c r="X279" i="13"/>
  <c r="Y279" i="13"/>
  <c r="Z279" i="13"/>
  <c r="AA279" i="13"/>
  <c r="AB279" i="13"/>
  <c r="AC279" i="13"/>
  <c r="AD279" i="13"/>
  <c r="AE279" i="13"/>
  <c r="AF279" i="13"/>
  <c r="AG279" i="13"/>
  <c r="AH279" i="13"/>
  <c r="AI279" i="13"/>
  <c r="AJ279" i="13"/>
  <c r="AK279" i="13"/>
  <c r="AL279" i="13"/>
  <c r="AM279" i="13"/>
  <c r="AN279" i="13"/>
  <c r="AO279" i="13"/>
  <c r="AP279" i="13"/>
  <c r="AQ279" i="13"/>
  <c r="AR279" i="13"/>
  <c r="B280" i="13"/>
  <c r="C280" i="13"/>
  <c r="D280" i="13"/>
  <c r="E280" i="13"/>
  <c r="F280" i="13"/>
  <c r="G280" i="13"/>
  <c r="H280" i="13"/>
  <c r="I280" i="13"/>
  <c r="J280" i="13"/>
  <c r="K280" i="13"/>
  <c r="L280" i="13"/>
  <c r="M280" i="13"/>
  <c r="N280" i="13"/>
  <c r="O280" i="13"/>
  <c r="P280" i="13"/>
  <c r="Q280" i="13"/>
  <c r="R280" i="13"/>
  <c r="S280" i="13"/>
  <c r="T280" i="13"/>
  <c r="U280" i="13"/>
  <c r="V280" i="13"/>
  <c r="W280" i="13"/>
  <c r="X280" i="13"/>
  <c r="Y280" i="13"/>
  <c r="Z280" i="13"/>
  <c r="AA280" i="13"/>
  <c r="AB280" i="13"/>
  <c r="AC280" i="13"/>
  <c r="AD280" i="13"/>
  <c r="AE280" i="13"/>
  <c r="AF280" i="13"/>
  <c r="AG280" i="13"/>
  <c r="AH280" i="13"/>
  <c r="AI280" i="13"/>
  <c r="AJ280" i="13"/>
  <c r="AK280" i="13"/>
  <c r="AL280" i="13"/>
  <c r="AM280" i="13"/>
  <c r="AN280" i="13"/>
  <c r="AO280" i="13"/>
  <c r="AP280" i="13"/>
  <c r="AQ280" i="13"/>
  <c r="AR280" i="13"/>
  <c r="B281" i="13"/>
  <c r="C281" i="13"/>
  <c r="D281" i="13"/>
  <c r="E281" i="13"/>
  <c r="F281" i="13"/>
  <c r="G281" i="13"/>
  <c r="H281" i="13"/>
  <c r="I281" i="13"/>
  <c r="J281" i="13"/>
  <c r="K281" i="13"/>
  <c r="L281" i="13"/>
  <c r="M281" i="13"/>
  <c r="N281" i="13"/>
  <c r="O281" i="13"/>
  <c r="P281" i="13"/>
  <c r="Q281" i="13"/>
  <c r="R281" i="13"/>
  <c r="S281" i="13"/>
  <c r="T281" i="13"/>
  <c r="U281" i="13"/>
  <c r="V281" i="13"/>
  <c r="W281" i="13"/>
  <c r="X281" i="13"/>
  <c r="Y281" i="13"/>
  <c r="Z281" i="13"/>
  <c r="AA281" i="13"/>
  <c r="AB281" i="13"/>
  <c r="AC281" i="13"/>
  <c r="AD281" i="13"/>
  <c r="AE281" i="13"/>
  <c r="AF281" i="13"/>
  <c r="AG281" i="13"/>
  <c r="AH281" i="13"/>
  <c r="AI281" i="13"/>
  <c r="AJ281" i="13"/>
  <c r="AK281" i="13"/>
  <c r="AL281" i="13"/>
  <c r="AM281" i="13"/>
  <c r="AN281" i="13"/>
  <c r="AO281" i="13"/>
  <c r="AP281" i="13"/>
  <c r="AQ281" i="13"/>
  <c r="AR281" i="13"/>
  <c r="B282" i="13"/>
  <c r="C282" i="13"/>
  <c r="D282" i="13"/>
  <c r="E282" i="13"/>
  <c r="F282" i="13"/>
  <c r="G282" i="13"/>
  <c r="H282" i="13"/>
  <c r="I282" i="13"/>
  <c r="J282" i="13"/>
  <c r="K282" i="13"/>
  <c r="L282" i="13"/>
  <c r="M282" i="13"/>
  <c r="N282" i="13"/>
  <c r="O282" i="13"/>
  <c r="P282" i="13"/>
  <c r="Q282" i="13"/>
  <c r="R282" i="13"/>
  <c r="S282" i="13"/>
  <c r="T282" i="13"/>
  <c r="U282" i="13"/>
  <c r="V282" i="13"/>
  <c r="W282" i="13"/>
  <c r="X282" i="13"/>
  <c r="Y282" i="13"/>
  <c r="Z282" i="13"/>
  <c r="AA282" i="13"/>
  <c r="AB282" i="13"/>
  <c r="AC282" i="13"/>
  <c r="AD282" i="13"/>
  <c r="AE282" i="13"/>
  <c r="AF282" i="13"/>
  <c r="AG282" i="13"/>
  <c r="AH282" i="13"/>
  <c r="AI282" i="13"/>
  <c r="AJ282" i="13"/>
  <c r="AK282" i="13"/>
  <c r="AL282" i="13"/>
  <c r="AM282" i="13"/>
  <c r="AN282" i="13"/>
  <c r="AO282" i="13"/>
  <c r="AP282" i="13"/>
  <c r="AQ282" i="13"/>
  <c r="AR282" i="13"/>
  <c r="B283" i="13"/>
  <c r="C283" i="13"/>
  <c r="D283" i="13"/>
  <c r="E283" i="13"/>
  <c r="F283" i="13"/>
  <c r="G283" i="13"/>
  <c r="H283" i="13"/>
  <c r="I283" i="13"/>
  <c r="J283" i="13"/>
  <c r="K283" i="13"/>
  <c r="L283" i="13"/>
  <c r="M283" i="13"/>
  <c r="N283" i="13"/>
  <c r="O283" i="13"/>
  <c r="P283" i="13"/>
  <c r="Q283" i="13"/>
  <c r="R283" i="13"/>
  <c r="S283" i="13"/>
  <c r="T283" i="13"/>
  <c r="U283" i="13"/>
  <c r="V283" i="13"/>
  <c r="W283" i="13"/>
  <c r="X283" i="13"/>
  <c r="Y283" i="13"/>
  <c r="Z283" i="13"/>
  <c r="AA283" i="13"/>
  <c r="AB283" i="13"/>
  <c r="AC283" i="13"/>
  <c r="AD283" i="13"/>
  <c r="AE283" i="13"/>
  <c r="AF283" i="13"/>
  <c r="AG283" i="13"/>
  <c r="AH283" i="13"/>
  <c r="AI283" i="13"/>
  <c r="AJ283" i="13"/>
  <c r="AK283" i="13"/>
  <c r="AL283" i="13"/>
  <c r="AM283" i="13"/>
  <c r="AN283" i="13"/>
  <c r="AO283" i="13"/>
  <c r="AP283" i="13"/>
  <c r="AQ283" i="13"/>
  <c r="AR283" i="13"/>
  <c r="B284" i="13"/>
  <c r="C284" i="13"/>
  <c r="D284" i="13"/>
  <c r="E284" i="13"/>
  <c r="F284" i="13"/>
  <c r="G284" i="13"/>
  <c r="H284" i="13"/>
  <c r="I284" i="13"/>
  <c r="J284" i="13"/>
  <c r="K284" i="13"/>
  <c r="L284" i="13"/>
  <c r="M284" i="13"/>
  <c r="N284" i="13"/>
  <c r="O284" i="13"/>
  <c r="P284" i="13"/>
  <c r="Q284" i="13"/>
  <c r="R284" i="13"/>
  <c r="S284" i="13"/>
  <c r="T284" i="13"/>
  <c r="U284" i="13"/>
  <c r="V284" i="13"/>
  <c r="W284" i="13"/>
  <c r="X284" i="13"/>
  <c r="Y284" i="13"/>
  <c r="Z284" i="13"/>
  <c r="AA284" i="13"/>
  <c r="AB284" i="13"/>
  <c r="AC284" i="13"/>
  <c r="AD284" i="13"/>
  <c r="AE284" i="13"/>
  <c r="AF284" i="13"/>
  <c r="AG284" i="13"/>
  <c r="AH284" i="13"/>
  <c r="AI284" i="13"/>
  <c r="AJ284" i="13"/>
  <c r="AK284" i="13"/>
  <c r="AL284" i="13"/>
  <c r="AM284" i="13"/>
  <c r="AN284" i="13"/>
  <c r="AO284" i="13"/>
  <c r="AP284" i="13"/>
  <c r="AQ284" i="13"/>
  <c r="AR284" i="13"/>
  <c r="B285" i="13"/>
  <c r="C285" i="13"/>
  <c r="D285" i="13"/>
  <c r="E285" i="13"/>
  <c r="F285" i="13"/>
  <c r="G285" i="13"/>
  <c r="H285" i="13"/>
  <c r="I285" i="13"/>
  <c r="J285" i="13"/>
  <c r="K285" i="13"/>
  <c r="L285" i="13"/>
  <c r="M285" i="13"/>
  <c r="N285" i="13"/>
  <c r="O285" i="13"/>
  <c r="P285" i="13"/>
  <c r="Q285" i="13"/>
  <c r="R285" i="13"/>
  <c r="S285" i="13"/>
  <c r="T285" i="13"/>
  <c r="U285" i="13"/>
  <c r="V285" i="13"/>
  <c r="W285" i="13"/>
  <c r="X285" i="13"/>
  <c r="Y285" i="13"/>
  <c r="Z285" i="13"/>
  <c r="AA285" i="13"/>
  <c r="AB285" i="13"/>
  <c r="AC285" i="13"/>
  <c r="AD285" i="13"/>
  <c r="AE285" i="13"/>
  <c r="AF285" i="13"/>
  <c r="AG285" i="13"/>
  <c r="AH285" i="13"/>
  <c r="AI285" i="13"/>
  <c r="AJ285" i="13"/>
  <c r="AK285" i="13"/>
  <c r="AL285" i="13"/>
  <c r="AM285" i="13"/>
  <c r="AN285" i="13"/>
  <c r="AO285" i="13"/>
  <c r="AP285" i="13"/>
  <c r="AQ285" i="13"/>
  <c r="AR285" i="13"/>
  <c r="A279" i="13"/>
  <c r="A280" i="13"/>
  <c r="A281" i="13"/>
  <c r="A282" i="13"/>
  <c r="A283" i="13"/>
  <c r="A284" i="13"/>
  <c r="A285" i="13"/>
  <c r="A278" i="13"/>
  <c r="A267" i="13"/>
  <c r="A268" i="13"/>
  <c r="A269" i="13"/>
  <c r="A270" i="13"/>
  <c r="A271" i="13"/>
  <c r="A272" i="13"/>
  <c r="A273" i="13"/>
  <c r="A274" i="13"/>
  <c r="A275" i="13"/>
  <c r="A276" i="13"/>
  <c r="A277" i="13"/>
  <c r="A266" i="13"/>
  <c r="AK237" i="13"/>
  <c r="AL237" i="13"/>
  <c r="AM237" i="13"/>
  <c r="AN237" i="13"/>
  <c r="AO237" i="13"/>
  <c r="AP237" i="13"/>
  <c r="AQ237" i="13"/>
  <c r="AR237" i="13"/>
  <c r="AK238" i="13"/>
  <c r="AL238" i="13"/>
  <c r="AM238" i="13"/>
  <c r="AN238" i="13"/>
  <c r="AO238" i="13"/>
  <c r="AP238" i="13"/>
  <c r="AQ238" i="13"/>
  <c r="AR238" i="13"/>
  <c r="AK239" i="13"/>
  <c r="AL239" i="13"/>
  <c r="AM239" i="13"/>
  <c r="AN239" i="13"/>
  <c r="AO239" i="13"/>
  <c r="AP239" i="13"/>
  <c r="AQ239" i="13"/>
  <c r="AR239" i="13"/>
  <c r="AK240" i="13"/>
  <c r="AL240" i="13"/>
  <c r="AM240" i="13"/>
  <c r="AN240" i="13"/>
  <c r="AO240" i="13"/>
  <c r="AP240" i="13"/>
  <c r="AQ240" i="13"/>
  <c r="AR240" i="13"/>
  <c r="AK241" i="13"/>
  <c r="AL241" i="13"/>
  <c r="AM241" i="13"/>
  <c r="AN241" i="13"/>
  <c r="AO241" i="13"/>
  <c r="AP241" i="13"/>
  <c r="AQ241" i="13"/>
  <c r="AR241" i="13"/>
  <c r="AK242" i="13"/>
  <c r="AL242" i="13"/>
  <c r="AM242" i="13"/>
  <c r="AN242" i="13"/>
  <c r="AO242" i="13"/>
  <c r="AP242" i="13"/>
  <c r="AQ242" i="13"/>
  <c r="AR242" i="13"/>
  <c r="AK243" i="13"/>
  <c r="AL243" i="13"/>
  <c r="AM243" i="13"/>
  <c r="AN243" i="13"/>
  <c r="AO243" i="13"/>
  <c r="AP243" i="13"/>
  <c r="AQ243" i="13"/>
  <c r="AK244" i="13"/>
  <c r="AL244" i="13"/>
  <c r="AM244" i="13"/>
  <c r="AN244" i="13"/>
  <c r="AO244" i="13"/>
  <c r="AP244" i="13"/>
  <c r="AQ244" i="13"/>
  <c r="AK245" i="13"/>
  <c r="AL245" i="13"/>
  <c r="AM245" i="13"/>
  <c r="AN245" i="13"/>
  <c r="AO245" i="13"/>
  <c r="AP245" i="13"/>
  <c r="AQ245" i="13"/>
  <c r="AK246" i="13"/>
  <c r="AL246" i="13"/>
  <c r="AM246" i="13"/>
  <c r="AN246" i="13"/>
  <c r="AO246" i="13"/>
  <c r="AP246" i="13"/>
  <c r="AQ246" i="13"/>
  <c r="AR246" i="13"/>
  <c r="AK247" i="13"/>
  <c r="AL247" i="13"/>
  <c r="AM247" i="13"/>
  <c r="AN247" i="13"/>
  <c r="AO247" i="13"/>
  <c r="AP247" i="13"/>
  <c r="AQ247" i="13"/>
  <c r="AK248" i="13"/>
  <c r="AL248" i="13"/>
  <c r="AM248" i="13"/>
  <c r="AN248" i="13"/>
  <c r="AO248" i="13"/>
  <c r="AP248" i="13"/>
  <c r="AQ248" i="13"/>
  <c r="AK249" i="13"/>
  <c r="AL249" i="13"/>
  <c r="AM249" i="13"/>
  <c r="AN249" i="13"/>
  <c r="AO249" i="13"/>
  <c r="AP249" i="13"/>
  <c r="AQ249" i="13"/>
  <c r="AR249" i="13"/>
  <c r="C237" i="13"/>
  <c r="D237" i="13"/>
  <c r="E237" i="13"/>
  <c r="F237" i="13"/>
  <c r="G237" i="13"/>
  <c r="H237" i="13"/>
  <c r="I237" i="13"/>
  <c r="J237" i="13"/>
  <c r="K237" i="13"/>
  <c r="L237" i="13"/>
  <c r="M237" i="13"/>
  <c r="N237" i="13"/>
  <c r="O237" i="13"/>
  <c r="P237" i="13"/>
  <c r="Q237" i="13"/>
  <c r="R237" i="13"/>
  <c r="S237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AH237" i="13"/>
  <c r="AI237" i="13"/>
  <c r="AJ237" i="13"/>
  <c r="C238" i="13"/>
  <c r="D238" i="13"/>
  <c r="E238" i="13"/>
  <c r="F238" i="13"/>
  <c r="G238" i="13"/>
  <c r="H238" i="13"/>
  <c r="I238" i="13"/>
  <c r="J238" i="13"/>
  <c r="K238" i="13"/>
  <c r="L238" i="13"/>
  <c r="M238" i="13"/>
  <c r="N238" i="13"/>
  <c r="O238" i="13"/>
  <c r="P238" i="13"/>
  <c r="Q238" i="13"/>
  <c r="R238" i="13"/>
  <c r="S238" i="13"/>
  <c r="T238" i="13"/>
  <c r="U238" i="13"/>
  <c r="V238" i="13"/>
  <c r="W238" i="13"/>
  <c r="X238" i="13"/>
  <c r="Y238" i="13"/>
  <c r="Z238" i="13"/>
  <c r="AA238" i="13"/>
  <c r="AB238" i="13"/>
  <c r="AC238" i="13"/>
  <c r="AD238" i="13"/>
  <c r="AE238" i="13"/>
  <c r="AF238" i="13"/>
  <c r="AG238" i="13"/>
  <c r="AH238" i="13"/>
  <c r="AI238" i="13"/>
  <c r="AJ238" i="13"/>
  <c r="C239" i="13"/>
  <c r="D239" i="13"/>
  <c r="E239" i="13"/>
  <c r="F239" i="13"/>
  <c r="G239" i="13"/>
  <c r="H239" i="13"/>
  <c r="I239" i="13"/>
  <c r="J239" i="13"/>
  <c r="K239" i="13"/>
  <c r="L239" i="13"/>
  <c r="M239" i="13"/>
  <c r="N239" i="13"/>
  <c r="O239" i="13"/>
  <c r="P239" i="13"/>
  <c r="Q239" i="13"/>
  <c r="R239" i="13"/>
  <c r="S239" i="13"/>
  <c r="T239" i="13"/>
  <c r="U239" i="13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C240" i="13"/>
  <c r="D240" i="13"/>
  <c r="E240" i="13"/>
  <c r="F240" i="13"/>
  <c r="G240" i="13"/>
  <c r="H240" i="13"/>
  <c r="I240" i="13"/>
  <c r="J240" i="13"/>
  <c r="K240" i="13"/>
  <c r="L240" i="13"/>
  <c r="M240" i="13"/>
  <c r="N240" i="13"/>
  <c r="O240" i="13"/>
  <c r="P240" i="13"/>
  <c r="Q240" i="13"/>
  <c r="R240" i="13"/>
  <c r="S240" i="13"/>
  <c r="T240" i="13"/>
  <c r="U240" i="13"/>
  <c r="V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AI240" i="13"/>
  <c r="AJ240" i="13"/>
  <c r="C241" i="13"/>
  <c r="D241" i="13"/>
  <c r="E241" i="13"/>
  <c r="F241" i="13"/>
  <c r="G241" i="13"/>
  <c r="H241" i="13"/>
  <c r="I241" i="13"/>
  <c r="J241" i="13"/>
  <c r="K241" i="13"/>
  <c r="L241" i="13"/>
  <c r="M241" i="13"/>
  <c r="N241" i="13"/>
  <c r="O241" i="13"/>
  <c r="P241" i="13"/>
  <c r="Q241" i="13"/>
  <c r="R241" i="13"/>
  <c r="S241" i="13"/>
  <c r="T241" i="13"/>
  <c r="U241" i="13"/>
  <c r="V241" i="13"/>
  <c r="W241" i="13"/>
  <c r="X241" i="13"/>
  <c r="Y241" i="13"/>
  <c r="Z241" i="13"/>
  <c r="AA241" i="13"/>
  <c r="AB241" i="13"/>
  <c r="AC241" i="13"/>
  <c r="AD241" i="13"/>
  <c r="AE241" i="13"/>
  <c r="AF241" i="13"/>
  <c r="AG241" i="13"/>
  <c r="AH241" i="13"/>
  <c r="AI241" i="13"/>
  <c r="AJ241" i="13"/>
  <c r="C242" i="13"/>
  <c r="D242" i="13"/>
  <c r="E242" i="13"/>
  <c r="F242" i="13"/>
  <c r="G242" i="13"/>
  <c r="H242" i="13"/>
  <c r="I242" i="13"/>
  <c r="J242" i="13"/>
  <c r="K242" i="13"/>
  <c r="L242" i="13"/>
  <c r="M242" i="13"/>
  <c r="N242" i="13"/>
  <c r="O242" i="13"/>
  <c r="P242" i="13"/>
  <c r="Q242" i="13"/>
  <c r="R242" i="13"/>
  <c r="S242" i="13"/>
  <c r="T242" i="13"/>
  <c r="U242" i="13"/>
  <c r="V242" i="13"/>
  <c r="W242" i="13"/>
  <c r="X242" i="13"/>
  <c r="Y242" i="13"/>
  <c r="Z242" i="13"/>
  <c r="AA242" i="13"/>
  <c r="AB242" i="13"/>
  <c r="AC242" i="13"/>
  <c r="AD242" i="13"/>
  <c r="AE242" i="13"/>
  <c r="AF242" i="13"/>
  <c r="AG242" i="13"/>
  <c r="AH242" i="13"/>
  <c r="AI242" i="13"/>
  <c r="AJ242" i="13"/>
  <c r="C243" i="13"/>
  <c r="E243" i="13"/>
  <c r="F243" i="13"/>
  <c r="G243" i="13"/>
  <c r="H243" i="13"/>
  <c r="I243" i="13"/>
  <c r="J243" i="13"/>
  <c r="K243" i="13"/>
  <c r="L243" i="13"/>
  <c r="M243" i="13"/>
  <c r="N243" i="13"/>
  <c r="O243" i="13"/>
  <c r="P243" i="13"/>
  <c r="Q243" i="13"/>
  <c r="R243" i="13"/>
  <c r="S243" i="13"/>
  <c r="T243" i="13"/>
  <c r="U243" i="13"/>
  <c r="V243" i="13"/>
  <c r="W243" i="13"/>
  <c r="Y243" i="13"/>
  <c r="Z243" i="13"/>
  <c r="AA243" i="13"/>
  <c r="AB243" i="13"/>
  <c r="AC243" i="13"/>
  <c r="AD243" i="13"/>
  <c r="AE243" i="13"/>
  <c r="AF243" i="13"/>
  <c r="AG243" i="13"/>
  <c r="AH243" i="13"/>
  <c r="AI243" i="13"/>
  <c r="AJ243" i="13"/>
  <c r="C244" i="13"/>
  <c r="E244" i="13"/>
  <c r="F244" i="13"/>
  <c r="G244" i="13"/>
  <c r="H244" i="13"/>
  <c r="I244" i="13"/>
  <c r="J244" i="13"/>
  <c r="K244" i="13"/>
  <c r="L244" i="13"/>
  <c r="M244" i="13"/>
  <c r="N244" i="13"/>
  <c r="O244" i="13"/>
  <c r="P244" i="13"/>
  <c r="Q244" i="13"/>
  <c r="R244" i="13"/>
  <c r="S244" i="13"/>
  <c r="T244" i="13"/>
  <c r="U244" i="13"/>
  <c r="V244" i="13"/>
  <c r="W244" i="13"/>
  <c r="Y244" i="13"/>
  <c r="Z244" i="13"/>
  <c r="AA244" i="13"/>
  <c r="AB244" i="13"/>
  <c r="AC244" i="13"/>
  <c r="AD244" i="13"/>
  <c r="AE244" i="13"/>
  <c r="AF244" i="13"/>
  <c r="AG244" i="13"/>
  <c r="AH244" i="13"/>
  <c r="AI244" i="13"/>
  <c r="AJ244" i="13"/>
  <c r="C245" i="13"/>
  <c r="E245" i="13"/>
  <c r="F245" i="13"/>
  <c r="G245" i="13"/>
  <c r="H245" i="13"/>
  <c r="I245" i="13"/>
  <c r="J245" i="13"/>
  <c r="K245" i="13"/>
  <c r="L245" i="13"/>
  <c r="M245" i="13"/>
  <c r="N245" i="13"/>
  <c r="O245" i="13"/>
  <c r="P245" i="13"/>
  <c r="Q245" i="13"/>
  <c r="R245" i="13"/>
  <c r="S245" i="13"/>
  <c r="T245" i="13"/>
  <c r="U245" i="13"/>
  <c r="V245" i="13"/>
  <c r="W245" i="13"/>
  <c r="Y245" i="13"/>
  <c r="Z245" i="13"/>
  <c r="AA245" i="13"/>
  <c r="AB245" i="13"/>
  <c r="AC245" i="13"/>
  <c r="AD245" i="13"/>
  <c r="AE245" i="13"/>
  <c r="AF245" i="13"/>
  <c r="AG245" i="13"/>
  <c r="AH245" i="13"/>
  <c r="AI245" i="13"/>
  <c r="AJ245" i="13"/>
  <c r="C246" i="13"/>
  <c r="D246" i="13"/>
  <c r="E246" i="13"/>
  <c r="F246" i="13"/>
  <c r="G246" i="13"/>
  <c r="H246" i="13"/>
  <c r="I246" i="13"/>
  <c r="J246" i="13"/>
  <c r="K246" i="13"/>
  <c r="L246" i="13"/>
  <c r="M246" i="13"/>
  <c r="N246" i="13"/>
  <c r="O246" i="13"/>
  <c r="P246" i="13"/>
  <c r="Q246" i="13"/>
  <c r="R246" i="13"/>
  <c r="S246" i="13"/>
  <c r="T246" i="13"/>
  <c r="U246" i="13"/>
  <c r="V246" i="13"/>
  <c r="W246" i="13"/>
  <c r="X246" i="13"/>
  <c r="Y246" i="13"/>
  <c r="Z246" i="13"/>
  <c r="AA246" i="13"/>
  <c r="AB246" i="13"/>
  <c r="AC246" i="13"/>
  <c r="AD246" i="13"/>
  <c r="AE246" i="13"/>
  <c r="AF246" i="13"/>
  <c r="AG246" i="13"/>
  <c r="AH246" i="13"/>
  <c r="AI246" i="13"/>
  <c r="AJ246" i="13"/>
  <c r="C247" i="13"/>
  <c r="E247" i="13"/>
  <c r="F247" i="13"/>
  <c r="G247" i="13"/>
  <c r="H247" i="13"/>
  <c r="I247" i="13"/>
  <c r="J247" i="13"/>
  <c r="K247" i="13"/>
  <c r="L247" i="13"/>
  <c r="M247" i="13"/>
  <c r="N247" i="13"/>
  <c r="O247" i="13"/>
  <c r="P247" i="13"/>
  <c r="Q247" i="13"/>
  <c r="R247" i="13"/>
  <c r="S247" i="13"/>
  <c r="T247" i="13"/>
  <c r="U247" i="13"/>
  <c r="V247" i="13"/>
  <c r="W247" i="13"/>
  <c r="Y247" i="13"/>
  <c r="Z247" i="13"/>
  <c r="AA247" i="13"/>
  <c r="AB247" i="13"/>
  <c r="AC247" i="13"/>
  <c r="AD247" i="13"/>
  <c r="AE247" i="13"/>
  <c r="AF247" i="13"/>
  <c r="AG247" i="13"/>
  <c r="AH247" i="13"/>
  <c r="AI247" i="13"/>
  <c r="AJ247" i="13"/>
  <c r="C248" i="13"/>
  <c r="E248" i="13"/>
  <c r="F248" i="13"/>
  <c r="G248" i="13"/>
  <c r="H248" i="13"/>
  <c r="I248" i="13"/>
  <c r="J248" i="13"/>
  <c r="K248" i="13"/>
  <c r="L248" i="13"/>
  <c r="M248" i="13"/>
  <c r="N248" i="13"/>
  <c r="O248" i="13"/>
  <c r="P248" i="13"/>
  <c r="Q248" i="13"/>
  <c r="R248" i="13"/>
  <c r="S248" i="13"/>
  <c r="T248" i="13"/>
  <c r="U248" i="13"/>
  <c r="V248" i="13"/>
  <c r="W248" i="13"/>
  <c r="Y248" i="13"/>
  <c r="Z248" i="13"/>
  <c r="AA248" i="13"/>
  <c r="AB248" i="13"/>
  <c r="AC248" i="13"/>
  <c r="AD248" i="13"/>
  <c r="AE248" i="13"/>
  <c r="AF248" i="13"/>
  <c r="AG248" i="13"/>
  <c r="AH248" i="13"/>
  <c r="AI248" i="13"/>
  <c r="AJ248" i="13"/>
  <c r="C249" i="13"/>
  <c r="D249" i="13"/>
  <c r="E249" i="13"/>
  <c r="F249" i="13"/>
  <c r="G249" i="13"/>
  <c r="H249" i="13"/>
  <c r="I249" i="13"/>
  <c r="J249" i="13"/>
  <c r="K249" i="13"/>
  <c r="L249" i="13"/>
  <c r="M249" i="13"/>
  <c r="N249" i="13"/>
  <c r="O249" i="13"/>
  <c r="P249" i="13"/>
  <c r="Q249" i="13"/>
  <c r="R249" i="13"/>
  <c r="S249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AH249" i="13"/>
  <c r="AI249" i="13"/>
  <c r="AJ249" i="13"/>
  <c r="AK250" i="13"/>
  <c r="AL250" i="13"/>
  <c r="AM250" i="13"/>
  <c r="AN250" i="13"/>
  <c r="AO250" i="13"/>
  <c r="AP250" i="13"/>
  <c r="AQ250" i="13"/>
  <c r="AR250" i="13"/>
  <c r="AK251" i="13"/>
  <c r="AL251" i="13"/>
  <c r="AM251" i="13"/>
  <c r="AN251" i="13"/>
  <c r="AO251" i="13"/>
  <c r="AP251" i="13"/>
  <c r="AQ251" i="13"/>
  <c r="AK252" i="13"/>
  <c r="AL252" i="13"/>
  <c r="AM252" i="13"/>
  <c r="AN252" i="13"/>
  <c r="AO252" i="13"/>
  <c r="AP252" i="13"/>
  <c r="AQ252" i="13"/>
  <c r="AR252" i="13"/>
  <c r="AK253" i="13"/>
  <c r="AL253" i="13"/>
  <c r="AM253" i="13"/>
  <c r="AN253" i="13"/>
  <c r="AO253" i="13"/>
  <c r="AP253" i="13"/>
  <c r="AQ253" i="13"/>
  <c r="AK254" i="13"/>
  <c r="AL254" i="13"/>
  <c r="AM254" i="13"/>
  <c r="AN254" i="13"/>
  <c r="AO254" i="13"/>
  <c r="AP254" i="13"/>
  <c r="AQ254" i="13"/>
  <c r="AR254" i="13"/>
  <c r="AK255" i="13"/>
  <c r="AL255" i="13"/>
  <c r="AM255" i="13"/>
  <c r="AN255" i="13"/>
  <c r="AO255" i="13"/>
  <c r="AP255" i="13"/>
  <c r="AQ255" i="13"/>
  <c r="AK256" i="13"/>
  <c r="AL256" i="13"/>
  <c r="AM256" i="13"/>
  <c r="AN256" i="13"/>
  <c r="AO256" i="13"/>
  <c r="AP256" i="13"/>
  <c r="AQ256" i="13"/>
  <c r="AK257" i="13"/>
  <c r="AL257" i="13"/>
  <c r="AM257" i="13"/>
  <c r="AN257" i="13"/>
  <c r="AO257" i="13"/>
  <c r="AP257" i="13"/>
  <c r="AQ257" i="13"/>
  <c r="AK258" i="13"/>
  <c r="AL258" i="13"/>
  <c r="AM258" i="13"/>
  <c r="AN258" i="13"/>
  <c r="AO258" i="13"/>
  <c r="AP258" i="13"/>
  <c r="AQ258" i="13"/>
  <c r="AK259" i="13"/>
  <c r="AL259" i="13"/>
  <c r="AM259" i="13"/>
  <c r="AN259" i="13"/>
  <c r="AO259" i="13"/>
  <c r="AP259" i="13"/>
  <c r="AQ259" i="13"/>
  <c r="AK260" i="13"/>
  <c r="AL260" i="13"/>
  <c r="AM260" i="13"/>
  <c r="AN260" i="13"/>
  <c r="AO260" i="13"/>
  <c r="AP260" i="13"/>
  <c r="AQ260" i="13"/>
  <c r="AK261" i="13"/>
  <c r="AL261" i="13"/>
  <c r="AM261" i="13"/>
  <c r="AN261" i="13"/>
  <c r="AO261" i="13"/>
  <c r="AP261" i="13"/>
  <c r="AQ261" i="13"/>
  <c r="AK262" i="13"/>
  <c r="AL262" i="13"/>
  <c r="AM262" i="13"/>
  <c r="AN262" i="13"/>
  <c r="AO262" i="13"/>
  <c r="AP262" i="13"/>
  <c r="AQ262" i="13"/>
  <c r="AR262" i="13"/>
  <c r="AK263" i="13"/>
  <c r="AL263" i="13"/>
  <c r="AM263" i="13"/>
  <c r="AN263" i="13"/>
  <c r="AO263" i="13"/>
  <c r="AP263" i="13"/>
  <c r="AQ263" i="13"/>
  <c r="AR263" i="13"/>
  <c r="AK264" i="13"/>
  <c r="AL264" i="13"/>
  <c r="AM264" i="13"/>
  <c r="AN264" i="13"/>
  <c r="AO264" i="13"/>
  <c r="AP264" i="13"/>
  <c r="AQ264" i="13"/>
  <c r="AR264" i="13"/>
  <c r="AK265" i="13"/>
  <c r="AL265" i="13"/>
  <c r="AM265" i="13"/>
  <c r="AN265" i="13"/>
  <c r="AO265" i="13"/>
  <c r="AP265" i="13"/>
  <c r="AQ265" i="13"/>
  <c r="AR265" i="13"/>
  <c r="B250" i="13"/>
  <c r="C250" i="13"/>
  <c r="D250" i="13"/>
  <c r="E250" i="13"/>
  <c r="F250" i="13"/>
  <c r="G250" i="13"/>
  <c r="H250" i="13"/>
  <c r="I250" i="13"/>
  <c r="J250" i="13"/>
  <c r="K250" i="13"/>
  <c r="L250" i="13"/>
  <c r="M250" i="13"/>
  <c r="N250" i="13"/>
  <c r="O250" i="13"/>
  <c r="P250" i="13"/>
  <c r="Q250" i="13"/>
  <c r="R250" i="13"/>
  <c r="S250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AH250" i="13"/>
  <c r="AI250" i="13"/>
  <c r="AJ250" i="13"/>
  <c r="B251" i="13"/>
  <c r="C251" i="13"/>
  <c r="E251" i="13"/>
  <c r="F251" i="13"/>
  <c r="G251" i="13"/>
  <c r="H251" i="13"/>
  <c r="I251" i="13"/>
  <c r="J251" i="13"/>
  <c r="K251" i="13"/>
  <c r="L251" i="13"/>
  <c r="M251" i="13"/>
  <c r="N251" i="13"/>
  <c r="O251" i="13"/>
  <c r="P251" i="13"/>
  <c r="Q251" i="13"/>
  <c r="R251" i="13"/>
  <c r="S251" i="13"/>
  <c r="T251" i="13"/>
  <c r="U251" i="13"/>
  <c r="V251" i="13"/>
  <c r="W251" i="13"/>
  <c r="Y251" i="13"/>
  <c r="Z251" i="13"/>
  <c r="AA251" i="13"/>
  <c r="AB251" i="13"/>
  <c r="AC251" i="13"/>
  <c r="AD251" i="13"/>
  <c r="AE251" i="13"/>
  <c r="AF251" i="13"/>
  <c r="AG251" i="13"/>
  <c r="AH251" i="13"/>
  <c r="AI251" i="13"/>
  <c r="AJ251" i="13"/>
  <c r="B252" i="13"/>
  <c r="C252" i="13"/>
  <c r="D252" i="13"/>
  <c r="E252" i="13"/>
  <c r="F252" i="13"/>
  <c r="G252" i="13"/>
  <c r="H252" i="13"/>
  <c r="I252" i="13"/>
  <c r="J252" i="13"/>
  <c r="K252" i="13"/>
  <c r="L252" i="13"/>
  <c r="M252" i="13"/>
  <c r="N252" i="13"/>
  <c r="O252" i="13"/>
  <c r="P252" i="13"/>
  <c r="Q252" i="13"/>
  <c r="R252" i="13"/>
  <c r="S252" i="13"/>
  <c r="T252" i="13"/>
  <c r="U252" i="13"/>
  <c r="V252" i="13"/>
  <c r="W252" i="13"/>
  <c r="X252" i="13"/>
  <c r="Y252" i="13"/>
  <c r="Z252" i="13"/>
  <c r="AA252" i="13"/>
  <c r="AB252" i="13"/>
  <c r="AC252" i="13"/>
  <c r="AD252" i="13"/>
  <c r="AE252" i="13"/>
  <c r="AF252" i="13"/>
  <c r="AG252" i="13"/>
  <c r="AH252" i="13"/>
  <c r="AI252" i="13"/>
  <c r="AJ252" i="13"/>
  <c r="B253" i="13"/>
  <c r="C253" i="13"/>
  <c r="E253" i="13"/>
  <c r="F253" i="13"/>
  <c r="G253" i="13"/>
  <c r="H253" i="13"/>
  <c r="I253" i="13"/>
  <c r="J253" i="13"/>
  <c r="K253" i="13"/>
  <c r="L253" i="13"/>
  <c r="M253" i="13"/>
  <c r="N253" i="13"/>
  <c r="O253" i="13"/>
  <c r="P253" i="13"/>
  <c r="Q253" i="13"/>
  <c r="R253" i="13"/>
  <c r="S253" i="13"/>
  <c r="T253" i="13"/>
  <c r="U253" i="13"/>
  <c r="V253" i="13"/>
  <c r="W253" i="13"/>
  <c r="Y253" i="13"/>
  <c r="Z253" i="13"/>
  <c r="AA253" i="13"/>
  <c r="AB253" i="13"/>
  <c r="AC253" i="13"/>
  <c r="AD253" i="13"/>
  <c r="AE253" i="13"/>
  <c r="AF253" i="13"/>
  <c r="AG253" i="13"/>
  <c r="AH253" i="13"/>
  <c r="AI253" i="13"/>
  <c r="AJ253" i="13"/>
  <c r="B254" i="13"/>
  <c r="C254" i="13"/>
  <c r="D254" i="13"/>
  <c r="E254" i="13"/>
  <c r="F254" i="13"/>
  <c r="G254" i="13"/>
  <c r="H254" i="13"/>
  <c r="I254" i="13"/>
  <c r="J254" i="13"/>
  <c r="K254" i="13"/>
  <c r="L254" i="13"/>
  <c r="M254" i="13"/>
  <c r="N254" i="13"/>
  <c r="O254" i="13"/>
  <c r="P254" i="13"/>
  <c r="Q254" i="13"/>
  <c r="R254" i="13"/>
  <c r="S254" i="13"/>
  <c r="T254" i="13"/>
  <c r="U254" i="13"/>
  <c r="V254" i="13"/>
  <c r="W254" i="13"/>
  <c r="X254" i="13"/>
  <c r="Y254" i="13"/>
  <c r="Z254" i="13"/>
  <c r="AA254" i="13"/>
  <c r="AB254" i="13"/>
  <c r="AC254" i="13"/>
  <c r="AD254" i="13"/>
  <c r="AE254" i="13"/>
  <c r="AF254" i="13"/>
  <c r="AG254" i="13"/>
  <c r="AH254" i="13"/>
  <c r="AI254" i="13"/>
  <c r="AJ254" i="13"/>
  <c r="B255" i="13"/>
  <c r="C255" i="13"/>
  <c r="E255" i="13"/>
  <c r="F255" i="13"/>
  <c r="G255" i="13"/>
  <c r="H255" i="13"/>
  <c r="I255" i="13"/>
  <c r="J255" i="13"/>
  <c r="K255" i="13"/>
  <c r="L255" i="13"/>
  <c r="M255" i="13"/>
  <c r="N255" i="13"/>
  <c r="O255" i="13"/>
  <c r="P255" i="13"/>
  <c r="Q255" i="13"/>
  <c r="R255" i="13"/>
  <c r="S255" i="13"/>
  <c r="T255" i="13"/>
  <c r="U255" i="13"/>
  <c r="V255" i="13"/>
  <c r="W255" i="13"/>
  <c r="Y255" i="13"/>
  <c r="Z255" i="13"/>
  <c r="AA255" i="13"/>
  <c r="AB255" i="13"/>
  <c r="AC255" i="13"/>
  <c r="AD255" i="13"/>
  <c r="AE255" i="13"/>
  <c r="AF255" i="13"/>
  <c r="AG255" i="13"/>
  <c r="AH255" i="13"/>
  <c r="AI255" i="13"/>
  <c r="AJ255" i="13"/>
  <c r="B256" i="13"/>
  <c r="C256" i="13"/>
  <c r="E256" i="13"/>
  <c r="F256" i="13"/>
  <c r="G256" i="13"/>
  <c r="H256" i="13"/>
  <c r="I256" i="13"/>
  <c r="J256" i="13"/>
  <c r="K256" i="13"/>
  <c r="L256" i="13"/>
  <c r="M256" i="13"/>
  <c r="N256" i="13"/>
  <c r="O256" i="13"/>
  <c r="P256" i="13"/>
  <c r="Q256" i="13"/>
  <c r="R256" i="13"/>
  <c r="S256" i="13"/>
  <c r="T256" i="13"/>
  <c r="U256" i="13"/>
  <c r="V256" i="13"/>
  <c r="W256" i="13"/>
  <c r="Y256" i="13"/>
  <c r="Z256" i="13"/>
  <c r="AA256" i="13"/>
  <c r="AB256" i="13"/>
  <c r="AC256" i="13"/>
  <c r="AD256" i="13"/>
  <c r="AE256" i="13"/>
  <c r="AF256" i="13"/>
  <c r="AG256" i="13"/>
  <c r="AH256" i="13"/>
  <c r="AI256" i="13"/>
  <c r="AJ256" i="13"/>
  <c r="B257" i="13"/>
  <c r="C257" i="13"/>
  <c r="E257" i="13"/>
  <c r="F257" i="13"/>
  <c r="G257" i="13"/>
  <c r="H257" i="13"/>
  <c r="I257" i="13"/>
  <c r="J257" i="13"/>
  <c r="K257" i="13"/>
  <c r="L257" i="13"/>
  <c r="M257" i="13"/>
  <c r="N257" i="13"/>
  <c r="O257" i="13"/>
  <c r="P257" i="13"/>
  <c r="Q257" i="13"/>
  <c r="R257" i="13"/>
  <c r="S257" i="13"/>
  <c r="T257" i="13"/>
  <c r="U257" i="13"/>
  <c r="V257" i="13"/>
  <c r="W257" i="13"/>
  <c r="Y257" i="13"/>
  <c r="Z257" i="13"/>
  <c r="AA257" i="13"/>
  <c r="AB257" i="13"/>
  <c r="AC257" i="13"/>
  <c r="AD257" i="13"/>
  <c r="AE257" i="13"/>
  <c r="AF257" i="13"/>
  <c r="AG257" i="13"/>
  <c r="AH257" i="13"/>
  <c r="AI257" i="13"/>
  <c r="AJ257" i="13"/>
  <c r="B258" i="13"/>
  <c r="C258" i="13"/>
  <c r="E258" i="13"/>
  <c r="F258" i="13"/>
  <c r="G258" i="13"/>
  <c r="H258" i="13"/>
  <c r="I258" i="13"/>
  <c r="J258" i="13"/>
  <c r="K258" i="13"/>
  <c r="L258" i="13"/>
  <c r="M258" i="13"/>
  <c r="N258" i="13"/>
  <c r="O258" i="13"/>
  <c r="P258" i="13"/>
  <c r="Q258" i="13"/>
  <c r="R258" i="13"/>
  <c r="S258" i="13"/>
  <c r="T258" i="13"/>
  <c r="U258" i="13"/>
  <c r="V258" i="13"/>
  <c r="W258" i="13"/>
  <c r="Y258" i="13"/>
  <c r="Z258" i="13"/>
  <c r="AA258" i="13"/>
  <c r="AB258" i="13"/>
  <c r="AC258" i="13"/>
  <c r="AD258" i="13"/>
  <c r="AE258" i="13"/>
  <c r="AF258" i="13"/>
  <c r="AG258" i="13"/>
  <c r="AH258" i="13"/>
  <c r="AI258" i="13"/>
  <c r="AJ258" i="13"/>
  <c r="B259" i="13"/>
  <c r="C259" i="13"/>
  <c r="E259" i="13"/>
  <c r="F259" i="13"/>
  <c r="G259" i="13"/>
  <c r="H259" i="13"/>
  <c r="I259" i="13"/>
  <c r="J259" i="13"/>
  <c r="K259" i="13"/>
  <c r="L259" i="13"/>
  <c r="M259" i="13"/>
  <c r="N259" i="13"/>
  <c r="O259" i="13"/>
  <c r="P259" i="13"/>
  <c r="Q259" i="13"/>
  <c r="R259" i="13"/>
  <c r="S259" i="13"/>
  <c r="T259" i="13"/>
  <c r="U259" i="13"/>
  <c r="V259" i="13"/>
  <c r="W259" i="13"/>
  <c r="Y259" i="13"/>
  <c r="Z259" i="13"/>
  <c r="AA259" i="13"/>
  <c r="AB259" i="13"/>
  <c r="AC259" i="13"/>
  <c r="AD259" i="13"/>
  <c r="AE259" i="13"/>
  <c r="AF259" i="13"/>
  <c r="AG259" i="13"/>
  <c r="AH259" i="13"/>
  <c r="AI259" i="13"/>
  <c r="AJ259" i="13"/>
  <c r="B260" i="13"/>
  <c r="C260" i="13"/>
  <c r="E260" i="13"/>
  <c r="F260" i="13"/>
  <c r="G260" i="13"/>
  <c r="H260" i="13"/>
  <c r="I260" i="13"/>
  <c r="J260" i="13"/>
  <c r="K260" i="13"/>
  <c r="L260" i="13"/>
  <c r="M260" i="13"/>
  <c r="N260" i="13"/>
  <c r="O260" i="13"/>
  <c r="P260" i="13"/>
  <c r="Q260" i="13"/>
  <c r="R260" i="13"/>
  <c r="S260" i="13"/>
  <c r="T260" i="13"/>
  <c r="U260" i="13"/>
  <c r="V260" i="13"/>
  <c r="W260" i="13"/>
  <c r="Y260" i="13"/>
  <c r="Z260" i="13"/>
  <c r="AA260" i="13"/>
  <c r="AB260" i="13"/>
  <c r="AC260" i="13"/>
  <c r="AD260" i="13"/>
  <c r="AE260" i="13"/>
  <c r="AF260" i="13"/>
  <c r="AG260" i="13"/>
  <c r="AH260" i="13"/>
  <c r="AI260" i="13"/>
  <c r="AJ260" i="13"/>
  <c r="B261" i="13"/>
  <c r="C261" i="13"/>
  <c r="E261" i="13"/>
  <c r="F261" i="13"/>
  <c r="G261" i="13"/>
  <c r="H261" i="13"/>
  <c r="I261" i="13"/>
  <c r="J261" i="13"/>
  <c r="K261" i="13"/>
  <c r="L261" i="13"/>
  <c r="M261" i="13"/>
  <c r="N261" i="13"/>
  <c r="O261" i="13"/>
  <c r="P261" i="13"/>
  <c r="Q261" i="13"/>
  <c r="R261" i="13"/>
  <c r="S261" i="13"/>
  <c r="T261" i="13"/>
  <c r="U261" i="13"/>
  <c r="V261" i="13"/>
  <c r="W261" i="13"/>
  <c r="Y261" i="13"/>
  <c r="Z261" i="13"/>
  <c r="AA261" i="13"/>
  <c r="AB261" i="13"/>
  <c r="AC261" i="13"/>
  <c r="AD261" i="13"/>
  <c r="AE261" i="13"/>
  <c r="AF261" i="13"/>
  <c r="AG261" i="13"/>
  <c r="AH261" i="13"/>
  <c r="AI261" i="13"/>
  <c r="AJ261" i="13"/>
  <c r="B262" i="13"/>
  <c r="C262" i="13"/>
  <c r="D262" i="13"/>
  <c r="E262" i="13"/>
  <c r="F262" i="13"/>
  <c r="G262" i="13"/>
  <c r="H262" i="13"/>
  <c r="I262" i="13"/>
  <c r="J262" i="13"/>
  <c r="K262" i="13"/>
  <c r="L262" i="13"/>
  <c r="M262" i="13"/>
  <c r="N262" i="13"/>
  <c r="O262" i="13"/>
  <c r="P262" i="13"/>
  <c r="Q262" i="13"/>
  <c r="R262" i="13"/>
  <c r="S262" i="13"/>
  <c r="T262" i="13"/>
  <c r="U262" i="13"/>
  <c r="V262" i="13"/>
  <c r="W262" i="13"/>
  <c r="X262" i="13"/>
  <c r="Y262" i="13"/>
  <c r="Z262" i="13"/>
  <c r="AA262" i="13"/>
  <c r="AB262" i="13"/>
  <c r="AC262" i="13"/>
  <c r="AD262" i="13"/>
  <c r="AE262" i="13"/>
  <c r="AF262" i="13"/>
  <c r="AG262" i="13"/>
  <c r="AH262" i="13"/>
  <c r="AI262" i="13"/>
  <c r="AJ262" i="13"/>
  <c r="B263" i="13"/>
  <c r="C263" i="13"/>
  <c r="D263" i="13"/>
  <c r="E263" i="13"/>
  <c r="F263" i="13"/>
  <c r="G263" i="13"/>
  <c r="H263" i="13"/>
  <c r="I263" i="13"/>
  <c r="J263" i="13"/>
  <c r="K263" i="13"/>
  <c r="L263" i="13"/>
  <c r="M263" i="13"/>
  <c r="N263" i="13"/>
  <c r="O263" i="13"/>
  <c r="P263" i="13"/>
  <c r="Q263" i="13"/>
  <c r="R263" i="13"/>
  <c r="S263" i="13"/>
  <c r="T263" i="13"/>
  <c r="U263" i="13"/>
  <c r="V263" i="13"/>
  <c r="W263" i="13"/>
  <c r="X263" i="13"/>
  <c r="Y263" i="13"/>
  <c r="Z263" i="13"/>
  <c r="AA263" i="13"/>
  <c r="AB263" i="13"/>
  <c r="AC263" i="13"/>
  <c r="AD263" i="13"/>
  <c r="AE263" i="13"/>
  <c r="AF263" i="13"/>
  <c r="AG263" i="13"/>
  <c r="AH263" i="13"/>
  <c r="AI263" i="13"/>
  <c r="AJ263" i="13"/>
  <c r="B264" i="13"/>
  <c r="C264" i="13"/>
  <c r="D264" i="13"/>
  <c r="E264" i="13"/>
  <c r="F264" i="13"/>
  <c r="G264" i="13"/>
  <c r="H264" i="13"/>
  <c r="I264" i="13"/>
  <c r="J264" i="13"/>
  <c r="K264" i="13"/>
  <c r="L264" i="13"/>
  <c r="M264" i="13"/>
  <c r="N264" i="13"/>
  <c r="O264" i="13"/>
  <c r="P264" i="13"/>
  <c r="Q264" i="13"/>
  <c r="R264" i="13"/>
  <c r="S264" i="13"/>
  <c r="T264" i="13"/>
  <c r="U264" i="13"/>
  <c r="V264" i="13"/>
  <c r="W264" i="13"/>
  <c r="X264" i="13"/>
  <c r="Y264" i="13"/>
  <c r="Z264" i="13"/>
  <c r="AA264" i="13"/>
  <c r="AB264" i="13"/>
  <c r="AC264" i="13"/>
  <c r="AD264" i="13"/>
  <c r="AE264" i="13"/>
  <c r="AF264" i="13"/>
  <c r="AG264" i="13"/>
  <c r="AH264" i="13"/>
  <c r="AI264" i="13"/>
  <c r="AJ264" i="13"/>
  <c r="B265" i="13"/>
  <c r="C265" i="13"/>
  <c r="D265" i="13"/>
  <c r="E265" i="13"/>
  <c r="F265" i="13"/>
  <c r="G265" i="13"/>
  <c r="H265" i="13"/>
  <c r="I265" i="13"/>
  <c r="J265" i="13"/>
  <c r="K265" i="13"/>
  <c r="L265" i="13"/>
  <c r="M265" i="13"/>
  <c r="N265" i="13"/>
  <c r="O265" i="13"/>
  <c r="P265" i="13"/>
  <c r="Q265" i="13"/>
  <c r="R265" i="13"/>
  <c r="S265" i="13"/>
  <c r="T265" i="13"/>
  <c r="U265" i="13"/>
  <c r="V265" i="13"/>
  <c r="W265" i="13"/>
  <c r="X265" i="13"/>
  <c r="Y265" i="13"/>
  <c r="Z265" i="13"/>
  <c r="AA265" i="13"/>
  <c r="AB265" i="13"/>
  <c r="AC265" i="13"/>
  <c r="AD265" i="13"/>
  <c r="AE265" i="13"/>
  <c r="AF265" i="13"/>
  <c r="AG265" i="13"/>
  <c r="AH265" i="13"/>
  <c r="AI265" i="13"/>
  <c r="AJ265" i="13"/>
  <c r="A263" i="13"/>
  <c r="A264" i="13"/>
  <c r="A265" i="13"/>
  <c r="A262" i="13"/>
  <c r="A251" i="13"/>
  <c r="A252" i="13"/>
  <c r="A253" i="13"/>
  <c r="A254" i="13"/>
  <c r="A255" i="13"/>
  <c r="A256" i="13"/>
  <c r="A257" i="13"/>
  <c r="A258" i="13"/>
  <c r="A259" i="13"/>
  <c r="A260" i="13"/>
  <c r="A261" i="13"/>
  <c r="A250" i="13"/>
  <c r="B241" i="13"/>
  <c r="B242" i="13"/>
  <c r="B243" i="13"/>
  <c r="B244" i="13"/>
  <c r="B245" i="13"/>
  <c r="B246" i="13"/>
  <c r="B247" i="13"/>
  <c r="B248" i="13"/>
  <c r="B249" i="13"/>
  <c r="A249" i="13"/>
  <c r="A248" i="13"/>
  <c r="A247" i="13"/>
  <c r="A242" i="13"/>
  <c r="A243" i="13"/>
  <c r="A244" i="13"/>
  <c r="A245" i="13"/>
  <c r="A246" i="13"/>
  <c r="B240" i="13"/>
  <c r="A241" i="13"/>
  <c r="A240" i="13"/>
  <c r="B237" i="13"/>
  <c r="B238" i="13"/>
  <c r="B239" i="13"/>
  <c r="A238" i="13"/>
  <c r="A239" i="13"/>
  <c r="A237" i="13"/>
  <c r="B215" i="13"/>
  <c r="C215" i="13"/>
  <c r="D215" i="13"/>
  <c r="E215" i="13"/>
  <c r="F215" i="13"/>
  <c r="G215" i="13"/>
  <c r="H215" i="13"/>
  <c r="I215" i="13"/>
  <c r="J215" i="13"/>
  <c r="K215" i="13"/>
  <c r="L215" i="13"/>
  <c r="M215" i="13"/>
  <c r="N215" i="13"/>
  <c r="O215" i="13"/>
  <c r="P215" i="13"/>
  <c r="Q215" i="13"/>
  <c r="R215" i="13"/>
  <c r="S215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B216" i="13"/>
  <c r="C216" i="13"/>
  <c r="D216" i="13"/>
  <c r="E216" i="13"/>
  <c r="F216" i="13"/>
  <c r="G216" i="13"/>
  <c r="H216" i="13"/>
  <c r="I216" i="13"/>
  <c r="J216" i="13"/>
  <c r="K216" i="13"/>
  <c r="L216" i="13"/>
  <c r="M216" i="13"/>
  <c r="N216" i="13"/>
  <c r="O216" i="13"/>
  <c r="P216" i="13"/>
  <c r="Q216" i="13"/>
  <c r="R216" i="13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B217" i="13"/>
  <c r="C217" i="13"/>
  <c r="D217" i="13"/>
  <c r="E217" i="13"/>
  <c r="F217" i="13"/>
  <c r="G217" i="13"/>
  <c r="H217" i="13"/>
  <c r="I217" i="13"/>
  <c r="J217" i="13"/>
  <c r="K217" i="13"/>
  <c r="L217" i="13"/>
  <c r="M217" i="13"/>
  <c r="N217" i="13"/>
  <c r="O217" i="13"/>
  <c r="P217" i="13"/>
  <c r="Q217" i="13"/>
  <c r="R217" i="13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B218" i="13"/>
  <c r="C218" i="13"/>
  <c r="E218" i="13"/>
  <c r="F218" i="13"/>
  <c r="G218" i="13"/>
  <c r="H218" i="13"/>
  <c r="I218" i="13"/>
  <c r="J218" i="13"/>
  <c r="K218" i="13"/>
  <c r="L218" i="13"/>
  <c r="M218" i="13"/>
  <c r="N218" i="13"/>
  <c r="O218" i="13"/>
  <c r="P218" i="13"/>
  <c r="Q218" i="13"/>
  <c r="R218" i="13"/>
  <c r="S218" i="13"/>
  <c r="T218" i="13"/>
  <c r="U218" i="13"/>
  <c r="V218" i="13"/>
  <c r="W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B219" i="13"/>
  <c r="C219" i="13"/>
  <c r="E219" i="13"/>
  <c r="F219" i="13"/>
  <c r="G219" i="13"/>
  <c r="H219" i="13"/>
  <c r="I219" i="13"/>
  <c r="J219" i="13"/>
  <c r="K219" i="13"/>
  <c r="L219" i="13"/>
  <c r="M219" i="13"/>
  <c r="N219" i="13"/>
  <c r="O219" i="13"/>
  <c r="P219" i="13"/>
  <c r="Q219" i="13"/>
  <c r="R219" i="13"/>
  <c r="S219" i="13"/>
  <c r="T219" i="13"/>
  <c r="U219" i="13"/>
  <c r="V219" i="13"/>
  <c r="W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B220" i="13"/>
  <c r="C220" i="13"/>
  <c r="E220" i="13"/>
  <c r="F220" i="13"/>
  <c r="G220" i="13"/>
  <c r="H220" i="13"/>
  <c r="I220" i="13"/>
  <c r="J220" i="13"/>
  <c r="K220" i="13"/>
  <c r="L220" i="13"/>
  <c r="M220" i="13"/>
  <c r="N220" i="13"/>
  <c r="O220" i="13"/>
  <c r="P220" i="13"/>
  <c r="Q220" i="13"/>
  <c r="R220" i="13"/>
  <c r="S220" i="13"/>
  <c r="T220" i="13"/>
  <c r="U220" i="13"/>
  <c r="V220" i="13"/>
  <c r="W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B221" i="13"/>
  <c r="C221" i="13"/>
  <c r="E221" i="13"/>
  <c r="F221" i="13"/>
  <c r="G221" i="13"/>
  <c r="H221" i="13"/>
  <c r="I221" i="13"/>
  <c r="J221" i="13"/>
  <c r="K221" i="13"/>
  <c r="L221" i="13"/>
  <c r="M221" i="13"/>
  <c r="N221" i="13"/>
  <c r="O221" i="13"/>
  <c r="P221" i="13"/>
  <c r="Q221" i="13"/>
  <c r="R221" i="13"/>
  <c r="S221" i="13"/>
  <c r="T221" i="13"/>
  <c r="U221" i="13"/>
  <c r="V221" i="13"/>
  <c r="W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B222" i="13"/>
  <c r="C222" i="13"/>
  <c r="E222" i="13"/>
  <c r="F222" i="13"/>
  <c r="G222" i="13"/>
  <c r="H222" i="13"/>
  <c r="I222" i="13"/>
  <c r="J222" i="13"/>
  <c r="K222" i="13"/>
  <c r="L222" i="13"/>
  <c r="M222" i="13"/>
  <c r="N222" i="13"/>
  <c r="O222" i="13"/>
  <c r="P222" i="13"/>
  <c r="Q222" i="13"/>
  <c r="R222" i="13"/>
  <c r="S222" i="13"/>
  <c r="T222" i="13"/>
  <c r="U222" i="13"/>
  <c r="V222" i="13"/>
  <c r="W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B223" i="13"/>
  <c r="C223" i="13"/>
  <c r="E223" i="13"/>
  <c r="F223" i="13"/>
  <c r="G223" i="13"/>
  <c r="H223" i="13"/>
  <c r="I223" i="13"/>
  <c r="J223" i="13"/>
  <c r="K223" i="13"/>
  <c r="L223" i="13"/>
  <c r="M223" i="13"/>
  <c r="N223" i="13"/>
  <c r="O223" i="13"/>
  <c r="P223" i="13"/>
  <c r="Q223" i="13"/>
  <c r="R223" i="13"/>
  <c r="S223" i="13"/>
  <c r="T223" i="13"/>
  <c r="U223" i="13"/>
  <c r="V223" i="13"/>
  <c r="W223" i="13"/>
  <c r="Y223" i="13"/>
  <c r="Z223" i="13"/>
  <c r="AA223" i="13"/>
  <c r="AB223" i="13"/>
  <c r="AC223" i="13"/>
  <c r="AD223" i="13"/>
  <c r="AE223" i="13"/>
  <c r="AF223" i="13"/>
  <c r="AG223" i="13"/>
  <c r="AH223" i="13"/>
  <c r="AI223" i="13"/>
  <c r="AJ223" i="13"/>
  <c r="AK223" i="13"/>
  <c r="AL223" i="13"/>
  <c r="AM223" i="13"/>
  <c r="AN223" i="13"/>
  <c r="AO223" i="13"/>
  <c r="AP223" i="13"/>
  <c r="AQ223" i="13"/>
  <c r="B224" i="13"/>
  <c r="C224" i="13"/>
  <c r="E224" i="13"/>
  <c r="F224" i="13"/>
  <c r="G224" i="13"/>
  <c r="H224" i="13"/>
  <c r="I224" i="13"/>
  <c r="J224" i="13"/>
  <c r="K224" i="13"/>
  <c r="L224" i="13"/>
  <c r="M224" i="13"/>
  <c r="N224" i="13"/>
  <c r="O224" i="13"/>
  <c r="P224" i="13"/>
  <c r="Q224" i="13"/>
  <c r="R224" i="13"/>
  <c r="S224" i="13"/>
  <c r="T224" i="13"/>
  <c r="U224" i="13"/>
  <c r="V224" i="13"/>
  <c r="W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B225" i="13"/>
  <c r="C225" i="13"/>
  <c r="E225" i="13"/>
  <c r="F225" i="13"/>
  <c r="G225" i="13"/>
  <c r="H225" i="13"/>
  <c r="I225" i="13"/>
  <c r="J225" i="13"/>
  <c r="K225" i="13"/>
  <c r="L225" i="13"/>
  <c r="M225" i="13"/>
  <c r="N225" i="13"/>
  <c r="O225" i="13"/>
  <c r="P225" i="13"/>
  <c r="Q225" i="13"/>
  <c r="R225" i="13"/>
  <c r="S225" i="13"/>
  <c r="T225" i="13"/>
  <c r="U225" i="13"/>
  <c r="V225" i="13"/>
  <c r="W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B226" i="13"/>
  <c r="C226" i="13"/>
  <c r="E226" i="13"/>
  <c r="F226" i="13"/>
  <c r="G226" i="13"/>
  <c r="H226" i="13"/>
  <c r="I226" i="13"/>
  <c r="J226" i="13"/>
  <c r="K226" i="13"/>
  <c r="L226" i="13"/>
  <c r="M226" i="13"/>
  <c r="N226" i="13"/>
  <c r="O226" i="13"/>
  <c r="P226" i="13"/>
  <c r="Q226" i="13"/>
  <c r="R226" i="13"/>
  <c r="S226" i="13"/>
  <c r="T226" i="13"/>
  <c r="U226" i="13"/>
  <c r="V226" i="13"/>
  <c r="W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B227" i="13"/>
  <c r="C227" i="13"/>
  <c r="D227" i="13"/>
  <c r="E227" i="13"/>
  <c r="F227" i="13"/>
  <c r="G227" i="13"/>
  <c r="H227" i="13"/>
  <c r="I227" i="13"/>
  <c r="J227" i="13"/>
  <c r="K227" i="13"/>
  <c r="L227" i="13"/>
  <c r="M227" i="13"/>
  <c r="N227" i="13"/>
  <c r="O227" i="13"/>
  <c r="P227" i="13"/>
  <c r="Q227" i="13"/>
  <c r="R227" i="13"/>
  <c r="S22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B228" i="13"/>
  <c r="C228" i="13"/>
  <c r="B229" i="13"/>
  <c r="C229" i="13"/>
  <c r="B230" i="13"/>
  <c r="C230" i="13"/>
  <c r="B231" i="13"/>
  <c r="C231" i="13"/>
  <c r="D231" i="13"/>
  <c r="E231" i="13"/>
  <c r="F231" i="13"/>
  <c r="G231" i="13"/>
  <c r="H231" i="13"/>
  <c r="I231" i="13"/>
  <c r="J231" i="13"/>
  <c r="K231" i="13"/>
  <c r="L231" i="13"/>
  <c r="M231" i="13"/>
  <c r="N231" i="13"/>
  <c r="O231" i="13"/>
  <c r="P231" i="13"/>
  <c r="Q231" i="13"/>
  <c r="R231" i="13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AO231" i="13"/>
  <c r="AP231" i="13"/>
  <c r="AQ231" i="13"/>
  <c r="AR231" i="13"/>
  <c r="B232" i="13"/>
  <c r="C232" i="13"/>
  <c r="E232" i="13"/>
  <c r="F232" i="13"/>
  <c r="G232" i="13"/>
  <c r="H232" i="13"/>
  <c r="I232" i="13"/>
  <c r="J232" i="13"/>
  <c r="K232" i="13"/>
  <c r="L232" i="13"/>
  <c r="M232" i="13"/>
  <c r="N232" i="13"/>
  <c r="O232" i="13"/>
  <c r="P232" i="13"/>
  <c r="Q232" i="13"/>
  <c r="R232" i="13"/>
  <c r="S232" i="13"/>
  <c r="T232" i="13"/>
  <c r="U232" i="13"/>
  <c r="V232" i="13"/>
  <c r="W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AO232" i="13"/>
  <c r="AP232" i="13"/>
  <c r="AQ232" i="13"/>
  <c r="B233" i="13"/>
  <c r="C233" i="13"/>
  <c r="E233" i="13"/>
  <c r="F233" i="13"/>
  <c r="G233" i="13"/>
  <c r="H233" i="13"/>
  <c r="I233" i="13"/>
  <c r="J233" i="13"/>
  <c r="K233" i="13"/>
  <c r="L233" i="13"/>
  <c r="M233" i="13"/>
  <c r="N233" i="13"/>
  <c r="O233" i="13"/>
  <c r="P233" i="13"/>
  <c r="Q233" i="13"/>
  <c r="R233" i="13"/>
  <c r="S233" i="13"/>
  <c r="T233" i="13"/>
  <c r="U233" i="13"/>
  <c r="V233" i="13"/>
  <c r="W233" i="13"/>
  <c r="Y233" i="13"/>
  <c r="Z233" i="13"/>
  <c r="AA233" i="13"/>
  <c r="AB233" i="13"/>
  <c r="AC233" i="13"/>
  <c r="AD233" i="13"/>
  <c r="AE233" i="13"/>
  <c r="AF233" i="13"/>
  <c r="AG233" i="13"/>
  <c r="AH233" i="13"/>
  <c r="AI233" i="13"/>
  <c r="AJ233" i="13"/>
  <c r="AK233" i="13"/>
  <c r="AL233" i="13"/>
  <c r="AM233" i="13"/>
  <c r="AN233" i="13"/>
  <c r="AO233" i="13"/>
  <c r="AP233" i="13"/>
  <c r="AQ233" i="13"/>
  <c r="B234" i="13"/>
  <c r="C234" i="13"/>
  <c r="E234" i="13"/>
  <c r="F234" i="13"/>
  <c r="G234" i="13"/>
  <c r="H234" i="13"/>
  <c r="I234" i="13"/>
  <c r="J234" i="13"/>
  <c r="K234" i="13"/>
  <c r="L234" i="13"/>
  <c r="M234" i="13"/>
  <c r="N234" i="13"/>
  <c r="O234" i="13"/>
  <c r="P234" i="13"/>
  <c r="Q234" i="13"/>
  <c r="R234" i="13"/>
  <c r="S234" i="13"/>
  <c r="T234" i="13"/>
  <c r="U234" i="13"/>
  <c r="V234" i="13"/>
  <c r="W234" i="13"/>
  <c r="Y234" i="13"/>
  <c r="Z234" i="13"/>
  <c r="AA234" i="13"/>
  <c r="AB234" i="13"/>
  <c r="AC234" i="13"/>
  <c r="AD234" i="13"/>
  <c r="AE234" i="13"/>
  <c r="AF234" i="13"/>
  <c r="AG234" i="13"/>
  <c r="AH234" i="13"/>
  <c r="AI234" i="13"/>
  <c r="AJ234" i="13"/>
  <c r="AK234" i="13"/>
  <c r="AL234" i="13"/>
  <c r="AM234" i="13"/>
  <c r="AN234" i="13"/>
  <c r="AO234" i="13"/>
  <c r="AP234" i="13"/>
  <c r="AQ234" i="13"/>
  <c r="B235" i="13"/>
  <c r="C235" i="13"/>
  <c r="E235" i="13"/>
  <c r="F235" i="13"/>
  <c r="G235" i="13"/>
  <c r="H235" i="13"/>
  <c r="I235" i="13"/>
  <c r="J235" i="13"/>
  <c r="K235" i="13"/>
  <c r="L235" i="13"/>
  <c r="M235" i="13"/>
  <c r="N235" i="13"/>
  <c r="O235" i="13"/>
  <c r="P235" i="13"/>
  <c r="Q235" i="13"/>
  <c r="R235" i="13"/>
  <c r="S235" i="13"/>
  <c r="T235" i="13"/>
  <c r="U235" i="13"/>
  <c r="V235" i="13"/>
  <c r="W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AO235" i="13"/>
  <c r="AP235" i="13"/>
  <c r="AQ235" i="13"/>
  <c r="B236" i="13"/>
  <c r="C236" i="13"/>
  <c r="E236" i="13"/>
  <c r="F236" i="13"/>
  <c r="G236" i="13"/>
  <c r="H236" i="13"/>
  <c r="I236" i="13"/>
  <c r="J236" i="13"/>
  <c r="K236" i="13"/>
  <c r="L236" i="13"/>
  <c r="M236" i="13"/>
  <c r="N236" i="13"/>
  <c r="O236" i="13"/>
  <c r="P236" i="13"/>
  <c r="Q236" i="13"/>
  <c r="R236" i="13"/>
  <c r="S236" i="13"/>
  <c r="T236" i="13"/>
  <c r="U236" i="13"/>
  <c r="V236" i="13"/>
  <c r="W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AO236" i="13"/>
  <c r="AP236" i="13"/>
  <c r="AQ236" i="13"/>
  <c r="A232" i="13"/>
  <c r="A233" i="13"/>
  <c r="A234" i="13"/>
  <c r="A235" i="13"/>
  <c r="A236" i="13"/>
  <c r="A231" i="13"/>
  <c r="A228" i="13"/>
  <c r="A229" i="13"/>
  <c r="A230" i="13"/>
  <c r="A227" i="13"/>
  <c r="A218" i="13"/>
  <c r="A219" i="13"/>
  <c r="A220" i="13"/>
  <c r="A221" i="13"/>
  <c r="A222" i="13"/>
  <c r="A223" i="13"/>
  <c r="A224" i="13"/>
  <c r="A225" i="13"/>
  <c r="A226" i="13"/>
  <c r="A217" i="13"/>
  <c r="A216" i="13"/>
  <c r="A215" i="13"/>
  <c r="E126" i="26"/>
  <c r="F126" i="26"/>
  <c r="G126" i="26"/>
  <c r="H126" i="26"/>
  <c r="I126" i="26"/>
  <c r="J126" i="26"/>
  <c r="K126" i="26"/>
  <c r="L126" i="26"/>
  <c r="M126" i="26"/>
  <c r="N126" i="26"/>
  <c r="O126" i="26"/>
  <c r="P126" i="26"/>
  <c r="Q126" i="26"/>
  <c r="R126" i="26"/>
  <c r="S126" i="26"/>
  <c r="T126" i="26"/>
  <c r="U126" i="26"/>
  <c r="V126" i="26"/>
  <c r="W126" i="26"/>
  <c r="X126" i="26"/>
  <c r="Y126" i="26"/>
  <c r="Z126" i="26"/>
  <c r="AA126" i="26"/>
  <c r="AB126" i="26"/>
  <c r="AC126" i="26"/>
  <c r="AD126" i="26"/>
  <c r="AE126" i="26"/>
  <c r="AF126" i="26"/>
  <c r="AG126" i="26"/>
  <c r="AH126" i="26"/>
  <c r="AI126" i="26"/>
  <c r="AJ126" i="26"/>
  <c r="AK126" i="26"/>
  <c r="AL126" i="26"/>
  <c r="AM126" i="26"/>
  <c r="AN126" i="26"/>
  <c r="AO126" i="26"/>
  <c r="AP126" i="26"/>
  <c r="AQ126" i="26"/>
  <c r="AR126" i="26"/>
  <c r="D126" i="26"/>
  <c r="E97" i="26"/>
  <c r="F97" i="26"/>
  <c r="G97" i="26"/>
  <c r="H97" i="26"/>
  <c r="I97" i="26"/>
  <c r="J97" i="26"/>
  <c r="K97" i="26"/>
  <c r="L97" i="26"/>
  <c r="M97" i="26"/>
  <c r="N97" i="26"/>
  <c r="O97" i="26"/>
  <c r="P97" i="26"/>
  <c r="Q97" i="26"/>
  <c r="R97" i="26"/>
  <c r="S97" i="26"/>
  <c r="T97" i="26"/>
  <c r="U97" i="26"/>
  <c r="V97" i="26"/>
  <c r="W97" i="26"/>
  <c r="X97" i="26"/>
  <c r="Y97" i="26"/>
  <c r="Z97" i="26"/>
  <c r="AA97" i="26"/>
  <c r="AB97" i="26"/>
  <c r="AC97" i="26"/>
  <c r="AD97" i="26"/>
  <c r="AE97" i="26"/>
  <c r="AF97" i="26"/>
  <c r="AG97" i="26"/>
  <c r="AH97" i="26"/>
  <c r="AI97" i="26"/>
  <c r="AJ97" i="26"/>
  <c r="AK97" i="26"/>
  <c r="AL97" i="26"/>
  <c r="AM97" i="26"/>
  <c r="AN97" i="26"/>
  <c r="AO97" i="26"/>
  <c r="AP97" i="26"/>
  <c r="AQ97" i="26"/>
  <c r="AR97" i="26"/>
  <c r="E98" i="26"/>
  <c r="F98" i="26"/>
  <c r="G98" i="26"/>
  <c r="H98" i="26"/>
  <c r="I98" i="26"/>
  <c r="J98" i="26"/>
  <c r="K98" i="26"/>
  <c r="L98" i="26"/>
  <c r="M98" i="26"/>
  <c r="N98" i="26"/>
  <c r="O98" i="26"/>
  <c r="P98" i="26"/>
  <c r="Q98" i="26"/>
  <c r="R98" i="26"/>
  <c r="S98" i="26"/>
  <c r="T98" i="26"/>
  <c r="U98" i="26"/>
  <c r="V98" i="26"/>
  <c r="W98" i="26"/>
  <c r="X98" i="26"/>
  <c r="Y98" i="26"/>
  <c r="Z98" i="26"/>
  <c r="AA98" i="26"/>
  <c r="AB98" i="26"/>
  <c r="AC98" i="26"/>
  <c r="AD98" i="26"/>
  <c r="AE98" i="26"/>
  <c r="AF98" i="26"/>
  <c r="AG98" i="26"/>
  <c r="AH98" i="26"/>
  <c r="AI98" i="26"/>
  <c r="AJ98" i="26"/>
  <c r="AK98" i="26"/>
  <c r="AL98" i="26"/>
  <c r="AM98" i="26"/>
  <c r="AN98" i="26"/>
  <c r="AO98" i="26"/>
  <c r="AP98" i="26"/>
  <c r="AQ98" i="26"/>
  <c r="AR98" i="26"/>
  <c r="E99" i="26"/>
  <c r="F99" i="26"/>
  <c r="G99" i="26"/>
  <c r="H99" i="26"/>
  <c r="I99" i="26"/>
  <c r="J99" i="26"/>
  <c r="K99" i="26"/>
  <c r="L99" i="26"/>
  <c r="M99" i="26"/>
  <c r="N99" i="26"/>
  <c r="O99" i="26"/>
  <c r="P99" i="26"/>
  <c r="Q99" i="26"/>
  <c r="R99" i="26"/>
  <c r="S99" i="26"/>
  <c r="T99" i="26"/>
  <c r="U99" i="26"/>
  <c r="V99" i="26"/>
  <c r="W99" i="26"/>
  <c r="X99" i="26"/>
  <c r="Y99" i="26"/>
  <c r="Z99" i="26"/>
  <c r="AA99" i="26"/>
  <c r="AB99" i="26"/>
  <c r="AC99" i="26"/>
  <c r="AD99" i="26"/>
  <c r="AE99" i="26"/>
  <c r="AF99" i="26"/>
  <c r="AG99" i="26"/>
  <c r="AH99" i="26"/>
  <c r="AI99" i="26"/>
  <c r="AJ99" i="26"/>
  <c r="AK99" i="26"/>
  <c r="AL99" i="26"/>
  <c r="AM99" i="26"/>
  <c r="AN99" i="26"/>
  <c r="AO99" i="26"/>
  <c r="AP99" i="26"/>
  <c r="AQ99" i="26"/>
  <c r="AR99" i="26"/>
  <c r="D97" i="26"/>
  <c r="D99" i="26"/>
  <c r="D98" i="26"/>
  <c r="D126" i="8"/>
  <c r="AR50" i="15"/>
  <c r="AR49" i="15"/>
  <c r="AT49" i="15"/>
  <c r="BB3" i="15"/>
  <c r="S332" i="13"/>
  <c r="AJ11" i="15"/>
  <c r="S331" i="13"/>
  <c r="AJ10" i="15"/>
  <c r="S330" i="13"/>
  <c r="AJ9" i="15"/>
  <c r="S329" i="13"/>
  <c r="AJ8" i="15"/>
  <c r="S328" i="13"/>
  <c r="AJ7" i="15"/>
  <c r="S327" i="13"/>
  <c r="AJ6" i="15"/>
  <c r="S326" i="13"/>
  <c r="AJ5" i="15"/>
  <c r="S324" i="13"/>
  <c r="AJ4" i="15"/>
  <c r="S322" i="13"/>
  <c r="AJ3" i="15"/>
  <c r="S190" i="13"/>
  <c r="AH11" i="15"/>
  <c r="S189" i="13"/>
  <c r="AH10" i="15"/>
  <c r="S188" i="13"/>
  <c r="AH9" i="15"/>
  <c r="S187" i="13"/>
  <c r="AH8" i="15"/>
  <c r="S186" i="13"/>
  <c r="AH7" i="15"/>
  <c r="S185" i="13"/>
  <c r="AH6" i="15"/>
  <c r="S184" i="13"/>
  <c r="AH5" i="15"/>
  <c r="S182" i="13"/>
  <c r="AH4" i="15"/>
  <c r="S180" i="13"/>
  <c r="AH3" i="15"/>
  <c r="AG13" i="15"/>
  <c r="S297" i="13"/>
  <c r="S296" i="13"/>
  <c r="S295" i="13"/>
  <c r="S294" i="13"/>
  <c r="S293" i="13"/>
  <c r="S292" i="13"/>
  <c r="S291" i="13"/>
  <c r="S290" i="13"/>
  <c r="S289" i="13"/>
  <c r="S155" i="13"/>
  <c r="S154" i="13"/>
  <c r="S153" i="13"/>
  <c r="S152" i="13"/>
  <c r="S151" i="13"/>
  <c r="S150" i="13"/>
  <c r="S149" i="13"/>
  <c r="S148" i="13"/>
  <c r="S147" i="13"/>
  <c r="S84" i="13"/>
  <c r="S83" i="13"/>
  <c r="S82" i="13"/>
  <c r="S81" i="13"/>
  <c r="S80" i="13"/>
  <c r="S79" i="13"/>
  <c r="S78" i="13"/>
  <c r="S77" i="13"/>
  <c r="S76" i="13"/>
  <c r="S13" i="13"/>
  <c r="S12" i="13"/>
  <c r="S11" i="13"/>
  <c r="S10" i="13"/>
  <c r="S9" i="13"/>
  <c r="S8" i="13"/>
  <c r="S7" i="13"/>
  <c r="S6" i="13"/>
  <c r="S5" i="13"/>
  <c r="N58" i="15"/>
  <c r="N57" i="15"/>
  <c r="N56" i="15"/>
  <c r="N55" i="15"/>
  <c r="N54" i="15"/>
  <c r="N53" i="15"/>
  <c r="N52" i="15"/>
  <c r="N51" i="15"/>
  <c r="N50" i="15"/>
  <c r="N49" i="15"/>
  <c r="N48" i="15"/>
  <c r="N47" i="15"/>
  <c r="S319" i="13"/>
  <c r="N117" i="15"/>
  <c r="S318" i="13"/>
  <c r="N116" i="15"/>
  <c r="S316" i="13"/>
  <c r="N115" i="15"/>
  <c r="S315" i="13"/>
  <c r="N114" i="15"/>
  <c r="S314" i="13"/>
  <c r="N113" i="15"/>
  <c r="S172" i="13"/>
  <c r="L113" i="15"/>
  <c r="L118" i="15"/>
  <c r="S177" i="13"/>
  <c r="L117" i="15"/>
  <c r="S176" i="13"/>
  <c r="L116" i="15"/>
  <c r="S174" i="13"/>
  <c r="L115" i="15"/>
  <c r="S173" i="13"/>
  <c r="L114" i="15"/>
  <c r="S106" i="13"/>
  <c r="K117" i="15"/>
  <c r="S105" i="13"/>
  <c r="K116" i="15"/>
  <c r="S103" i="13"/>
  <c r="K115" i="15"/>
  <c r="S102" i="13"/>
  <c r="K114" i="15"/>
  <c r="S101" i="13"/>
  <c r="K113" i="15"/>
  <c r="S34" i="13"/>
  <c r="J116" i="15"/>
  <c r="H3" i="19"/>
  <c r="R60" i="15"/>
  <c r="R61" i="15"/>
  <c r="T60" i="15"/>
  <c r="T61" i="15"/>
  <c r="D126" i="10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M126" i="8"/>
  <c r="AN126" i="8"/>
  <c r="AO126" i="8"/>
  <c r="AP126" i="8"/>
  <c r="AQ126" i="8"/>
  <c r="AR126" i="8"/>
  <c r="E126" i="25"/>
  <c r="F126" i="25"/>
  <c r="G126" i="25"/>
  <c r="H126" i="25"/>
  <c r="I126" i="25"/>
  <c r="J126" i="25"/>
  <c r="K126" i="25"/>
  <c r="L126" i="25"/>
  <c r="M126" i="25"/>
  <c r="N126" i="25"/>
  <c r="O126" i="25"/>
  <c r="P126" i="25"/>
  <c r="Q126" i="25"/>
  <c r="R126" i="25"/>
  <c r="S126" i="25"/>
  <c r="T126" i="25"/>
  <c r="U126" i="25"/>
  <c r="V126" i="25"/>
  <c r="W126" i="25"/>
  <c r="X126" i="25"/>
  <c r="Y126" i="25"/>
  <c r="Z126" i="25"/>
  <c r="AA126" i="25"/>
  <c r="AB126" i="25"/>
  <c r="AC126" i="25"/>
  <c r="AD126" i="25"/>
  <c r="AE126" i="25"/>
  <c r="AF126" i="25"/>
  <c r="AG126" i="25"/>
  <c r="AH126" i="25"/>
  <c r="AI126" i="25"/>
  <c r="AJ126" i="25"/>
  <c r="AK126" i="25"/>
  <c r="AL126" i="25"/>
  <c r="AM126" i="25"/>
  <c r="AN126" i="25"/>
  <c r="AO126" i="25"/>
  <c r="AP126" i="25"/>
  <c r="AQ126" i="25"/>
  <c r="AR126" i="25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D126" i="9"/>
  <c r="D97" i="9"/>
  <c r="D97" i="8"/>
  <c r="X90" i="13"/>
  <c r="AG47" i="15"/>
  <c r="X91" i="13"/>
  <c r="AG48" i="15"/>
  <c r="AG53" i="15"/>
  <c r="AG56" i="15"/>
  <c r="D90" i="13"/>
  <c r="AA47" i="15"/>
  <c r="D91" i="13"/>
  <c r="AA48" i="15"/>
  <c r="AA53" i="15"/>
  <c r="D161" i="13"/>
  <c r="AB47" i="15"/>
  <c r="D162" i="13"/>
  <c r="AB48" i="15"/>
  <c r="AB53" i="15"/>
  <c r="D303" i="13"/>
  <c r="AD47" i="15"/>
  <c r="D304" i="13"/>
  <c r="AD48" i="15"/>
  <c r="AD53" i="15"/>
  <c r="D19" i="13"/>
  <c r="Z47" i="15"/>
  <c r="D20" i="13"/>
  <c r="Z48" i="15"/>
  <c r="Z53" i="15"/>
  <c r="AT50" i="15"/>
  <c r="AT48" i="15"/>
  <c r="AS49" i="15"/>
  <c r="AS48" i="15"/>
  <c r="AR48" i="15"/>
  <c r="X111" i="13"/>
  <c r="X113" i="13"/>
  <c r="X116" i="13"/>
  <c r="X40" i="13"/>
  <c r="X42" i="13"/>
  <c r="X45" i="13"/>
  <c r="AG14" i="15"/>
  <c r="AS9" i="18"/>
  <c r="AT9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B24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B12" i="18"/>
  <c r="B8" i="18"/>
  <c r="D97" i="25"/>
  <c r="BL14" i="15"/>
  <c r="BL13" i="15"/>
  <c r="BL12" i="15"/>
  <c r="BL11" i="15"/>
  <c r="BL10" i="15"/>
  <c r="BL9" i="15"/>
  <c r="BL8" i="15"/>
  <c r="BL7" i="15"/>
  <c r="BL6" i="15"/>
  <c r="BL5" i="15"/>
  <c r="BL4" i="15"/>
  <c r="BL3" i="15"/>
  <c r="BF14" i="15"/>
  <c r="BF13" i="15"/>
  <c r="BF12" i="15"/>
  <c r="BF11" i="15"/>
  <c r="BF10" i="15"/>
  <c r="BF9" i="15"/>
  <c r="BF8" i="15"/>
  <c r="BF7" i="15"/>
  <c r="BF6" i="15"/>
  <c r="BF5" i="15"/>
  <c r="BF4" i="15"/>
  <c r="BF3" i="15"/>
  <c r="AZ14" i="15"/>
  <c r="AZ12" i="15"/>
  <c r="AZ11" i="15"/>
  <c r="AZ13" i="15"/>
  <c r="AZ10" i="15"/>
  <c r="AZ9" i="15"/>
  <c r="AZ8" i="15"/>
  <c r="AZ7" i="15"/>
  <c r="AZ6" i="15"/>
  <c r="AZ5" i="15"/>
  <c r="AZ4" i="15"/>
  <c r="AZ3" i="15"/>
  <c r="B349" i="13"/>
  <c r="C349" i="13"/>
  <c r="D349" i="13"/>
  <c r="E349" i="13"/>
  <c r="F349" i="13"/>
  <c r="G349" i="13"/>
  <c r="H349" i="13"/>
  <c r="I349" i="13"/>
  <c r="J349" i="13"/>
  <c r="K349" i="13"/>
  <c r="L349" i="13"/>
  <c r="M349" i="13"/>
  <c r="N349" i="13"/>
  <c r="O349" i="13"/>
  <c r="P349" i="13"/>
  <c r="Q349" i="13"/>
  <c r="R349" i="13"/>
  <c r="S349" i="13"/>
  <c r="T349" i="13"/>
  <c r="U349" i="13"/>
  <c r="V349" i="13"/>
  <c r="W349" i="13"/>
  <c r="X349" i="13"/>
  <c r="Y349" i="13"/>
  <c r="Z349" i="13"/>
  <c r="AA349" i="13"/>
  <c r="AB349" i="13"/>
  <c r="AC349" i="13"/>
  <c r="AD349" i="13"/>
  <c r="AE349" i="13"/>
  <c r="AF349" i="13"/>
  <c r="AG349" i="13"/>
  <c r="AH349" i="13"/>
  <c r="AI349" i="13"/>
  <c r="AJ349" i="13"/>
  <c r="AK349" i="13"/>
  <c r="AL349" i="13"/>
  <c r="AM349" i="13"/>
  <c r="AN349" i="13"/>
  <c r="AO349" i="13"/>
  <c r="AP349" i="13"/>
  <c r="AQ349" i="13"/>
  <c r="AR349" i="13"/>
  <c r="B350" i="13"/>
  <c r="C350" i="13"/>
  <c r="D350" i="13"/>
  <c r="E350" i="13"/>
  <c r="F350" i="13"/>
  <c r="G350" i="13"/>
  <c r="H350" i="13"/>
  <c r="I350" i="13"/>
  <c r="J350" i="13"/>
  <c r="K350" i="13"/>
  <c r="L350" i="13"/>
  <c r="M350" i="13"/>
  <c r="N350" i="13"/>
  <c r="O350" i="13"/>
  <c r="P350" i="13"/>
  <c r="Q350" i="13"/>
  <c r="R350" i="13"/>
  <c r="S350" i="13"/>
  <c r="T350" i="13"/>
  <c r="U350" i="13"/>
  <c r="V350" i="13"/>
  <c r="W350" i="13"/>
  <c r="X350" i="13"/>
  <c r="Y350" i="13"/>
  <c r="Z350" i="13"/>
  <c r="AA350" i="13"/>
  <c r="AB350" i="13"/>
  <c r="AC350" i="13"/>
  <c r="AD350" i="13"/>
  <c r="AE350" i="13"/>
  <c r="AF350" i="13"/>
  <c r="AG350" i="13"/>
  <c r="AH350" i="13"/>
  <c r="AI350" i="13"/>
  <c r="AJ350" i="13"/>
  <c r="AK350" i="13"/>
  <c r="AL350" i="13"/>
  <c r="AM350" i="13"/>
  <c r="AN350" i="13"/>
  <c r="AO350" i="13"/>
  <c r="AP350" i="13"/>
  <c r="AQ350" i="13"/>
  <c r="AR350" i="13"/>
  <c r="B351" i="13"/>
  <c r="C351" i="13"/>
  <c r="D351" i="13"/>
  <c r="E351" i="13"/>
  <c r="F351" i="13"/>
  <c r="G351" i="13"/>
  <c r="H351" i="13"/>
  <c r="I351" i="13"/>
  <c r="J351" i="13"/>
  <c r="K351" i="13"/>
  <c r="L351" i="13"/>
  <c r="M351" i="13"/>
  <c r="N351" i="13"/>
  <c r="O351" i="13"/>
  <c r="P351" i="13"/>
  <c r="Q351" i="13"/>
  <c r="R351" i="13"/>
  <c r="S351" i="13"/>
  <c r="T351" i="13"/>
  <c r="U351" i="13"/>
  <c r="V351" i="13"/>
  <c r="W351" i="13"/>
  <c r="X351" i="13"/>
  <c r="Y351" i="13"/>
  <c r="Z351" i="13"/>
  <c r="AA351" i="13"/>
  <c r="AB351" i="13"/>
  <c r="AC351" i="13"/>
  <c r="AD351" i="13"/>
  <c r="AE351" i="13"/>
  <c r="AF351" i="13"/>
  <c r="AG351" i="13"/>
  <c r="AH351" i="13"/>
  <c r="AI351" i="13"/>
  <c r="AJ351" i="13"/>
  <c r="AK351" i="13"/>
  <c r="AL351" i="13"/>
  <c r="AM351" i="13"/>
  <c r="AN351" i="13"/>
  <c r="AO351" i="13"/>
  <c r="AP351" i="13"/>
  <c r="AQ351" i="13"/>
  <c r="AR351" i="13"/>
  <c r="B352" i="13"/>
  <c r="C352" i="13"/>
  <c r="D352" i="13"/>
  <c r="E352" i="13"/>
  <c r="F352" i="13"/>
  <c r="G352" i="13"/>
  <c r="H352" i="13"/>
  <c r="I352" i="13"/>
  <c r="J352" i="13"/>
  <c r="K352" i="13"/>
  <c r="L352" i="13"/>
  <c r="M352" i="13"/>
  <c r="N352" i="13"/>
  <c r="O352" i="13"/>
  <c r="P352" i="13"/>
  <c r="Q352" i="13"/>
  <c r="R352" i="13"/>
  <c r="S352" i="13"/>
  <c r="T352" i="13"/>
  <c r="U352" i="13"/>
  <c r="V352" i="13"/>
  <c r="W352" i="13"/>
  <c r="X352" i="13"/>
  <c r="Y352" i="13"/>
  <c r="Z352" i="13"/>
  <c r="AA352" i="13"/>
  <c r="AB352" i="13"/>
  <c r="AC352" i="13"/>
  <c r="AD352" i="13"/>
  <c r="AE352" i="13"/>
  <c r="AF352" i="13"/>
  <c r="AG352" i="13"/>
  <c r="AH352" i="13"/>
  <c r="AI352" i="13"/>
  <c r="AJ352" i="13"/>
  <c r="AK352" i="13"/>
  <c r="AL352" i="13"/>
  <c r="AM352" i="13"/>
  <c r="AN352" i="13"/>
  <c r="AO352" i="13"/>
  <c r="AP352" i="13"/>
  <c r="AQ352" i="13"/>
  <c r="AR352" i="13"/>
  <c r="B353" i="13"/>
  <c r="C353" i="13"/>
  <c r="D353" i="13"/>
  <c r="E353" i="13"/>
  <c r="F353" i="13"/>
  <c r="G353" i="13"/>
  <c r="H353" i="13"/>
  <c r="I353" i="13"/>
  <c r="J353" i="13"/>
  <c r="K353" i="13"/>
  <c r="L353" i="13"/>
  <c r="M353" i="13"/>
  <c r="N353" i="13"/>
  <c r="O353" i="13"/>
  <c r="P353" i="13"/>
  <c r="Q353" i="13"/>
  <c r="R353" i="13"/>
  <c r="S353" i="13"/>
  <c r="T353" i="13"/>
  <c r="U353" i="13"/>
  <c r="V353" i="13"/>
  <c r="W353" i="13"/>
  <c r="X353" i="13"/>
  <c r="Y353" i="13"/>
  <c r="Z353" i="13"/>
  <c r="AA353" i="13"/>
  <c r="AB353" i="13"/>
  <c r="AC353" i="13"/>
  <c r="AD353" i="13"/>
  <c r="AE353" i="13"/>
  <c r="AF353" i="13"/>
  <c r="AG353" i="13"/>
  <c r="AH353" i="13"/>
  <c r="AI353" i="13"/>
  <c r="AJ353" i="13"/>
  <c r="AK353" i="13"/>
  <c r="AL353" i="13"/>
  <c r="AM353" i="13"/>
  <c r="AN353" i="13"/>
  <c r="AO353" i="13"/>
  <c r="AP353" i="13"/>
  <c r="AQ353" i="13"/>
  <c r="AR353" i="13"/>
  <c r="B354" i="13"/>
  <c r="C354" i="13"/>
  <c r="D354" i="13"/>
  <c r="E354" i="13"/>
  <c r="F354" i="13"/>
  <c r="G354" i="13"/>
  <c r="H354" i="13"/>
  <c r="I354" i="13"/>
  <c r="J354" i="13"/>
  <c r="K354" i="13"/>
  <c r="L354" i="13"/>
  <c r="M354" i="13"/>
  <c r="N354" i="13"/>
  <c r="O354" i="13"/>
  <c r="P354" i="13"/>
  <c r="Q354" i="13"/>
  <c r="R354" i="13"/>
  <c r="S354" i="13"/>
  <c r="T354" i="13"/>
  <c r="U354" i="13"/>
  <c r="V354" i="13"/>
  <c r="W354" i="13"/>
  <c r="X354" i="13"/>
  <c r="Y354" i="13"/>
  <c r="Z354" i="13"/>
  <c r="AA354" i="13"/>
  <c r="AB354" i="13"/>
  <c r="AC354" i="13"/>
  <c r="AD354" i="13"/>
  <c r="AE354" i="13"/>
  <c r="AF354" i="13"/>
  <c r="AG354" i="13"/>
  <c r="AH354" i="13"/>
  <c r="AI354" i="13"/>
  <c r="AJ354" i="13"/>
  <c r="AK354" i="13"/>
  <c r="AL354" i="13"/>
  <c r="AM354" i="13"/>
  <c r="AN354" i="13"/>
  <c r="AO354" i="13"/>
  <c r="AP354" i="13"/>
  <c r="AQ354" i="13"/>
  <c r="AR354" i="13"/>
  <c r="B355" i="13"/>
  <c r="C355" i="13"/>
  <c r="D355" i="13"/>
  <c r="E355" i="13"/>
  <c r="F355" i="13"/>
  <c r="G355" i="13"/>
  <c r="H355" i="13"/>
  <c r="I355" i="13"/>
  <c r="J355" i="13"/>
  <c r="K355" i="13"/>
  <c r="L355" i="13"/>
  <c r="M355" i="13"/>
  <c r="N355" i="13"/>
  <c r="O355" i="13"/>
  <c r="P355" i="13"/>
  <c r="Q355" i="13"/>
  <c r="R355" i="13"/>
  <c r="S355" i="13"/>
  <c r="T355" i="13"/>
  <c r="U355" i="13"/>
  <c r="V355" i="13"/>
  <c r="W355" i="13"/>
  <c r="X355" i="13"/>
  <c r="Y355" i="13"/>
  <c r="Z355" i="13"/>
  <c r="AA355" i="13"/>
  <c r="AB355" i="13"/>
  <c r="AC355" i="13"/>
  <c r="AD355" i="13"/>
  <c r="AE355" i="13"/>
  <c r="AF355" i="13"/>
  <c r="AG355" i="13"/>
  <c r="AH355" i="13"/>
  <c r="AI355" i="13"/>
  <c r="AJ355" i="13"/>
  <c r="AK355" i="13"/>
  <c r="AL355" i="13"/>
  <c r="AM355" i="13"/>
  <c r="AN355" i="13"/>
  <c r="AO355" i="13"/>
  <c r="AP355" i="13"/>
  <c r="AQ355" i="13"/>
  <c r="AR355" i="13"/>
  <c r="B356" i="13"/>
  <c r="C356" i="13"/>
  <c r="D356" i="13"/>
  <c r="E356" i="13"/>
  <c r="F356" i="13"/>
  <c r="G356" i="13"/>
  <c r="H356" i="13"/>
  <c r="I356" i="13"/>
  <c r="J356" i="13"/>
  <c r="K356" i="13"/>
  <c r="L356" i="13"/>
  <c r="M356" i="13"/>
  <c r="N356" i="13"/>
  <c r="O356" i="13"/>
  <c r="P356" i="13"/>
  <c r="Q356" i="13"/>
  <c r="R356" i="13"/>
  <c r="S356" i="13"/>
  <c r="T356" i="13"/>
  <c r="U356" i="13"/>
  <c r="V356" i="13"/>
  <c r="W356" i="13"/>
  <c r="X356" i="13"/>
  <c r="Y356" i="13"/>
  <c r="Z356" i="13"/>
  <c r="AA356" i="13"/>
  <c r="AB356" i="13"/>
  <c r="AC356" i="13"/>
  <c r="AD356" i="13"/>
  <c r="AE356" i="13"/>
  <c r="AF356" i="13"/>
  <c r="AG356" i="13"/>
  <c r="AH356" i="13"/>
  <c r="AI356" i="13"/>
  <c r="AJ356" i="13"/>
  <c r="AK356" i="13"/>
  <c r="AL356" i="13"/>
  <c r="AM356" i="13"/>
  <c r="AN356" i="13"/>
  <c r="AO356" i="13"/>
  <c r="AP356" i="13"/>
  <c r="AQ356" i="13"/>
  <c r="AR356" i="13"/>
  <c r="A350" i="13"/>
  <c r="A351" i="13"/>
  <c r="A352" i="13"/>
  <c r="A353" i="13"/>
  <c r="A354" i="13"/>
  <c r="A355" i="13"/>
  <c r="A356" i="13"/>
  <c r="A349" i="13"/>
  <c r="B337" i="13"/>
  <c r="C337" i="13"/>
  <c r="D337" i="13"/>
  <c r="E337" i="13"/>
  <c r="F337" i="13"/>
  <c r="G337" i="13"/>
  <c r="H337" i="13"/>
  <c r="I337" i="13"/>
  <c r="J337" i="13"/>
  <c r="K337" i="13"/>
  <c r="L337" i="13"/>
  <c r="M337" i="13"/>
  <c r="N337" i="13"/>
  <c r="O337" i="13"/>
  <c r="P337" i="13"/>
  <c r="Q337" i="13"/>
  <c r="R337" i="13"/>
  <c r="S337" i="13"/>
  <c r="T337" i="13"/>
  <c r="U337" i="13"/>
  <c r="V337" i="13"/>
  <c r="W337" i="13"/>
  <c r="X337" i="13"/>
  <c r="Y337" i="13"/>
  <c r="Z337" i="13"/>
  <c r="AA337" i="13"/>
  <c r="AB337" i="13"/>
  <c r="AC337" i="13"/>
  <c r="AD337" i="13"/>
  <c r="AE337" i="13"/>
  <c r="AF337" i="13"/>
  <c r="AG337" i="13"/>
  <c r="AH337" i="13"/>
  <c r="AI337" i="13"/>
  <c r="AJ337" i="13"/>
  <c r="AK337" i="13"/>
  <c r="AL337" i="13"/>
  <c r="AM337" i="13"/>
  <c r="AN337" i="13"/>
  <c r="AO337" i="13"/>
  <c r="AP337" i="13"/>
  <c r="AQ337" i="13"/>
  <c r="AR337" i="13"/>
  <c r="B338" i="13"/>
  <c r="C338" i="13"/>
  <c r="D338" i="13"/>
  <c r="E338" i="13"/>
  <c r="F338" i="13"/>
  <c r="G338" i="13"/>
  <c r="H338" i="13"/>
  <c r="I338" i="13"/>
  <c r="J338" i="13"/>
  <c r="K338" i="13"/>
  <c r="L338" i="13"/>
  <c r="M338" i="13"/>
  <c r="N338" i="13"/>
  <c r="O338" i="13"/>
  <c r="P338" i="13"/>
  <c r="Q338" i="13"/>
  <c r="R338" i="13"/>
  <c r="S338" i="13"/>
  <c r="T338" i="13"/>
  <c r="U338" i="13"/>
  <c r="V338" i="13"/>
  <c r="W338" i="13"/>
  <c r="X338" i="13"/>
  <c r="Y338" i="13"/>
  <c r="Z338" i="13"/>
  <c r="AA338" i="13"/>
  <c r="AB338" i="13"/>
  <c r="AC338" i="13"/>
  <c r="AD338" i="13"/>
  <c r="AE338" i="13"/>
  <c r="AF338" i="13"/>
  <c r="AG338" i="13"/>
  <c r="AH338" i="13"/>
  <c r="AI338" i="13"/>
  <c r="AJ338" i="13"/>
  <c r="AK338" i="13"/>
  <c r="AL338" i="13"/>
  <c r="AM338" i="13"/>
  <c r="AN338" i="13"/>
  <c r="AO338" i="13"/>
  <c r="AP338" i="13"/>
  <c r="AQ338" i="13"/>
  <c r="AR338" i="13"/>
  <c r="B339" i="13"/>
  <c r="C339" i="13"/>
  <c r="D339" i="13"/>
  <c r="E339" i="13"/>
  <c r="F339" i="13"/>
  <c r="G339" i="13"/>
  <c r="H339" i="13"/>
  <c r="I339" i="13"/>
  <c r="J339" i="13"/>
  <c r="K339" i="13"/>
  <c r="L339" i="13"/>
  <c r="M339" i="13"/>
  <c r="N339" i="13"/>
  <c r="O339" i="13"/>
  <c r="P339" i="13"/>
  <c r="Q339" i="13"/>
  <c r="R339" i="13"/>
  <c r="S339" i="13"/>
  <c r="T339" i="13"/>
  <c r="U339" i="13"/>
  <c r="V339" i="13"/>
  <c r="W339" i="13"/>
  <c r="X339" i="13"/>
  <c r="Y339" i="13"/>
  <c r="Z339" i="13"/>
  <c r="AA339" i="13"/>
  <c r="AB339" i="13"/>
  <c r="AC339" i="13"/>
  <c r="AD339" i="13"/>
  <c r="AE339" i="13"/>
  <c r="AF339" i="13"/>
  <c r="AG339" i="13"/>
  <c r="AH339" i="13"/>
  <c r="AI339" i="13"/>
  <c r="AJ339" i="13"/>
  <c r="AK339" i="13"/>
  <c r="AL339" i="13"/>
  <c r="AM339" i="13"/>
  <c r="AN339" i="13"/>
  <c r="AO339" i="13"/>
  <c r="AP339" i="13"/>
  <c r="AQ339" i="13"/>
  <c r="AR339" i="13"/>
  <c r="B340" i="13"/>
  <c r="C340" i="13"/>
  <c r="D340" i="13"/>
  <c r="E340" i="13"/>
  <c r="F340" i="13"/>
  <c r="G340" i="13"/>
  <c r="H340" i="13"/>
  <c r="I340" i="13"/>
  <c r="J340" i="13"/>
  <c r="K340" i="13"/>
  <c r="L340" i="13"/>
  <c r="M340" i="13"/>
  <c r="N340" i="13"/>
  <c r="O340" i="13"/>
  <c r="P340" i="13"/>
  <c r="Q340" i="13"/>
  <c r="R340" i="13"/>
  <c r="S340" i="13"/>
  <c r="T340" i="13"/>
  <c r="U340" i="13"/>
  <c r="V340" i="13"/>
  <c r="W340" i="13"/>
  <c r="X340" i="13"/>
  <c r="Y340" i="13"/>
  <c r="Z340" i="13"/>
  <c r="AA340" i="13"/>
  <c r="AB340" i="13"/>
  <c r="AC340" i="13"/>
  <c r="AD340" i="13"/>
  <c r="AE340" i="13"/>
  <c r="AF340" i="13"/>
  <c r="AG340" i="13"/>
  <c r="AH340" i="13"/>
  <c r="AI340" i="13"/>
  <c r="AJ340" i="13"/>
  <c r="AK340" i="13"/>
  <c r="AL340" i="13"/>
  <c r="AM340" i="13"/>
  <c r="AN340" i="13"/>
  <c r="AO340" i="13"/>
  <c r="AP340" i="13"/>
  <c r="AQ340" i="13"/>
  <c r="AR340" i="13"/>
  <c r="B341" i="13"/>
  <c r="C341" i="13"/>
  <c r="D341" i="13"/>
  <c r="E341" i="13"/>
  <c r="F341" i="13"/>
  <c r="G341" i="13"/>
  <c r="H341" i="13"/>
  <c r="I341" i="13"/>
  <c r="J341" i="13"/>
  <c r="K341" i="13"/>
  <c r="L341" i="13"/>
  <c r="M341" i="13"/>
  <c r="N341" i="13"/>
  <c r="O341" i="13"/>
  <c r="P341" i="13"/>
  <c r="Q341" i="13"/>
  <c r="R341" i="13"/>
  <c r="S341" i="13"/>
  <c r="T341" i="13"/>
  <c r="U341" i="13"/>
  <c r="V341" i="13"/>
  <c r="W341" i="13"/>
  <c r="X341" i="13"/>
  <c r="Y341" i="13"/>
  <c r="Z341" i="13"/>
  <c r="AA341" i="13"/>
  <c r="AB341" i="13"/>
  <c r="AC341" i="13"/>
  <c r="AD341" i="13"/>
  <c r="AE341" i="13"/>
  <c r="AF341" i="13"/>
  <c r="AG341" i="13"/>
  <c r="AH341" i="13"/>
  <c r="AI341" i="13"/>
  <c r="AJ341" i="13"/>
  <c r="AK341" i="13"/>
  <c r="AL341" i="13"/>
  <c r="AM341" i="13"/>
  <c r="AN341" i="13"/>
  <c r="AO341" i="13"/>
  <c r="AP341" i="13"/>
  <c r="AQ341" i="13"/>
  <c r="AR341" i="13"/>
  <c r="B342" i="13"/>
  <c r="C342" i="13"/>
  <c r="D342" i="13"/>
  <c r="E342" i="13"/>
  <c r="F342" i="13"/>
  <c r="G342" i="13"/>
  <c r="H342" i="13"/>
  <c r="I342" i="13"/>
  <c r="J342" i="13"/>
  <c r="K342" i="13"/>
  <c r="L342" i="13"/>
  <c r="M342" i="13"/>
  <c r="N342" i="13"/>
  <c r="O342" i="13"/>
  <c r="P342" i="13"/>
  <c r="Q342" i="13"/>
  <c r="R342" i="13"/>
  <c r="S342" i="13"/>
  <c r="T342" i="13"/>
  <c r="U342" i="13"/>
  <c r="V342" i="13"/>
  <c r="W342" i="13"/>
  <c r="X342" i="13"/>
  <c r="Y342" i="13"/>
  <c r="Z342" i="13"/>
  <c r="AA342" i="13"/>
  <c r="AB342" i="13"/>
  <c r="AC342" i="13"/>
  <c r="AD342" i="13"/>
  <c r="AE342" i="13"/>
  <c r="AF342" i="13"/>
  <c r="AG342" i="13"/>
  <c r="AH342" i="13"/>
  <c r="AI342" i="13"/>
  <c r="AJ342" i="13"/>
  <c r="AK342" i="13"/>
  <c r="AL342" i="13"/>
  <c r="AM342" i="13"/>
  <c r="AN342" i="13"/>
  <c r="AO342" i="13"/>
  <c r="AP342" i="13"/>
  <c r="AQ342" i="13"/>
  <c r="AR342" i="13"/>
  <c r="B343" i="13"/>
  <c r="C343" i="13"/>
  <c r="D343" i="13"/>
  <c r="E343" i="13"/>
  <c r="F343" i="13"/>
  <c r="G343" i="13"/>
  <c r="H343" i="13"/>
  <c r="I343" i="13"/>
  <c r="J343" i="13"/>
  <c r="K343" i="13"/>
  <c r="L343" i="13"/>
  <c r="M343" i="13"/>
  <c r="N343" i="13"/>
  <c r="O343" i="13"/>
  <c r="P343" i="13"/>
  <c r="Q343" i="13"/>
  <c r="R343" i="13"/>
  <c r="S343" i="13"/>
  <c r="T343" i="13"/>
  <c r="U343" i="13"/>
  <c r="V343" i="13"/>
  <c r="W343" i="13"/>
  <c r="X343" i="13"/>
  <c r="Y343" i="13"/>
  <c r="Z343" i="13"/>
  <c r="AA343" i="13"/>
  <c r="AB343" i="13"/>
  <c r="AC343" i="13"/>
  <c r="AD343" i="13"/>
  <c r="AE343" i="13"/>
  <c r="AF343" i="13"/>
  <c r="AG343" i="13"/>
  <c r="AH343" i="13"/>
  <c r="AI343" i="13"/>
  <c r="AJ343" i="13"/>
  <c r="AK343" i="13"/>
  <c r="AL343" i="13"/>
  <c r="AM343" i="13"/>
  <c r="AN343" i="13"/>
  <c r="AO343" i="13"/>
  <c r="AP343" i="13"/>
  <c r="AQ343" i="13"/>
  <c r="AR343" i="13"/>
  <c r="B344" i="13"/>
  <c r="C344" i="13"/>
  <c r="D344" i="13"/>
  <c r="E344" i="13"/>
  <c r="F344" i="13"/>
  <c r="G344" i="13"/>
  <c r="H344" i="13"/>
  <c r="I344" i="13"/>
  <c r="J344" i="13"/>
  <c r="K344" i="13"/>
  <c r="L344" i="13"/>
  <c r="M344" i="13"/>
  <c r="N344" i="13"/>
  <c r="O344" i="13"/>
  <c r="P344" i="13"/>
  <c r="Q344" i="13"/>
  <c r="R344" i="13"/>
  <c r="S344" i="13"/>
  <c r="T344" i="13"/>
  <c r="U344" i="13"/>
  <c r="V344" i="13"/>
  <c r="W344" i="13"/>
  <c r="X344" i="13"/>
  <c r="Y344" i="13"/>
  <c r="Z344" i="13"/>
  <c r="AA344" i="13"/>
  <c r="AB344" i="13"/>
  <c r="AC344" i="13"/>
  <c r="AD344" i="13"/>
  <c r="AE344" i="13"/>
  <c r="AF344" i="13"/>
  <c r="AG344" i="13"/>
  <c r="AH344" i="13"/>
  <c r="AI344" i="13"/>
  <c r="AJ344" i="13"/>
  <c r="AK344" i="13"/>
  <c r="AL344" i="13"/>
  <c r="AM344" i="13"/>
  <c r="AN344" i="13"/>
  <c r="AO344" i="13"/>
  <c r="AP344" i="13"/>
  <c r="AQ344" i="13"/>
  <c r="AR344" i="13"/>
  <c r="B345" i="13"/>
  <c r="C345" i="13"/>
  <c r="D345" i="13"/>
  <c r="E345" i="13"/>
  <c r="F345" i="13"/>
  <c r="G345" i="13"/>
  <c r="H345" i="13"/>
  <c r="I345" i="13"/>
  <c r="J345" i="13"/>
  <c r="K345" i="13"/>
  <c r="L345" i="13"/>
  <c r="M345" i="13"/>
  <c r="N345" i="13"/>
  <c r="O345" i="13"/>
  <c r="P345" i="13"/>
  <c r="Q345" i="13"/>
  <c r="R345" i="13"/>
  <c r="S345" i="13"/>
  <c r="T345" i="13"/>
  <c r="U345" i="13"/>
  <c r="V345" i="13"/>
  <c r="W345" i="13"/>
  <c r="X345" i="13"/>
  <c r="Y345" i="13"/>
  <c r="Z345" i="13"/>
  <c r="AA345" i="13"/>
  <c r="AB345" i="13"/>
  <c r="AC345" i="13"/>
  <c r="AD345" i="13"/>
  <c r="AE345" i="13"/>
  <c r="AF345" i="13"/>
  <c r="AG345" i="13"/>
  <c r="AH345" i="13"/>
  <c r="AI345" i="13"/>
  <c r="AJ345" i="13"/>
  <c r="AK345" i="13"/>
  <c r="AL345" i="13"/>
  <c r="AM345" i="13"/>
  <c r="AN345" i="13"/>
  <c r="AO345" i="13"/>
  <c r="AP345" i="13"/>
  <c r="AQ345" i="13"/>
  <c r="AR345" i="13"/>
  <c r="B346" i="13"/>
  <c r="C346" i="13"/>
  <c r="D346" i="13"/>
  <c r="E346" i="13"/>
  <c r="F346" i="13"/>
  <c r="G346" i="13"/>
  <c r="H346" i="13"/>
  <c r="I346" i="13"/>
  <c r="J346" i="13"/>
  <c r="K346" i="13"/>
  <c r="L346" i="13"/>
  <c r="M346" i="13"/>
  <c r="N346" i="13"/>
  <c r="O346" i="13"/>
  <c r="P346" i="13"/>
  <c r="Q346" i="13"/>
  <c r="R346" i="13"/>
  <c r="S346" i="13"/>
  <c r="T346" i="13"/>
  <c r="U346" i="13"/>
  <c r="V346" i="13"/>
  <c r="W346" i="13"/>
  <c r="X346" i="13"/>
  <c r="Y346" i="13"/>
  <c r="Z346" i="13"/>
  <c r="AA346" i="13"/>
  <c r="AB346" i="13"/>
  <c r="AC346" i="13"/>
  <c r="AD346" i="13"/>
  <c r="AE346" i="13"/>
  <c r="AF346" i="13"/>
  <c r="AG346" i="13"/>
  <c r="AH346" i="13"/>
  <c r="AI346" i="13"/>
  <c r="AJ346" i="13"/>
  <c r="AK346" i="13"/>
  <c r="AL346" i="13"/>
  <c r="AM346" i="13"/>
  <c r="AN346" i="13"/>
  <c r="AO346" i="13"/>
  <c r="AP346" i="13"/>
  <c r="AQ346" i="13"/>
  <c r="AR346" i="13"/>
  <c r="B347" i="13"/>
  <c r="C347" i="13"/>
  <c r="D347" i="13"/>
  <c r="E347" i="13"/>
  <c r="F347" i="13"/>
  <c r="G347" i="13"/>
  <c r="H347" i="13"/>
  <c r="I347" i="13"/>
  <c r="J347" i="13"/>
  <c r="K347" i="13"/>
  <c r="L347" i="13"/>
  <c r="M347" i="13"/>
  <c r="N347" i="13"/>
  <c r="O347" i="13"/>
  <c r="P347" i="13"/>
  <c r="Q347" i="13"/>
  <c r="R347" i="13"/>
  <c r="S347" i="13"/>
  <c r="T347" i="13"/>
  <c r="U347" i="13"/>
  <c r="V347" i="13"/>
  <c r="W347" i="13"/>
  <c r="X347" i="13"/>
  <c r="Y347" i="13"/>
  <c r="Z347" i="13"/>
  <c r="AA347" i="13"/>
  <c r="AB347" i="13"/>
  <c r="AC347" i="13"/>
  <c r="AD347" i="13"/>
  <c r="AE347" i="13"/>
  <c r="AF347" i="13"/>
  <c r="AG347" i="13"/>
  <c r="AH347" i="13"/>
  <c r="AI347" i="13"/>
  <c r="AJ347" i="13"/>
  <c r="AK347" i="13"/>
  <c r="AL347" i="13"/>
  <c r="AM347" i="13"/>
  <c r="AN347" i="13"/>
  <c r="AO347" i="13"/>
  <c r="AP347" i="13"/>
  <c r="AQ347" i="13"/>
  <c r="AR347" i="13"/>
  <c r="B348" i="13"/>
  <c r="C348" i="13"/>
  <c r="D348" i="13"/>
  <c r="E348" i="13"/>
  <c r="F348" i="13"/>
  <c r="G348" i="13"/>
  <c r="H348" i="13"/>
  <c r="I348" i="13"/>
  <c r="J348" i="13"/>
  <c r="K348" i="13"/>
  <c r="L348" i="13"/>
  <c r="M348" i="13"/>
  <c r="N348" i="13"/>
  <c r="O348" i="13"/>
  <c r="P348" i="13"/>
  <c r="Q348" i="13"/>
  <c r="R348" i="13"/>
  <c r="S348" i="13"/>
  <c r="T348" i="13"/>
  <c r="U348" i="13"/>
  <c r="V348" i="13"/>
  <c r="W348" i="13"/>
  <c r="X348" i="13"/>
  <c r="Y348" i="13"/>
  <c r="Z348" i="13"/>
  <c r="AA348" i="13"/>
  <c r="AB348" i="13"/>
  <c r="AC348" i="13"/>
  <c r="AD348" i="13"/>
  <c r="AE348" i="13"/>
  <c r="AF348" i="13"/>
  <c r="AG348" i="13"/>
  <c r="AH348" i="13"/>
  <c r="AI348" i="13"/>
  <c r="AJ348" i="13"/>
  <c r="AK348" i="13"/>
  <c r="AL348" i="13"/>
  <c r="AM348" i="13"/>
  <c r="AN348" i="13"/>
  <c r="AO348" i="13"/>
  <c r="AP348" i="13"/>
  <c r="AQ348" i="13"/>
  <c r="AR348" i="13"/>
  <c r="A338" i="13"/>
  <c r="A339" i="13"/>
  <c r="A340" i="13"/>
  <c r="A341" i="13"/>
  <c r="A342" i="13"/>
  <c r="A343" i="13"/>
  <c r="A344" i="13"/>
  <c r="A345" i="13"/>
  <c r="A346" i="13"/>
  <c r="A347" i="13"/>
  <c r="A348" i="13"/>
  <c r="A337" i="13"/>
  <c r="B333" i="13"/>
  <c r="C333" i="13"/>
  <c r="D333" i="13"/>
  <c r="E333" i="13"/>
  <c r="F333" i="13"/>
  <c r="G333" i="13"/>
  <c r="H333" i="13"/>
  <c r="I333" i="13"/>
  <c r="J333" i="13"/>
  <c r="K333" i="13"/>
  <c r="L333" i="13"/>
  <c r="M333" i="13"/>
  <c r="N333" i="13"/>
  <c r="O333" i="13"/>
  <c r="P333" i="13"/>
  <c r="Q333" i="13"/>
  <c r="R333" i="13"/>
  <c r="S333" i="13"/>
  <c r="T333" i="13"/>
  <c r="U333" i="13"/>
  <c r="V333" i="13"/>
  <c r="W333" i="13"/>
  <c r="X333" i="13"/>
  <c r="Y333" i="13"/>
  <c r="Z333" i="13"/>
  <c r="AA333" i="13"/>
  <c r="AB333" i="13"/>
  <c r="AC333" i="13"/>
  <c r="AD333" i="13"/>
  <c r="AE333" i="13"/>
  <c r="AF333" i="13"/>
  <c r="AG333" i="13"/>
  <c r="AH333" i="13"/>
  <c r="AI333" i="13"/>
  <c r="AJ333" i="13"/>
  <c r="AK333" i="13"/>
  <c r="AL333" i="13"/>
  <c r="AM333" i="13"/>
  <c r="AN333" i="13"/>
  <c r="AO333" i="13"/>
  <c r="AP333" i="13"/>
  <c r="AQ333" i="13"/>
  <c r="AR333" i="13"/>
  <c r="B334" i="13"/>
  <c r="C334" i="13"/>
  <c r="D334" i="13"/>
  <c r="E334" i="13"/>
  <c r="F334" i="13"/>
  <c r="G334" i="13"/>
  <c r="H334" i="13"/>
  <c r="I334" i="13"/>
  <c r="J334" i="13"/>
  <c r="K334" i="13"/>
  <c r="L334" i="13"/>
  <c r="M334" i="13"/>
  <c r="N334" i="13"/>
  <c r="O334" i="13"/>
  <c r="P334" i="13"/>
  <c r="Q334" i="13"/>
  <c r="R334" i="13"/>
  <c r="S334" i="13"/>
  <c r="T334" i="13"/>
  <c r="U334" i="13"/>
  <c r="V334" i="13"/>
  <c r="W334" i="13"/>
  <c r="X334" i="13"/>
  <c r="Y334" i="13"/>
  <c r="Z334" i="13"/>
  <c r="AA334" i="13"/>
  <c r="AB334" i="13"/>
  <c r="AC334" i="13"/>
  <c r="AD334" i="13"/>
  <c r="AE334" i="13"/>
  <c r="AF334" i="13"/>
  <c r="AG334" i="13"/>
  <c r="AH334" i="13"/>
  <c r="AI334" i="13"/>
  <c r="AJ334" i="13"/>
  <c r="AK334" i="13"/>
  <c r="AL334" i="13"/>
  <c r="AM334" i="13"/>
  <c r="AN334" i="13"/>
  <c r="AO334" i="13"/>
  <c r="AP334" i="13"/>
  <c r="AQ334" i="13"/>
  <c r="AR334" i="13"/>
  <c r="B335" i="13"/>
  <c r="C335" i="13"/>
  <c r="D335" i="13"/>
  <c r="E335" i="13"/>
  <c r="F335" i="13"/>
  <c r="G335" i="13"/>
  <c r="H335" i="13"/>
  <c r="I335" i="13"/>
  <c r="J335" i="13"/>
  <c r="K335" i="13"/>
  <c r="L335" i="13"/>
  <c r="M335" i="13"/>
  <c r="N335" i="13"/>
  <c r="O335" i="13"/>
  <c r="P335" i="13"/>
  <c r="Q335" i="13"/>
  <c r="R335" i="13"/>
  <c r="S335" i="13"/>
  <c r="T335" i="13"/>
  <c r="U335" i="13"/>
  <c r="V335" i="13"/>
  <c r="W335" i="13"/>
  <c r="X335" i="13"/>
  <c r="Y335" i="13"/>
  <c r="Z335" i="13"/>
  <c r="AA335" i="13"/>
  <c r="AB335" i="13"/>
  <c r="AC335" i="13"/>
  <c r="AD335" i="13"/>
  <c r="AE335" i="13"/>
  <c r="AF335" i="13"/>
  <c r="AG335" i="13"/>
  <c r="AH335" i="13"/>
  <c r="AI335" i="13"/>
  <c r="AJ335" i="13"/>
  <c r="AK335" i="13"/>
  <c r="AL335" i="13"/>
  <c r="AM335" i="13"/>
  <c r="AN335" i="13"/>
  <c r="AO335" i="13"/>
  <c r="AP335" i="13"/>
  <c r="AQ335" i="13"/>
  <c r="AR335" i="13"/>
  <c r="B336" i="13"/>
  <c r="C336" i="13"/>
  <c r="D336" i="13"/>
  <c r="E336" i="13"/>
  <c r="F336" i="13"/>
  <c r="G336" i="13"/>
  <c r="H336" i="13"/>
  <c r="I336" i="13"/>
  <c r="J336" i="13"/>
  <c r="K336" i="13"/>
  <c r="L336" i="13"/>
  <c r="M336" i="13"/>
  <c r="N336" i="13"/>
  <c r="O336" i="13"/>
  <c r="P336" i="13"/>
  <c r="Q336" i="13"/>
  <c r="R336" i="13"/>
  <c r="S336" i="13"/>
  <c r="T336" i="13"/>
  <c r="U336" i="13"/>
  <c r="V336" i="13"/>
  <c r="W336" i="13"/>
  <c r="X336" i="13"/>
  <c r="Y336" i="13"/>
  <c r="Z336" i="13"/>
  <c r="AA336" i="13"/>
  <c r="AB336" i="13"/>
  <c r="AC336" i="13"/>
  <c r="AD336" i="13"/>
  <c r="AE336" i="13"/>
  <c r="AF336" i="13"/>
  <c r="AG336" i="13"/>
  <c r="AH336" i="13"/>
  <c r="AI336" i="13"/>
  <c r="AJ336" i="13"/>
  <c r="AK336" i="13"/>
  <c r="AL336" i="13"/>
  <c r="AM336" i="13"/>
  <c r="AN336" i="13"/>
  <c r="AO336" i="13"/>
  <c r="AP336" i="13"/>
  <c r="AQ336" i="13"/>
  <c r="AR336" i="13"/>
  <c r="A334" i="13"/>
  <c r="A335" i="13"/>
  <c r="A336" i="13"/>
  <c r="A333" i="13"/>
  <c r="B321" i="13"/>
  <c r="C321" i="13"/>
  <c r="D321" i="13"/>
  <c r="E321" i="13"/>
  <c r="F321" i="13"/>
  <c r="G321" i="13"/>
  <c r="H321" i="13"/>
  <c r="I321" i="13"/>
  <c r="J321" i="13"/>
  <c r="K321" i="13"/>
  <c r="L321" i="13"/>
  <c r="M321" i="13"/>
  <c r="N321" i="13"/>
  <c r="O321" i="13"/>
  <c r="P321" i="13"/>
  <c r="Q321" i="13"/>
  <c r="R321" i="13"/>
  <c r="S321" i="13"/>
  <c r="T321" i="13"/>
  <c r="U321" i="13"/>
  <c r="V321" i="13"/>
  <c r="W321" i="13"/>
  <c r="X321" i="13"/>
  <c r="Y321" i="13"/>
  <c r="Z321" i="13"/>
  <c r="AA321" i="13"/>
  <c r="AB321" i="13"/>
  <c r="AC321" i="13"/>
  <c r="AD321" i="13"/>
  <c r="AE321" i="13"/>
  <c r="AF321" i="13"/>
  <c r="AG321" i="13"/>
  <c r="AH321" i="13"/>
  <c r="AI321" i="13"/>
  <c r="AJ321" i="13"/>
  <c r="AK321" i="13"/>
  <c r="AL321" i="13"/>
  <c r="AM321" i="13"/>
  <c r="AN321" i="13"/>
  <c r="AO321" i="13"/>
  <c r="AP321" i="13"/>
  <c r="AQ321" i="13"/>
  <c r="AR321" i="13"/>
  <c r="B322" i="13"/>
  <c r="C322" i="13"/>
  <c r="D322" i="13"/>
  <c r="E322" i="13"/>
  <c r="F322" i="13"/>
  <c r="G322" i="13"/>
  <c r="H322" i="13"/>
  <c r="I322" i="13"/>
  <c r="J322" i="13"/>
  <c r="K322" i="13"/>
  <c r="L322" i="13"/>
  <c r="M322" i="13"/>
  <c r="N322" i="13"/>
  <c r="O322" i="13"/>
  <c r="P322" i="13"/>
  <c r="Q322" i="13"/>
  <c r="R322" i="13"/>
  <c r="T322" i="13"/>
  <c r="U322" i="13"/>
  <c r="V322" i="13"/>
  <c r="W322" i="13"/>
  <c r="X322" i="13"/>
  <c r="Y322" i="13"/>
  <c r="Z322" i="13"/>
  <c r="AA322" i="13"/>
  <c r="AB322" i="13"/>
  <c r="AC322" i="13"/>
  <c r="AD322" i="13"/>
  <c r="AE322" i="13"/>
  <c r="AF322" i="13"/>
  <c r="AG322" i="13"/>
  <c r="AH322" i="13"/>
  <c r="AI322" i="13"/>
  <c r="AJ322" i="13"/>
  <c r="AK322" i="13"/>
  <c r="AL322" i="13"/>
  <c r="AM322" i="13"/>
  <c r="AN322" i="13"/>
  <c r="AO322" i="13"/>
  <c r="AP322" i="13"/>
  <c r="AQ322" i="13"/>
  <c r="B323" i="13"/>
  <c r="C323" i="13"/>
  <c r="D323" i="13"/>
  <c r="E323" i="13"/>
  <c r="F323" i="13"/>
  <c r="G323" i="13"/>
  <c r="H323" i="13"/>
  <c r="I323" i="13"/>
  <c r="J323" i="13"/>
  <c r="K323" i="13"/>
  <c r="L323" i="13"/>
  <c r="M323" i="13"/>
  <c r="N323" i="13"/>
  <c r="O323" i="13"/>
  <c r="P323" i="13"/>
  <c r="Q323" i="13"/>
  <c r="R323" i="13"/>
  <c r="S323" i="13"/>
  <c r="T323" i="13"/>
  <c r="U323" i="13"/>
  <c r="V323" i="13"/>
  <c r="W323" i="13"/>
  <c r="X323" i="13"/>
  <c r="Y323" i="13"/>
  <c r="Z323" i="13"/>
  <c r="AA323" i="13"/>
  <c r="AB323" i="13"/>
  <c r="AC323" i="13"/>
  <c r="AD323" i="13"/>
  <c r="AE323" i="13"/>
  <c r="AF323" i="13"/>
  <c r="AG323" i="13"/>
  <c r="AH323" i="13"/>
  <c r="AI323" i="13"/>
  <c r="AJ323" i="13"/>
  <c r="AK323" i="13"/>
  <c r="AL323" i="13"/>
  <c r="AM323" i="13"/>
  <c r="AN323" i="13"/>
  <c r="AO323" i="13"/>
  <c r="AP323" i="13"/>
  <c r="AQ323" i="13"/>
  <c r="AR323" i="13"/>
  <c r="B324" i="13"/>
  <c r="C324" i="13"/>
  <c r="D324" i="13"/>
  <c r="E324" i="13"/>
  <c r="F324" i="13"/>
  <c r="G324" i="13"/>
  <c r="H324" i="13"/>
  <c r="I324" i="13"/>
  <c r="J324" i="13"/>
  <c r="K324" i="13"/>
  <c r="L324" i="13"/>
  <c r="M324" i="13"/>
  <c r="N324" i="13"/>
  <c r="O324" i="13"/>
  <c r="P324" i="13"/>
  <c r="Q324" i="13"/>
  <c r="R324" i="13"/>
  <c r="T324" i="13"/>
  <c r="U324" i="13"/>
  <c r="V324" i="13"/>
  <c r="W324" i="13"/>
  <c r="X324" i="13"/>
  <c r="Y324" i="13"/>
  <c r="Z324" i="13"/>
  <c r="AA324" i="13"/>
  <c r="AB324" i="13"/>
  <c r="AC324" i="13"/>
  <c r="AD324" i="13"/>
  <c r="AE324" i="13"/>
  <c r="AF324" i="13"/>
  <c r="AG324" i="13"/>
  <c r="AH324" i="13"/>
  <c r="AI324" i="13"/>
  <c r="AJ324" i="13"/>
  <c r="AK324" i="13"/>
  <c r="AL324" i="13"/>
  <c r="AM324" i="13"/>
  <c r="AN324" i="13"/>
  <c r="AO324" i="13"/>
  <c r="AP324" i="13"/>
  <c r="AQ324" i="13"/>
  <c r="B325" i="13"/>
  <c r="C325" i="13"/>
  <c r="D325" i="13"/>
  <c r="E325" i="13"/>
  <c r="F325" i="13"/>
  <c r="G325" i="13"/>
  <c r="H325" i="13"/>
  <c r="I325" i="13"/>
  <c r="J325" i="13"/>
  <c r="K325" i="13"/>
  <c r="L325" i="13"/>
  <c r="M325" i="13"/>
  <c r="N325" i="13"/>
  <c r="O325" i="13"/>
  <c r="P325" i="13"/>
  <c r="Q325" i="13"/>
  <c r="R325" i="13"/>
  <c r="S325" i="13"/>
  <c r="T325" i="13"/>
  <c r="U325" i="13"/>
  <c r="V325" i="13"/>
  <c r="W325" i="13"/>
  <c r="X325" i="13"/>
  <c r="Y325" i="13"/>
  <c r="Z325" i="13"/>
  <c r="AA325" i="13"/>
  <c r="AB325" i="13"/>
  <c r="AC325" i="13"/>
  <c r="AD325" i="13"/>
  <c r="AE325" i="13"/>
  <c r="AF325" i="13"/>
  <c r="AG325" i="13"/>
  <c r="AH325" i="13"/>
  <c r="AI325" i="13"/>
  <c r="AJ325" i="13"/>
  <c r="AK325" i="13"/>
  <c r="AL325" i="13"/>
  <c r="AM325" i="13"/>
  <c r="AN325" i="13"/>
  <c r="AO325" i="13"/>
  <c r="AP325" i="13"/>
  <c r="AQ325" i="13"/>
  <c r="AR325" i="13"/>
  <c r="B326" i="13"/>
  <c r="C326" i="13"/>
  <c r="D326" i="13"/>
  <c r="E326" i="13"/>
  <c r="F326" i="13"/>
  <c r="G326" i="13"/>
  <c r="H326" i="13"/>
  <c r="I326" i="13"/>
  <c r="J326" i="13"/>
  <c r="K326" i="13"/>
  <c r="L326" i="13"/>
  <c r="M326" i="13"/>
  <c r="N326" i="13"/>
  <c r="O326" i="13"/>
  <c r="P326" i="13"/>
  <c r="Q326" i="13"/>
  <c r="R326" i="13"/>
  <c r="T326" i="13"/>
  <c r="U326" i="13"/>
  <c r="V326" i="13"/>
  <c r="W326" i="13"/>
  <c r="X326" i="13"/>
  <c r="Y326" i="13"/>
  <c r="Z326" i="13"/>
  <c r="AA326" i="13"/>
  <c r="AB326" i="13"/>
  <c r="AC326" i="13"/>
  <c r="AD326" i="13"/>
  <c r="AE326" i="13"/>
  <c r="AF326" i="13"/>
  <c r="AG326" i="13"/>
  <c r="AH326" i="13"/>
  <c r="AI326" i="13"/>
  <c r="AJ326" i="13"/>
  <c r="AK326" i="13"/>
  <c r="AL326" i="13"/>
  <c r="AM326" i="13"/>
  <c r="AN326" i="13"/>
  <c r="AO326" i="13"/>
  <c r="AP326" i="13"/>
  <c r="AQ326" i="13"/>
  <c r="B327" i="13"/>
  <c r="C327" i="13"/>
  <c r="D327" i="13"/>
  <c r="E327" i="13"/>
  <c r="F327" i="13"/>
  <c r="G327" i="13"/>
  <c r="H327" i="13"/>
  <c r="I327" i="13"/>
  <c r="J327" i="13"/>
  <c r="K327" i="13"/>
  <c r="L327" i="13"/>
  <c r="M327" i="13"/>
  <c r="N327" i="13"/>
  <c r="O327" i="13"/>
  <c r="P327" i="13"/>
  <c r="Q327" i="13"/>
  <c r="R327" i="13"/>
  <c r="T327" i="13"/>
  <c r="U327" i="13"/>
  <c r="V327" i="13"/>
  <c r="W327" i="13"/>
  <c r="X327" i="13"/>
  <c r="Y327" i="13"/>
  <c r="Z327" i="13"/>
  <c r="AA327" i="13"/>
  <c r="AB327" i="13"/>
  <c r="AC327" i="13"/>
  <c r="AD327" i="13"/>
  <c r="AE327" i="13"/>
  <c r="AF327" i="13"/>
  <c r="AG327" i="13"/>
  <c r="AH327" i="13"/>
  <c r="AI327" i="13"/>
  <c r="AJ327" i="13"/>
  <c r="AK327" i="13"/>
  <c r="AL327" i="13"/>
  <c r="AM327" i="13"/>
  <c r="AN327" i="13"/>
  <c r="AO327" i="13"/>
  <c r="AP327" i="13"/>
  <c r="AQ327" i="13"/>
  <c r="B328" i="13"/>
  <c r="C328" i="13"/>
  <c r="D328" i="13"/>
  <c r="E328" i="13"/>
  <c r="F328" i="13"/>
  <c r="G328" i="13"/>
  <c r="H328" i="13"/>
  <c r="I328" i="13"/>
  <c r="J328" i="13"/>
  <c r="K328" i="13"/>
  <c r="L328" i="13"/>
  <c r="M328" i="13"/>
  <c r="N328" i="13"/>
  <c r="O328" i="13"/>
  <c r="P328" i="13"/>
  <c r="Q328" i="13"/>
  <c r="R328" i="13"/>
  <c r="T328" i="13"/>
  <c r="U328" i="13"/>
  <c r="V328" i="13"/>
  <c r="W328" i="13"/>
  <c r="X328" i="13"/>
  <c r="Y328" i="13"/>
  <c r="Z328" i="13"/>
  <c r="AA328" i="13"/>
  <c r="AB328" i="13"/>
  <c r="AC328" i="13"/>
  <c r="AD328" i="13"/>
  <c r="AE328" i="13"/>
  <c r="AF328" i="13"/>
  <c r="AG328" i="13"/>
  <c r="AH328" i="13"/>
  <c r="AI328" i="13"/>
  <c r="AJ328" i="13"/>
  <c r="AK328" i="13"/>
  <c r="AL328" i="13"/>
  <c r="AM328" i="13"/>
  <c r="AN328" i="13"/>
  <c r="AO328" i="13"/>
  <c r="AP328" i="13"/>
  <c r="AQ328" i="13"/>
  <c r="B329" i="13"/>
  <c r="C329" i="13"/>
  <c r="D329" i="13"/>
  <c r="E329" i="13"/>
  <c r="F329" i="13"/>
  <c r="G329" i="13"/>
  <c r="H329" i="13"/>
  <c r="I329" i="13"/>
  <c r="J329" i="13"/>
  <c r="K329" i="13"/>
  <c r="L329" i="13"/>
  <c r="M329" i="13"/>
  <c r="N329" i="13"/>
  <c r="O329" i="13"/>
  <c r="P329" i="13"/>
  <c r="Q329" i="13"/>
  <c r="R329" i="13"/>
  <c r="T329" i="13"/>
  <c r="U329" i="13"/>
  <c r="V329" i="13"/>
  <c r="W329" i="13"/>
  <c r="X329" i="13"/>
  <c r="Y329" i="13"/>
  <c r="Z329" i="13"/>
  <c r="AA329" i="13"/>
  <c r="AB329" i="13"/>
  <c r="AC329" i="13"/>
  <c r="AD329" i="13"/>
  <c r="AE329" i="13"/>
  <c r="AF329" i="13"/>
  <c r="AG329" i="13"/>
  <c r="AH329" i="13"/>
  <c r="AI329" i="13"/>
  <c r="AJ329" i="13"/>
  <c r="AK329" i="13"/>
  <c r="AL329" i="13"/>
  <c r="AM329" i="13"/>
  <c r="AN329" i="13"/>
  <c r="AO329" i="13"/>
  <c r="AP329" i="13"/>
  <c r="AQ329" i="13"/>
  <c r="B330" i="13"/>
  <c r="C330" i="13"/>
  <c r="D330" i="13"/>
  <c r="E330" i="13"/>
  <c r="F330" i="13"/>
  <c r="G330" i="13"/>
  <c r="H330" i="13"/>
  <c r="I330" i="13"/>
  <c r="J330" i="13"/>
  <c r="K330" i="13"/>
  <c r="L330" i="13"/>
  <c r="M330" i="13"/>
  <c r="N330" i="13"/>
  <c r="O330" i="13"/>
  <c r="P330" i="13"/>
  <c r="Q330" i="13"/>
  <c r="R330" i="13"/>
  <c r="T330" i="13"/>
  <c r="U330" i="13"/>
  <c r="V330" i="13"/>
  <c r="W330" i="13"/>
  <c r="X330" i="13"/>
  <c r="Y330" i="13"/>
  <c r="Z330" i="13"/>
  <c r="AA330" i="13"/>
  <c r="AB330" i="13"/>
  <c r="AC330" i="13"/>
  <c r="AD330" i="13"/>
  <c r="AE330" i="13"/>
  <c r="AF330" i="13"/>
  <c r="AG330" i="13"/>
  <c r="AH330" i="13"/>
  <c r="AI330" i="13"/>
  <c r="AJ330" i="13"/>
  <c r="AK330" i="13"/>
  <c r="AL330" i="13"/>
  <c r="AM330" i="13"/>
  <c r="AN330" i="13"/>
  <c r="AO330" i="13"/>
  <c r="AP330" i="13"/>
  <c r="AQ330" i="13"/>
  <c r="B331" i="13"/>
  <c r="C331" i="13"/>
  <c r="D331" i="13"/>
  <c r="E331" i="13"/>
  <c r="F331" i="13"/>
  <c r="G331" i="13"/>
  <c r="H331" i="13"/>
  <c r="I331" i="13"/>
  <c r="J331" i="13"/>
  <c r="K331" i="13"/>
  <c r="L331" i="13"/>
  <c r="M331" i="13"/>
  <c r="N331" i="13"/>
  <c r="O331" i="13"/>
  <c r="P331" i="13"/>
  <c r="Q331" i="13"/>
  <c r="R331" i="13"/>
  <c r="T331" i="13"/>
  <c r="U331" i="13"/>
  <c r="V331" i="13"/>
  <c r="W331" i="13"/>
  <c r="X331" i="13"/>
  <c r="Y331" i="13"/>
  <c r="Z331" i="13"/>
  <c r="AA331" i="13"/>
  <c r="AB331" i="13"/>
  <c r="AC331" i="13"/>
  <c r="AD331" i="13"/>
  <c r="AE331" i="13"/>
  <c r="AF331" i="13"/>
  <c r="AG331" i="13"/>
  <c r="AH331" i="13"/>
  <c r="AI331" i="13"/>
  <c r="AJ331" i="13"/>
  <c r="AK331" i="13"/>
  <c r="AL331" i="13"/>
  <c r="AM331" i="13"/>
  <c r="AN331" i="13"/>
  <c r="AO331" i="13"/>
  <c r="AP331" i="13"/>
  <c r="AQ331" i="13"/>
  <c r="B332" i="13"/>
  <c r="C332" i="13"/>
  <c r="D332" i="13"/>
  <c r="E332" i="13"/>
  <c r="F332" i="13"/>
  <c r="G332" i="13"/>
  <c r="H332" i="13"/>
  <c r="I332" i="13"/>
  <c r="J332" i="13"/>
  <c r="K332" i="13"/>
  <c r="L332" i="13"/>
  <c r="M332" i="13"/>
  <c r="N332" i="13"/>
  <c r="O332" i="13"/>
  <c r="P332" i="13"/>
  <c r="Q332" i="13"/>
  <c r="R332" i="13"/>
  <c r="T332" i="13"/>
  <c r="U332" i="13"/>
  <c r="V332" i="13"/>
  <c r="W332" i="13"/>
  <c r="X332" i="13"/>
  <c r="Y332" i="13"/>
  <c r="Z332" i="13"/>
  <c r="AA332" i="13"/>
  <c r="AB332" i="13"/>
  <c r="AC332" i="13"/>
  <c r="AD332" i="13"/>
  <c r="AE332" i="13"/>
  <c r="AF332" i="13"/>
  <c r="AG332" i="13"/>
  <c r="AH332" i="13"/>
  <c r="AI332" i="13"/>
  <c r="AJ332" i="13"/>
  <c r="AK332" i="13"/>
  <c r="AL332" i="13"/>
  <c r="AM332" i="13"/>
  <c r="AN332" i="13"/>
  <c r="AO332" i="13"/>
  <c r="AP332" i="13"/>
  <c r="AQ332" i="13"/>
  <c r="A322" i="13"/>
  <c r="A323" i="13"/>
  <c r="A324" i="13"/>
  <c r="A325" i="13"/>
  <c r="A326" i="13"/>
  <c r="A327" i="13"/>
  <c r="A328" i="13"/>
  <c r="A329" i="13"/>
  <c r="A330" i="13"/>
  <c r="A331" i="13"/>
  <c r="A332" i="13"/>
  <c r="A321" i="13"/>
  <c r="B311" i="13"/>
  <c r="C311" i="13"/>
  <c r="D311" i="13"/>
  <c r="E311" i="13"/>
  <c r="F311" i="13"/>
  <c r="G311" i="13"/>
  <c r="H311" i="13"/>
  <c r="I311" i="13"/>
  <c r="J311" i="13"/>
  <c r="K311" i="13"/>
  <c r="L311" i="13"/>
  <c r="M311" i="13"/>
  <c r="N311" i="13"/>
  <c r="O311" i="13"/>
  <c r="P311" i="13"/>
  <c r="Q311" i="13"/>
  <c r="R311" i="13"/>
  <c r="S311" i="13"/>
  <c r="T311" i="13"/>
  <c r="U311" i="13"/>
  <c r="V311" i="13"/>
  <c r="W311" i="13"/>
  <c r="X311" i="13"/>
  <c r="Y311" i="13"/>
  <c r="Z311" i="13"/>
  <c r="AA311" i="13"/>
  <c r="AB311" i="13"/>
  <c r="AC311" i="13"/>
  <c r="AD311" i="13"/>
  <c r="AE311" i="13"/>
  <c r="AF311" i="13"/>
  <c r="AG311" i="13"/>
  <c r="AH311" i="13"/>
  <c r="AI311" i="13"/>
  <c r="AJ311" i="13"/>
  <c r="AK311" i="13"/>
  <c r="AL311" i="13"/>
  <c r="AM311" i="13"/>
  <c r="AN311" i="13"/>
  <c r="AO311" i="13"/>
  <c r="AP311" i="13"/>
  <c r="AQ311" i="13"/>
  <c r="AR311" i="13"/>
  <c r="B312" i="13"/>
  <c r="C312" i="13"/>
  <c r="D312" i="13"/>
  <c r="E312" i="13"/>
  <c r="F312" i="13"/>
  <c r="G312" i="13"/>
  <c r="H312" i="13"/>
  <c r="I312" i="13"/>
  <c r="J312" i="13"/>
  <c r="K312" i="13"/>
  <c r="L312" i="13"/>
  <c r="M312" i="13"/>
  <c r="N312" i="13"/>
  <c r="O312" i="13"/>
  <c r="P312" i="13"/>
  <c r="Q312" i="13"/>
  <c r="R312" i="13"/>
  <c r="S312" i="13"/>
  <c r="T312" i="13"/>
  <c r="U312" i="13"/>
  <c r="V312" i="13"/>
  <c r="W312" i="13"/>
  <c r="X312" i="13"/>
  <c r="Y312" i="13"/>
  <c r="Z312" i="13"/>
  <c r="AA312" i="13"/>
  <c r="AB312" i="13"/>
  <c r="AC312" i="13"/>
  <c r="AD312" i="13"/>
  <c r="AE312" i="13"/>
  <c r="AF312" i="13"/>
  <c r="AG312" i="13"/>
  <c r="AH312" i="13"/>
  <c r="AI312" i="13"/>
  <c r="AJ312" i="13"/>
  <c r="AK312" i="13"/>
  <c r="AL312" i="13"/>
  <c r="AM312" i="13"/>
  <c r="AN312" i="13"/>
  <c r="AO312" i="13"/>
  <c r="AP312" i="13"/>
  <c r="AQ312" i="13"/>
  <c r="AR312" i="13"/>
  <c r="B313" i="13"/>
  <c r="C313" i="13"/>
  <c r="D313" i="13"/>
  <c r="E313" i="13"/>
  <c r="F313" i="13"/>
  <c r="G313" i="13"/>
  <c r="H313" i="13"/>
  <c r="I313" i="13"/>
  <c r="J313" i="13"/>
  <c r="K313" i="13"/>
  <c r="L313" i="13"/>
  <c r="M313" i="13"/>
  <c r="N313" i="13"/>
  <c r="O313" i="13"/>
  <c r="P313" i="13"/>
  <c r="Q313" i="13"/>
  <c r="R313" i="13"/>
  <c r="S313" i="13"/>
  <c r="T313" i="13"/>
  <c r="U313" i="13"/>
  <c r="V313" i="13"/>
  <c r="W313" i="13"/>
  <c r="X313" i="13"/>
  <c r="Y313" i="13"/>
  <c r="Z313" i="13"/>
  <c r="AA313" i="13"/>
  <c r="AB313" i="13"/>
  <c r="AC313" i="13"/>
  <c r="AD313" i="13"/>
  <c r="AE313" i="13"/>
  <c r="AF313" i="13"/>
  <c r="AG313" i="13"/>
  <c r="AH313" i="13"/>
  <c r="AI313" i="13"/>
  <c r="AJ313" i="13"/>
  <c r="AK313" i="13"/>
  <c r="AL313" i="13"/>
  <c r="AM313" i="13"/>
  <c r="AN313" i="13"/>
  <c r="AO313" i="13"/>
  <c r="AP313" i="13"/>
  <c r="AQ313" i="13"/>
  <c r="AR313" i="13"/>
  <c r="B314" i="13"/>
  <c r="C314" i="13"/>
  <c r="D314" i="13"/>
  <c r="E314" i="13"/>
  <c r="F314" i="13"/>
  <c r="G314" i="13"/>
  <c r="H314" i="13"/>
  <c r="I314" i="13"/>
  <c r="J314" i="13"/>
  <c r="K314" i="13"/>
  <c r="L314" i="13"/>
  <c r="M314" i="13"/>
  <c r="N314" i="13"/>
  <c r="O314" i="13"/>
  <c r="P314" i="13"/>
  <c r="Q314" i="13"/>
  <c r="R314" i="13"/>
  <c r="T314" i="13"/>
  <c r="U314" i="13"/>
  <c r="V314" i="13"/>
  <c r="W314" i="13"/>
  <c r="X314" i="13"/>
  <c r="Y314" i="13"/>
  <c r="Z314" i="13"/>
  <c r="AA314" i="13"/>
  <c r="AB314" i="13"/>
  <c r="AC314" i="13"/>
  <c r="AD314" i="13"/>
  <c r="AE314" i="13"/>
  <c r="AF314" i="13"/>
  <c r="AG314" i="13"/>
  <c r="AH314" i="13"/>
  <c r="AI314" i="13"/>
  <c r="AJ314" i="13"/>
  <c r="AK314" i="13"/>
  <c r="AL314" i="13"/>
  <c r="AM314" i="13"/>
  <c r="AN314" i="13"/>
  <c r="AO314" i="13"/>
  <c r="AP314" i="13"/>
  <c r="AQ314" i="13"/>
  <c r="AR314" i="13"/>
  <c r="B315" i="13"/>
  <c r="C315" i="13"/>
  <c r="D315" i="13"/>
  <c r="E315" i="13"/>
  <c r="F315" i="13"/>
  <c r="G315" i="13"/>
  <c r="H315" i="13"/>
  <c r="I315" i="13"/>
  <c r="J315" i="13"/>
  <c r="K315" i="13"/>
  <c r="L315" i="13"/>
  <c r="M315" i="13"/>
  <c r="N315" i="13"/>
  <c r="O315" i="13"/>
  <c r="P315" i="13"/>
  <c r="Q315" i="13"/>
  <c r="R315" i="13"/>
  <c r="T315" i="13"/>
  <c r="U315" i="13"/>
  <c r="V315" i="13"/>
  <c r="W315" i="13"/>
  <c r="X315" i="13"/>
  <c r="Y315" i="13"/>
  <c r="Z315" i="13"/>
  <c r="AA315" i="13"/>
  <c r="AB315" i="13"/>
  <c r="AC315" i="13"/>
  <c r="AD315" i="13"/>
  <c r="AE315" i="13"/>
  <c r="AF315" i="13"/>
  <c r="AG315" i="13"/>
  <c r="AH315" i="13"/>
  <c r="AI315" i="13"/>
  <c r="AJ315" i="13"/>
  <c r="AK315" i="13"/>
  <c r="AL315" i="13"/>
  <c r="AM315" i="13"/>
  <c r="AN315" i="13"/>
  <c r="AO315" i="13"/>
  <c r="AP315" i="13"/>
  <c r="AQ315" i="13"/>
  <c r="AR315" i="13"/>
  <c r="B316" i="13"/>
  <c r="C316" i="13"/>
  <c r="D316" i="13"/>
  <c r="E316" i="13"/>
  <c r="F316" i="13"/>
  <c r="G316" i="13"/>
  <c r="H316" i="13"/>
  <c r="I316" i="13"/>
  <c r="J316" i="13"/>
  <c r="K316" i="13"/>
  <c r="L316" i="13"/>
  <c r="M316" i="13"/>
  <c r="N316" i="13"/>
  <c r="O316" i="13"/>
  <c r="P316" i="13"/>
  <c r="Q316" i="13"/>
  <c r="R316" i="13"/>
  <c r="T316" i="13"/>
  <c r="U316" i="13"/>
  <c r="V316" i="13"/>
  <c r="W316" i="13"/>
  <c r="X316" i="13"/>
  <c r="Y316" i="13"/>
  <c r="Z316" i="13"/>
  <c r="AA316" i="13"/>
  <c r="AB316" i="13"/>
  <c r="AC316" i="13"/>
  <c r="AD316" i="13"/>
  <c r="AE316" i="13"/>
  <c r="AF316" i="13"/>
  <c r="AG316" i="13"/>
  <c r="AH316" i="13"/>
  <c r="AI316" i="13"/>
  <c r="AJ316" i="13"/>
  <c r="AK316" i="13"/>
  <c r="AL316" i="13"/>
  <c r="AM316" i="13"/>
  <c r="AN316" i="13"/>
  <c r="AO316" i="13"/>
  <c r="AP316" i="13"/>
  <c r="AQ316" i="13"/>
  <c r="AR316" i="13"/>
  <c r="B317" i="13"/>
  <c r="C317" i="13"/>
  <c r="D317" i="13"/>
  <c r="E317" i="13"/>
  <c r="F317" i="13"/>
  <c r="G317" i="13"/>
  <c r="H317" i="13"/>
  <c r="I317" i="13"/>
  <c r="J317" i="13"/>
  <c r="K317" i="13"/>
  <c r="L317" i="13"/>
  <c r="M317" i="13"/>
  <c r="N317" i="13"/>
  <c r="O317" i="13"/>
  <c r="P317" i="13"/>
  <c r="Q317" i="13"/>
  <c r="R317" i="13"/>
  <c r="S317" i="13"/>
  <c r="T317" i="13"/>
  <c r="U317" i="13"/>
  <c r="V317" i="13"/>
  <c r="W317" i="13"/>
  <c r="X317" i="13"/>
  <c r="Y317" i="13"/>
  <c r="Z317" i="13"/>
  <c r="AA317" i="13"/>
  <c r="AB317" i="13"/>
  <c r="AC317" i="13"/>
  <c r="AD317" i="13"/>
  <c r="AE317" i="13"/>
  <c r="AF317" i="13"/>
  <c r="AG317" i="13"/>
  <c r="AH317" i="13"/>
  <c r="AI317" i="13"/>
  <c r="AJ317" i="13"/>
  <c r="AK317" i="13"/>
  <c r="AL317" i="13"/>
  <c r="AM317" i="13"/>
  <c r="AN317" i="13"/>
  <c r="AO317" i="13"/>
  <c r="AP317" i="13"/>
  <c r="AQ317" i="13"/>
  <c r="AR317" i="13"/>
  <c r="B318" i="13"/>
  <c r="C318" i="13"/>
  <c r="D318" i="13"/>
  <c r="E318" i="13"/>
  <c r="F318" i="13"/>
  <c r="G318" i="13"/>
  <c r="H318" i="13"/>
  <c r="I318" i="13"/>
  <c r="J318" i="13"/>
  <c r="K318" i="13"/>
  <c r="L318" i="13"/>
  <c r="M318" i="13"/>
  <c r="N318" i="13"/>
  <c r="O318" i="13"/>
  <c r="P318" i="13"/>
  <c r="Q318" i="13"/>
  <c r="R318" i="13"/>
  <c r="T318" i="13"/>
  <c r="U318" i="13"/>
  <c r="V318" i="13"/>
  <c r="W318" i="13"/>
  <c r="X318" i="13"/>
  <c r="Y318" i="13"/>
  <c r="Z318" i="13"/>
  <c r="AA318" i="13"/>
  <c r="AB318" i="13"/>
  <c r="AC318" i="13"/>
  <c r="AD318" i="13"/>
  <c r="AE318" i="13"/>
  <c r="AF318" i="13"/>
  <c r="AG318" i="13"/>
  <c r="AH318" i="13"/>
  <c r="AI318" i="13"/>
  <c r="AJ318" i="13"/>
  <c r="AK318" i="13"/>
  <c r="AL318" i="13"/>
  <c r="AM318" i="13"/>
  <c r="AN318" i="13"/>
  <c r="AO318" i="13"/>
  <c r="AP318" i="13"/>
  <c r="AQ318" i="13"/>
  <c r="AR318" i="13"/>
  <c r="B319" i="13"/>
  <c r="C319" i="13"/>
  <c r="D319" i="13"/>
  <c r="E319" i="13"/>
  <c r="F319" i="13"/>
  <c r="G319" i="13"/>
  <c r="H319" i="13"/>
  <c r="I319" i="13"/>
  <c r="J319" i="13"/>
  <c r="K319" i="13"/>
  <c r="L319" i="13"/>
  <c r="M319" i="13"/>
  <c r="N319" i="13"/>
  <c r="O319" i="13"/>
  <c r="P319" i="13"/>
  <c r="Q319" i="13"/>
  <c r="R319" i="13"/>
  <c r="T319" i="13"/>
  <c r="U319" i="13"/>
  <c r="V319" i="13"/>
  <c r="W319" i="13"/>
  <c r="X319" i="13"/>
  <c r="Y319" i="13"/>
  <c r="Z319" i="13"/>
  <c r="AA319" i="13"/>
  <c r="AB319" i="13"/>
  <c r="AC319" i="13"/>
  <c r="AD319" i="13"/>
  <c r="AE319" i="13"/>
  <c r="AF319" i="13"/>
  <c r="AG319" i="13"/>
  <c r="AH319" i="13"/>
  <c r="AI319" i="13"/>
  <c r="AJ319" i="13"/>
  <c r="AK319" i="13"/>
  <c r="AL319" i="13"/>
  <c r="AM319" i="13"/>
  <c r="AN319" i="13"/>
  <c r="AO319" i="13"/>
  <c r="AP319" i="13"/>
  <c r="AQ319" i="13"/>
  <c r="AR319" i="13"/>
  <c r="B320" i="13"/>
  <c r="C320" i="13"/>
  <c r="D320" i="13"/>
  <c r="E320" i="13"/>
  <c r="F320" i="13"/>
  <c r="G320" i="13"/>
  <c r="H320" i="13"/>
  <c r="I320" i="13"/>
  <c r="J320" i="13"/>
  <c r="K320" i="13"/>
  <c r="L320" i="13"/>
  <c r="M320" i="13"/>
  <c r="N320" i="13"/>
  <c r="O320" i="13"/>
  <c r="P320" i="13"/>
  <c r="Q320" i="13"/>
  <c r="R320" i="13"/>
  <c r="S320" i="13"/>
  <c r="T320" i="13"/>
  <c r="U320" i="13"/>
  <c r="V320" i="13"/>
  <c r="W320" i="13"/>
  <c r="X320" i="13"/>
  <c r="Y320" i="13"/>
  <c r="Z320" i="13"/>
  <c r="AA320" i="13"/>
  <c r="AB320" i="13"/>
  <c r="AC320" i="13"/>
  <c r="AD320" i="13"/>
  <c r="AE320" i="13"/>
  <c r="AF320" i="13"/>
  <c r="AG320" i="13"/>
  <c r="AH320" i="13"/>
  <c r="AI320" i="13"/>
  <c r="AJ320" i="13"/>
  <c r="AK320" i="13"/>
  <c r="AL320" i="13"/>
  <c r="AM320" i="13"/>
  <c r="AN320" i="13"/>
  <c r="AO320" i="13"/>
  <c r="AP320" i="13"/>
  <c r="AQ320" i="13"/>
  <c r="AR320" i="13"/>
  <c r="A313" i="13"/>
  <c r="A314" i="13"/>
  <c r="A315" i="13"/>
  <c r="A316" i="13"/>
  <c r="A317" i="13"/>
  <c r="A318" i="13"/>
  <c r="A319" i="13"/>
  <c r="A320" i="13"/>
  <c r="A312" i="13"/>
  <c r="A311" i="13"/>
  <c r="B308" i="13"/>
  <c r="C308" i="13"/>
  <c r="D308" i="13"/>
  <c r="E308" i="13"/>
  <c r="F308" i="13"/>
  <c r="G308" i="13"/>
  <c r="H308" i="13"/>
  <c r="I308" i="13"/>
  <c r="J308" i="13"/>
  <c r="K308" i="13"/>
  <c r="L308" i="13"/>
  <c r="M308" i="13"/>
  <c r="N308" i="13"/>
  <c r="O308" i="13"/>
  <c r="P308" i="13"/>
  <c r="Q308" i="13"/>
  <c r="R308" i="13"/>
  <c r="S308" i="13"/>
  <c r="T308" i="13"/>
  <c r="U308" i="13"/>
  <c r="V308" i="13"/>
  <c r="W308" i="13"/>
  <c r="X308" i="13"/>
  <c r="Y308" i="13"/>
  <c r="Z308" i="13"/>
  <c r="AA308" i="13"/>
  <c r="AB308" i="13"/>
  <c r="AC308" i="13"/>
  <c r="AD308" i="13"/>
  <c r="AE308" i="13"/>
  <c r="AF308" i="13"/>
  <c r="AG308" i="13"/>
  <c r="AH308" i="13"/>
  <c r="AI308" i="13"/>
  <c r="AJ308" i="13"/>
  <c r="AK308" i="13"/>
  <c r="AL308" i="13"/>
  <c r="AM308" i="13"/>
  <c r="AN308" i="13"/>
  <c r="AO308" i="13"/>
  <c r="AP308" i="13"/>
  <c r="AQ308" i="13"/>
  <c r="AR308" i="13"/>
  <c r="B309" i="13"/>
  <c r="C309" i="13"/>
  <c r="D309" i="13"/>
  <c r="E309" i="13"/>
  <c r="F309" i="13"/>
  <c r="G309" i="13"/>
  <c r="H309" i="13"/>
  <c r="I309" i="13"/>
  <c r="J309" i="13"/>
  <c r="K309" i="13"/>
  <c r="L309" i="13"/>
  <c r="M309" i="13"/>
  <c r="N309" i="13"/>
  <c r="O309" i="13"/>
  <c r="P309" i="13"/>
  <c r="Q309" i="13"/>
  <c r="R309" i="13"/>
  <c r="S309" i="13"/>
  <c r="T309" i="13"/>
  <c r="U309" i="13"/>
  <c r="V309" i="13"/>
  <c r="W309" i="13"/>
  <c r="X309" i="13"/>
  <c r="Y309" i="13"/>
  <c r="Z309" i="13"/>
  <c r="AA309" i="13"/>
  <c r="AB309" i="13"/>
  <c r="AC309" i="13"/>
  <c r="AD309" i="13"/>
  <c r="AE309" i="13"/>
  <c r="AF309" i="13"/>
  <c r="AG309" i="13"/>
  <c r="AH309" i="13"/>
  <c r="AI309" i="13"/>
  <c r="AJ309" i="13"/>
  <c r="AK309" i="13"/>
  <c r="AL309" i="13"/>
  <c r="AM309" i="13"/>
  <c r="AN309" i="13"/>
  <c r="AO309" i="13"/>
  <c r="AP309" i="13"/>
  <c r="AQ309" i="13"/>
  <c r="AR309" i="13"/>
  <c r="B310" i="13"/>
  <c r="C310" i="13"/>
  <c r="D310" i="13"/>
  <c r="E310" i="13"/>
  <c r="F310" i="13"/>
  <c r="G310" i="13"/>
  <c r="H310" i="13"/>
  <c r="I310" i="13"/>
  <c r="J310" i="13"/>
  <c r="K310" i="13"/>
  <c r="L310" i="13"/>
  <c r="M310" i="13"/>
  <c r="N310" i="13"/>
  <c r="O310" i="13"/>
  <c r="P310" i="13"/>
  <c r="Q310" i="13"/>
  <c r="R310" i="13"/>
  <c r="S310" i="13"/>
  <c r="T310" i="13"/>
  <c r="U310" i="13"/>
  <c r="V310" i="13"/>
  <c r="W310" i="13"/>
  <c r="X310" i="13"/>
  <c r="Y310" i="13"/>
  <c r="Z310" i="13"/>
  <c r="AA310" i="13"/>
  <c r="AB310" i="13"/>
  <c r="AC310" i="13"/>
  <c r="AD310" i="13"/>
  <c r="AE310" i="13"/>
  <c r="AF310" i="13"/>
  <c r="AG310" i="13"/>
  <c r="AH310" i="13"/>
  <c r="AI310" i="13"/>
  <c r="AJ310" i="13"/>
  <c r="AK310" i="13"/>
  <c r="AL310" i="13"/>
  <c r="AM310" i="13"/>
  <c r="AN310" i="13"/>
  <c r="AO310" i="13"/>
  <c r="AP310" i="13"/>
  <c r="AQ310" i="13"/>
  <c r="AR310" i="13"/>
  <c r="A309" i="13"/>
  <c r="A310" i="13"/>
  <c r="A308" i="13"/>
  <c r="B302" i="13"/>
  <c r="C302" i="13"/>
  <c r="D302" i="13"/>
  <c r="E302" i="13"/>
  <c r="F302" i="13"/>
  <c r="G302" i="13"/>
  <c r="H302" i="13"/>
  <c r="I302" i="13"/>
  <c r="J302" i="13"/>
  <c r="K302" i="13"/>
  <c r="L302" i="13"/>
  <c r="M302" i="13"/>
  <c r="N302" i="13"/>
  <c r="O302" i="13"/>
  <c r="P302" i="13"/>
  <c r="Q302" i="13"/>
  <c r="R302" i="13"/>
  <c r="S302" i="13"/>
  <c r="T302" i="13"/>
  <c r="U302" i="13"/>
  <c r="V302" i="13"/>
  <c r="W302" i="13"/>
  <c r="X302" i="13"/>
  <c r="Y302" i="13"/>
  <c r="Z302" i="13"/>
  <c r="AA302" i="13"/>
  <c r="AB302" i="13"/>
  <c r="AC302" i="13"/>
  <c r="AD302" i="13"/>
  <c r="AE302" i="13"/>
  <c r="AF302" i="13"/>
  <c r="AG302" i="13"/>
  <c r="AH302" i="13"/>
  <c r="AI302" i="13"/>
  <c r="AJ302" i="13"/>
  <c r="AK302" i="13"/>
  <c r="AL302" i="13"/>
  <c r="AM302" i="13"/>
  <c r="AN302" i="13"/>
  <c r="AO302" i="13"/>
  <c r="AP302" i="13"/>
  <c r="AQ302" i="13"/>
  <c r="AR302" i="13"/>
  <c r="B303" i="13"/>
  <c r="C303" i="13"/>
  <c r="E303" i="13"/>
  <c r="F303" i="13"/>
  <c r="G303" i="13"/>
  <c r="H303" i="13"/>
  <c r="I303" i="13"/>
  <c r="J303" i="13"/>
  <c r="K303" i="13"/>
  <c r="L303" i="13"/>
  <c r="M303" i="13"/>
  <c r="N303" i="13"/>
  <c r="O303" i="13"/>
  <c r="P303" i="13"/>
  <c r="Q303" i="13"/>
  <c r="R303" i="13"/>
  <c r="S303" i="13"/>
  <c r="T303" i="13"/>
  <c r="U303" i="13"/>
  <c r="V303" i="13"/>
  <c r="W303" i="13"/>
  <c r="Y303" i="13"/>
  <c r="Z303" i="13"/>
  <c r="AA303" i="13"/>
  <c r="AB303" i="13"/>
  <c r="AC303" i="13"/>
  <c r="AD303" i="13"/>
  <c r="AE303" i="13"/>
  <c r="AF303" i="13"/>
  <c r="AG303" i="13"/>
  <c r="AH303" i="13"/>
  <c r="AI303" i="13"/>
  <c r="AJ303" i="13"/>
  <c r="AK303" i="13"/>
  <c r="AL303" i="13"/>
  <c r="AM303" i="13"/>
  <c r="AN303" i="13"/>
  <c r="AO303" i="13"/>
  <c r="AP303" i="13"/>
  <c r="AQ303" i="13"/>
  <c r="B304" i="13"/>
  <c r="C304" i="13"/>
  <c r="E304" i="13"/>
  <c r="F304" i="13"/>
  <c r="G304" i="13"/>
  <c r="H304" i="13"/>
  <c r="I304" i="13"/>
  <c r="J304" i="13"/>
  <c r="K304" i="13"/>
  <c r="L304" i="13"/>
  <c r="M304" i="13"/>
  <c r="N304" i="13"/>
  <c r="O304" i="13"/>
  <c r="P304" i="13"/>
  <c r="Q304" i="13"/>
  <c r="R304" i="13"/>
  <c r="S304" i="13"/>
  <c r="T304" i="13"/>
  <c r="U304" i="13"/>
  <c r="V304" i="13"/>
  <c r="W304" i="13"/>
  <c r="Y304" i="13"/>
  <c r="Z304" i="13"/>
  <c r="AA304" i="13"/>
  <c r="AB304" i="13"/>
  <c r="AC304" i="13"/>
  <c r="AD304" i="13"/>
  <c r="AE304" i="13"/>
  <c r="AF304" i="13"/>
  <c r="AG304" i="13"/>
  <c r="AH304" i="13"/>
  <c r="AI304" i="13"/>
  <c r="AJ304" i="13"/>
  <c r="AK304" i="13"/>
  <c r="AL304" i="13"/>
  <c r="AM304" i="13"/>
  <c r="AN304" i="13"/>
  <c r="AO304" i="13"/>
  <c r="AP304" i="13"/>
  <c r="AQ304" i="13"/>
  <c r="B305" i="13"/>
  <c r="C305" i="13"/>
  <c r="D305" i="13"/>
  <c r="E305" i="13"/>
  <c r="F305" i="13"/>
  <c r="G305" i="13"/>
  <c r="H305" i="13"/>
  <c r="I305" i="13"/>
  <c r="J305" i="13"/>
  <c r="K305" i="13"/>
  <c r="L305" i="13"/>
  <c r="M305" i="13"/>
  <c r="N305" i="13"/>
  <c r="O305" i="13"/>
  <c r="P305" i="13"/>
  <c r="Q305" i="13"/>
  <c r="R305" i="13"/>
  <c r="S305" i="13"/>
  <c r="T305" i="13"/>
  <c r="U305" i="13"/>
  <c r="V305" i="13"/>
  <c r="W305" i="13"/>
  <c r="X305" i="13"/>
  <c r="Y305" i="13"/>
  <c r="Z305" i="13"/>
  <c r="AA305" i="13"/>
  <c r="AB305" i="13"/>
  <c r="AC305" i="13"/>
  <c r="AD305" i="13"/>
  <c r="AE305" i="13"/>
  <c r="AF305" i="13"/>
  <c r="AG305" i="13"/>
  <c r="AH305" i="13"/>
  <c r="AI305" i="13"/>
  <c r="AJ305" i="13"/>
  <c r="AK305" i="13"/>
  <c r="AL305" i="13"/>
  <c r="AM305" i="13"/>
  <c r="AN305" i="13"/>
  <c r="AO305" i="13"/>
  <c r="AP305" i="13"/>
  <c r="AQ305" i="13"/>
  <c r="AR305" i="13"/>
  <c r="B306" i="13"/>
  <c r="C306" i="13"/>
  <c r="D306" i="13"/>
  <c r="E306" i="13"/>
  <c r="F306" i="13"/>
  <c r="G306" i="13"/>
  <c r="H306" i="13"/>
  <c r="I306" i="13"/>
  <c r="J306" i="13"/>
  <c r="K306" i="13"/>
  <c r="L306" i="13"/>
  <c r="M306" i="13"/>
  <c r="N306" i="13"/>
  <c r="O306" i="13"/>
  <c r="P306" i="13"/>
  <c r="Q306" i="13"/>
  <c r="R306" i="13"/>
  <c r="S306" i="13"/>
  <c r="T306" i="13"/>
  <c r="U306" i="13"/>
  <c r="V306" i="13"/>
  <c r="W306" i="13"/>
  <c r="X306" i="13"/>
  <c r="Y306" i="13"/>
  <c r="Z306" i="13"/>
  <c r="AA306" i="13"/>
  <c r="AB306" i="13"/>
  <c r="AC306" i="13"/>
  <c r="AD306" i="13"/>
  <c r="AE306" i="13"/>
  <c r="AF306" i="13"/>
  <c r="AG306" i="13"/>
  <c r="AH306" i="13"/>
  <c r="AI306" i="13"/>
  <c r="AJ306" i="13"/>
  <c r="AK306" i="13"/>
  <c r="AL306" i="13"/>
  <c r="AM306" i="13"/>
  <c r="AN306" i="13"/>
  <c r="AO306" i="13"/>
  <c r="AP306" i="13"/>
  <c r="AQ306" i="13"/>
  <c r="AR306" i="13"/>
  <c r="B307" i="13"/>
  <c r="C307" i="13"/>
  <c r="D307" i="13"/>
  <c r="E307" i="13"/>
  <c r="F307" i="13"/>
  <c r="G307" i="13"/>
  <c r="H307" i="13"/>
  <c r="I307" i="13"/>
  <c r="J307" i="13"/>
  <c r="K307" i="13"/>
  <c r="L307" i="13"/>
  <c r="M307" i="13"/>
  <c r="N307" i="13"/>
  <c r="O307" i="13"/>
  <c r="P307" i="13"/>
  <c r="Q307" i="13"/>
  <c r="R307" i="13"/>
  <c r="S307" i="13"/>
  <c r="T307" i="13"/>
  <c r="U307" i="13"/>
  <c r="V307" i="13"/>
  <c r="W307" i="13"/>
  <c r="X307" i="13"/>
  <c r="Y307" i="13"/>
  <c r="Z307" i="13"/>
  <c r="AA307" i="13"/>
  <c r="AB307" i="13"/>
  <c r="AC307" i="13"/>
  <c r="AD307" i="13"/>
  <c r="AE307" i="13"/>
  <c r="AF307" i="13"/>
  <c r="AG307" i="13"/>
  <c r="AH307" i="13"/>
  <c r="AI307" i="13"/>
  <c r="AJ307" i="13"/>
  <c r="AK307" i="13"/>
  <c r="AL307" i="13"/>
  <c r="AM307" i="13"/>
  <c r="AN307" i="13"/>
  <c r="AO307" i="13"/>
  <c r="AP307" i="13"/>
  <c r="AQ307" i="13"/>
  <c r="AR307" i="13"/>
  <c r="A303" i="13"/>
  <c r="A304" i="13"/>
  <c r="A305" i="13"/>
  <c r="A306" i="13"/>
  <c r="A307" i="13"/>
  <c r="A302" i="13"/>
  <c r="B298" i="13"/>
  <c r="C298" i="13"/>
  <c r="D298" i="13"/>
  <c r="E298" i="13"/>
  <c r="F298" i="13"/>
  <c r="G298" i="13"/>
  <c r="H298" i="13"/>
  <c r="I298" i="13"/>
  <c r="J298" i="13"/>
  <c r="K298" i="13"/>
  <c r="L298" i="13"/>
  <c r="M298" i="13"/>
  <c r="N298" i="13"/>
  <c r="O298" i="13"/>
  <c r="P298" i="13"/>
  <c r="Q298" i="13"/>
  <c r="R298" i="13"/>
  <c r="S298" i="13"/>
  <c r="T298" i="13"/>
  <c r="U298" i="13"/>
  <c r="V298" i="13"/>
  <c r="W298" i="13"/>
  <c r="X298" i="13"/>
  <c r="Y298" i="13"/>
  <c r="Z298" i="13"/>
  <c r="AA298" i="13"/>
  <c r="AB298" i="13"/>
  <c r="AC298" i="13"/>
  <c r="AD298" i="13"/>
  <c r="AE298" i="13"/>
  <c r="AF298" i="13"/>
  <c r="AG298" i="13"/>
  <c r="AH298" i="13"/>
  <c r="AI298" i="13"/>
  <c r="AJ298" i="13"/>
  <c r="AK298" i="13"/>
  <c r="AL298" i="13"/>
  <c r="AM298" i="13"/>
  <c r="AN298" i="13"/>
  <c r="AO298" i="13"/>
  <c r="AP298" i="13"/>
  <c r="AQ298" i="13"/>
  <c r="AR298" i="13"/>
  <c r="B299" i="13"/>
  <c r="C299" i="13"/>
  <c r="E299" i="13"/>
  <c r="F299" i="13"/>
  <c r="G299" i="13"/>
  <c r="H299" i="13"/>
  <c r="I299" i="13"/>
  <c r="J299" i="13"/>
  <c r="K299" i="13"/>
  <c r="L299" i="13"/>
  <c r="M299" i="13"/>
  <c r="N299" i="13"/>
  <c r="O299" i="13"/>
  <c r="P299" i="13"/>
  <c r="Q299" i="13"/>
  <c r="R299" i="13"/>
  <c r="S299" i="13"/>
  <c r="T299" i="13"/>
  <c r="U299" i="13"/>
  <c r="V299" i="13"/>
  <c r="W299" i="13"/>
  <c r="Y299" i="13"/>
  <c r="Z299" i="13"/>
  <c r="AA299" i="13"/>
  <c r="AB299" i="13"/>
  <c r="AC299" i="13"/>
  <c r="AD299" i="13"/>
  <c r="AE299" i="13"/>
  <c r="AF299" i="13"/>
  <c r="AG299" i="13"/>
  <c r="AH299" i="13"/>
  <c r="AI299" i="13"/>
  <c r="AJ299" i="13"/>
  <c r="AK299" i="13"/>
  <c r="AL299" i="13"/>
  <c r="AM299" i="13"/>
  <c r="AN299" i="13"/>
  <c r="AO299" i="13"/>
  <c r="AP299" i="13"/>
  <c r="AQ299" i="13"/>
  <c r="B300" i="13"/>
  <c r="C300" i="13"/>
  <c r="D300" i="13"/>
  <c r="E300" i="13"/>
  <c r="F300" i="13"/>
  <c r="G300" i="13"/>
  <c r="H300" i="13"/>
  <c r="I300" i="13"/>
  <c r="J300" i="13"/>
  <c r="K300" i="13"/>
  <c r="L300" i="13"/>
  <c r="M300" i="13"/>
  <c r="N300" i="13"/>
  <c r="O300" i="13"/>
  <c r="P300" i="13"/>
  <c r="Q300" i="13"/>
  <c r="R300" i="13"/>
  <c r="S300" i="13"/>
  <c r="T300" i="13"/>
  <c r="U300" i="13"/>
  <c r="V300" i="13"/>
  <c r="W300" i="13"/>
  <c r="X300" i="13"/>
  <c r="Y300" i="13"/>
  <c r="Z300" i="13"/>
  <c r="AA300" i="13"/>
  <c r="AB300" i="13"/>
  <c r="AC300" i="13"/>
  <c r="AD300" i="13"/>
  <c r="AE300" i="13"/>
  <c r="AF300" i="13"/>
  <c r="AG300" i="13"/>
  <c r="AH300" i="13"/>
  <c r="AI300" i="13"/>
  <c r="AJ300" i="13"/>
  <c r="AK300" i="13"/>
  <c r="AL300" i="13"/>
  <c r="AM300" i="13"/>
  <c r="AN300" i="13"/>
  <c r="AO300" i="13"/>
  <c r="AP300" i="13"/>
  <c r="AQ300" i="13"/>
  <c r="AR300" i="13"/>
  <c r="B301" i="13"/>
  <c r="C301" i="13"/>
  <c r="D301" i="13"/>
  <c r="E301" i="13"/>
  <c r="F301" i="13"/>
  <c r="G301" i="13"/>
  <c r="H301" i="13"/>
  <c r="I301" i="13"/>
  <c r="J301" i="13"/>
  <c r="K301" i="13"/>
  <c r="L301" i="13"/>
  <c r="M301" i="13"/>
  <c r="N301" i="13"/>
  <c r="O301" i="13"/>
  <c r="P301" i="13"/>
  <c r="Q301" i="13"/>
  <c r="R301" i="13"/>
  <c r="S301" i="13"/>
  <c r="T301" i="13"/>
  <c r="U301" i="13"/>
  <c r="V301" i="13"/>
  <c r="W301" i="13"/>
  <c r="X301" i="13"/>
  <c r="Y301" i="13"/>
  <c r="Z301" i="13"/>
  <c r="AA301" i="13"/>
  <c r="AB301" i="13"/>
  <c r="AC301" i="13"/>
  <c r="AD301" i="13"/>
  <c r="AE301" i="13"/>
  <c r="AF301" i="13"/>
  <c r="AG301" i="13"/>
  <c r="AH301" i="13"/>
  <c r="AI301" i="13"/>
  <c r="AJ301" i="13"/>
  <c r="AK301" i="13"/>
  <c r="AL301" i="13"/>
  <c r="AM301" i="13"/>
  <c r="AN301" i="13"/>
  <c r="AO301" i="13"/>
  <c r="AP301" i="13"/>
  <c r="AQ301" i="13"/>
  <c r="AR301" i="13"/>
  <c r="A299" i="13"/>
  <c r="A300" i="13"/>
  <c r="A301" i="13"/>
  <c r="A298" i="13"/>
  <c r="B288" i="13"/>
  <c r="C288" i="13"/>
  <c r="D288" i="13"/>
  <c r="E288" i="13"/>
  <c r="F288" i="13"/>
  <c r="G288" i="13"/>
  <c r="H288" i="13"/>
  <c r="I288" i="13"/>
  <c r="J288" i="13"/>
  <c r="K288" i="13"/>
  <c r="L288" i="13"/>
  <c r="M288" i="13"/>
  <c r="N288" i="13"/>
  <c r="O288" i="13"/>
  <c r="P288" i="13"/>
  <c r="Q288" i="13"/>
  <c r="R288" i="13"/>
  <c r="S288" i="13"/>
  <c r="T288" i="13"/>
  <c r="U288" i="13"/>
  <c r="V288" i="13"/>
  <c r="W288" i="13"/>
  <c r="X288" i="13"/>
  <c r="Y288" i="13"/>
  <c r="Z288" i="13"/>
  <c r="AA288" i="13"/>
  <c r="AB288" i="13"/>
  <c r="AC288" i="13"/>
  <c r="AD288" i="13"/>
  <c r="AE288" i="13"/>
  <c r="AF288" i="13"/>
  <c r="AG288" i="13"/>
  <c r="AH288" i="13"/>
  <c r="AI288" i="13"/>
  <c r="AJ288" i="13"/>
  <c r="AK288" i="13"/>
  <c r="AL288" i="13"/>
  <c r="AM288" i="13"/>
  <c r="AN288" i="13"/>
  <c r="AO288" i="13"/>
  <c r="AP288" i="13"/>
  <c r="AQ288" i="13"/>
  <c r="AR288" i="13"/>
  <c r="B289" i="13"/>
  <c r="C289" i="13"/>
  <c r="D289" i="13"/>
  <c r="E289" i="13"/>
  <c r="F289" i="13"/>
  <c r="G289" i="13"/>
  <c r="H289" i="13"/>
  <c r="I289" i="13"/>
  <c r="J289" i="13"/>
  <c r="K289" i="13"/>
  <c r="L289" i="13"/>
  <c r="M289" i="13"/>
  <c r="N289" i="13"/>
  <c r="O289" i="13"/>
  <c r="P289" i="13"/>
  <c r="Q289" i="13"/>
  <c r="R289" i="13"/>
  <c r="T289" i="13"/>
  <c r="U289" i="13"/>
  <c r="V289" i="13"/>
  <c r="W289" i="13"/>
  <c r="Y289" i="13"/>
  <c r="Z289" i="13"/>
  <c r="AA289" i="13"/>
  <c r="AB289" i="13"/>
  <c r="AC289" i="13"/>
  <c r="AD289" i="13"/>
  <c r="AE289" i="13"/>
  <c r="AF289" i="13"/>
  <c r="AG289" i="13"/>
  <c r="AH289" i="13"/>
  <c r="AI289" i="13"/>
  <c r="AJ289" i="13"/>
  <c r="AK289" i="13"/>
  <c r="AL289" i="13"/>
  <c r="AM289" i="13"/>
  <c r="AN289" i="13"/>
  <c r="AO289" i="13"/>
  <c r="AP289" i="13"/>
  <c r="AQ289" i="13"/>
  <c r="B290" i="13"/>
  <c r="C290" i="13"/>
  <c r="D290" i="13"/>
  <c r="E290" i="13"/>
  <c r="F290" i="13"/>
  <c r="G290" i="13"/>
  <c r="H290" i="13"/>
  <c r="I290" i="13"/>
  <c r="J290" i="13"/>
  <c r="K290" i="13"/>
  <c r="L290" i="13"/>
  <c r="M290" i="13"/>
  <c r="N290" i="13"/>
  <c r="O290" i="13"/>
  <c r="P290" i="13"/>
  <c r="Q290" i="13"/>
  <c r="R290" i="13"/>
  <c r="T290" i="13"/>
  <c r="U290" i="13"/>
  <c r="V290" i="13"/>
  <c r="W290" i="13"/>
  <c r="Y290" i="13"/>
  <c r="Z290" i="13"/>
  <c r="AA290" i="13"/>
  <c r="AB290" i="13"/>
  <c r="AC290" i="13"/>
  <c r="AD290" i="13"/>
  <c r="AE290" i="13"/>
  <c r="AF290" i="13"/>
  <c r="AG290" i="13"/>
  <c r="AH290" i="13"/>
  <c r="AI290" i="13"/>
  <c r="AJ290" i="13"/>
  <c r="AK290" i="13"/>
  <c r="AL290" i="13"/>
  <c r="AM290" i="13"/>
  <c r="AN290" i="13"/>
  <c r="AO290" i="13"/>
  <c r="AP290" i="13"/>
  <c r="AQ290" i="13"/>
  <c r="AR290" i="13"/>
  <c r="B291" i="13"/>
  <c r="C291" i="13"/>
  <c r="D291" i="13"/>
  <c r="E291" i="13"/>
  <c r="F291" i="13"/>
  <c r="G291" i="13"/>
  <c r="H291" i="13"/>
  <c r="I291" i="13"/>
  <c r="J291" i="13"/>
  <c r="K291" i="13"/>
  <c r="L291" i="13"/>
  <c r="M291" i="13"/>
  <c r="N291" i="13"/>
  <c r="O291" i="13"/>
  <c r="P291" i="13"/>
  <c r="Q291" i="13"/>
  <c r="R291" i="13"/>
  <c r="T291" i="13"/>
  <c r="U291" i="13"/>
  <c r="V291" i="13"/>
  <c r="W291" i="13"/>
  <c r="Y291" i="13"/>
  <c r="Z291" i="13"/>
  <c r="AA291" i="13"/>
  <c r="AB291" i="13"/>
  <c r="AC291" i="13"/>
  <c r="AD291" i="13"/>
  <c r="AE291" i="13"/>
  <c r="AF291" i="13"/>
  <c r="AG291" i="13"/>
  <c r="AH291" i="13"/>
  <c r="AI291" i="13"/>
  <c r="AJ291" i="13"/>
  <c r="AK291" i="13"/>
  <c r="AL291" i="13"/>
  <c r="AM291" i="13"/>
  <c r="AN291" i="13"/>
  <c r="AO291" i="13"/>
  <c r="AP291" i="13"/>
  <c r="AQ291" i="13"/>
  <c r="AR291" i="13"/>
  <c r="B292" i="13"/>
  <c r="C292" i="13"/>
  <c r="D292" i="13"/>
  <c r="E292" i="13"/>
  <c r="F292" i="13"/>
  <c r="G292" i="13"/>
  <c r="H292" i="13"/>
  <c r="I292" i="13"/>
  <c r="J292" i="13"/>
  <c r="K292" i="13"/>
  <c r="L292" i="13"/>
  <c r="M292" i="13"/>
  <c r="N292" i="13"/>
  <c r="O292" i="13"/>
  <c r="P292" i="13"/>
  <c r="Q292" i="13"/>
  <c r="R292" i="13"/>
  <c r="T292" i="13"/>
  <c r="U292" i="13"/>
  <c r="V292" i="13"/>
  <c r="W292" i="13"/>
  <c r="Y292" i="13"/>
  <c r="Z292" i="13"/>
  <c r="AA292" i="13"/>
  <c r="AB292" i="13"/>
  <c r="AC292" i="13"/>
  <c r="AD292" i="13"/>
  <c r="AE292" i="13"/>
  <c r="AF292" i="13"/>
  <c r="AG292" i="13"/>
  <c r="AH292" i="13"/>
  <c r="AI292" i="13"/>
  <c r="AJ292" i="13"/>
  <c r="AK292" i="13"/>
  <c r="AL292" i="13"/>
  <c r="AM292" i="13"/>
  <c r="AN292" i="13"/>
  <c r="AO292" i="13"/>
  <c r="AP292" i="13"/>
  <c r="AQ292" i="13"/>
  <c r="B293" i="13"/>
  <c r="C293" i="13"/>
  <c r="D293" i="13"/>
  <c r="E293" i="13"/>
  <c r="F293" i="13"/>
  <c r="G293" i="13"/>
  <c r="H293" i="13"/>
  <c r="I293" i="13"/>
  <c r="J293" i="13"/>
  <c r="K293" i="13"/>
  <c r="L293" i="13"/>
  <c r="M293" i="13"/>
  <c r="N293" i="13"/>
  <c r="O293" i="13"/>
  <c r="P293" i="13"/>
  <c r="Q293" i="13"/>
  <c r="R293" i="13"/>
  <c r="T293" i="13"/>
  <c r="U293" i="13"/>
  <c r="V293" i="13"/>
  <c r="W293" i="13"/>
  <c r="Y293" i="13"/>
  <c r="Z293" i="13"/>
  <c r="AA293" i="13"/>
  <c r="AB293" i="13"/>
  <c r="AC293" i="13"/>
  <c r="AD293" i="13"/>
  <c r="AE293" i="13"/>
  <c r="AF293" i="13"/>
  <c r="AG293" i="13"/>
  <c r="AH293" i="13"/>
  <c r="AI293" i="13"/>
  <c r="AJ293" i="13"/>
  <c r="AK293" i="13"/>
  <c r="AL293" i="13"/>
  <c r="AM293" i="13"/>
  <c r="AN293" i="13"/>
  <c r="AO293" i="13"/>
  <c r="AP293" i="13"/>
  <c r="AQ293" i="13"/>
  <c r="AR293" i="13"/>
  <c r="B294" i="13"/>
  <c r="C294" i="13"/>
  <c r="D294" i="13"/>
  <c r="E294" i="13"/>
  <c r="F294" i="13"/>
  <c r="G294" i="13"/>
  <c r="H294" i="13"/>
  <c r="I294" i="13"/>
  <c r="J294" i="13"/>
  <c r="K294" i="13"/>
  <c r="L294" i="13"/>
  <c r="M294" i="13"/>
  <c r="N294" i="13"/>
  <c r="O294" i="13"/>
  <c r="P294" i="13"/>
  <c r="Q294" i="13"/>
  <c r="R294" i="13"/>
  <c r="T294" i="13"/>
  <c r="U294" i="13"/>
  <c r="V294" i="13"/>
  <c r="W294" i="13"/>
  <c r="Y294" i="13"/>
  <c r="Z294" i="13"/>
  <c r="AA294" i="13"/>
  <c r="AB294" i="13"/>
  <c r="AC294" i="13"/>
  <c r="AD294" i="13"/>
  <c r="AE294" i="13"/>
  <c r="AF294" i="13"/>
  <c r="AG294" i="13"/>
  <c r="AH294" i="13"/>
  <c r="AI294" i="13"/>
  <c r="AJ294" i="13"/>
  <c r="AK294" i="13"/>
  <c r="AL294" i="13"/>
  <c r="AM294" i="13"/>
  <c r="AN294" i="13"/>
  <c r="AO294" i="13"/>
  <c r="AP294" i="13"/>
  <c r="AQ294" i="13"/>
  <c r="AR294" i="13"/>
  <c r="B295" i="13"/>
  <c r="C295" i="13"/>
  <c r="D295" i="13"/>
  <c r="E295" i="13"/>
  <c r="F295" i="13"/>
  <c r="G295" i="13"/>
  <c r="H295" i="13"/>
  <c r="I295" i="13"/>
  <c r="J295" i="13"/>
  <c r="K295" i="13"/>
  <c r="L295" i="13"/>
  <c r="M295" i="13"/>
  <c r="N295" i="13"/>
  <c r="O295" i="13"/>
  <c r="P295" i="13"/>
  <c r="Q295" i="13"/>
  <c r="R295" i="13"/>
  <c r="T295" i="13"/>
  <c r="U295" i="13"/>
  <c r="V295" i="13"/>
  <c r="W295" i="13"/>
  <c r="Y295" i="13"/>
  <c r="Z295" i="13"/>
  <c r="AA295" i="13"/>
  <c r="AB295" i="13"/>
  <c r="AC295" i="13"/>
  <c r="AD295" i="13"/>
  <c r="AE295" i="13"/>
  <c r="AF295" i="13"/>
  <c r="AG295" i="13"/>
  <c r="AH295" i="13"/>
  <c r="AI295" i="13"/>
  <c r="AJ295" i="13"/>
  <c r="AK295" i="13"/>
  <c r="AL295" i="13"/>
  <c r="AM295" i="13"/>
  <c r="AN295" i="13"/>
  <c r="AO295" i="13"/>
  <c r="AP295" i="13"/>
  <c r="AQ295" i="13"/>
  <c r="B296" i="13"/>
  <c r="C296" i="13"/>
  <c r="D296" i="13"/>
  <c r="E296" i="13"/>
  <c r="F296" i="13"/>
  <c r="G296" i="13"/>
  <c r="H296" i="13"/>
  <c r="I296" i="13"/>
  <c r="J296" i="13"/>
  <c r="K296" i="13"/>
  <c r="L296" i="13"/>
  <c r="M296" i="13"/>
  <c r="N296" i="13"/>
  <c r="O296" i="13"/>
  <c r="P296" i="13"/>
  <c r="Q296" i="13"/>
  <c r="R296" i="13"/>
  <c r="T296" i="13"/>
  <c r="U296" i="13"/>
  <c r="V296" i="13"/>
  <c r="W296" i="13"/>
  <c r="Y296" i="13"/>
  <c r="Z296" i="13"/>
  <c r="AA296" i="13"/>
  <c r="AB296" i="13"/>
  <c r="AC296" i="13"/>
  <c r="AD296" i="13"/>
  <c r="AE296" i="13"/>
  <c r="AF296" i="13"/>
  <c r="AG296" i="13"/>
  <c r="AH296" i="13"/>
  <c r="AI296" i="13"/>
  <c r="AJ296" i="13"/>
  <c r="AK296" i="13"/>
  <c r="AL296" i="13"/>
  <c r="AM296" i="13"/>
  <c r="AN296" i="13"/>
  <c r="AO296" i="13"/>
  <c r="AP296" i="13"/>
  <c r="AQ296" i="13"/>
  <c r="B297" i="13"/>
  <c r="C297" i="13"/>
  <c r="D297" i="13"/>
  <c r="E297" i="13"/>
  <c r="F297" i="13"/>
  <c r="G297" i="13"/>
  <c r="H297" i="13"/>
  <c r="I297" i="13"/>
  <c r="J297" i="13"/>
  <c r="K297" i="13"/>
  <c r="L297" i="13"/>
  <c r="M297" i="13"/>
  <c r="N297" i="13"/>
  <c r="O297" i="13"/>
  <c r="P297" i="13"/>
  <c r="Q297" i="13"/>
  <c r="R297" i="13"/>
  <c r="T297" i="13"/>
  <c r="U297" i="13"/>
  <c r="V297" i="13"/>
  <c r="W297" i="13"/>
  <c r="Y297" i="13"/>
  <c r="Z297" i="13"/>
  <c r="AA297" i="13"/>
  <c r="AB297" i="13"/>
  <c r="AC297" i="13"/>
  <c r="AD297" i="13"/>
  <c r="AE297" i="13"/>
  <c r="AF297" i="13"/>
  <c r="AG297" i="13"/>
  <c r="AH297" i="13"/>
  <c r="AI297" i="13"/>
  <c r="AJ297" i="13"/>
  <c r="AK297" i="13"/>
  <c r="AL297" i="13"/>
  <c r="AM297" i="13"/>
  <c r="AN297" i="13"/>
  <c r="AO297" i="13"/>
  <c r="AP297" i="13"/>
  <c r="AQ297" i="13"/>
  <c r="A289" i="13"/>
  <c r="A290" i="13"/>
  <c r="A291" i="13"/>
  <c r="A292" i="13"/>
  <c r="A293" i="13"/>
  <c r="A294" i="13"/>
  <c r="A295" i="13"/>
  <c r="A296" i="13"/>
  <c r="A297" i="13"/>
  <c r="A288" i="13"/>
  <c r="B286" i="13"/>
  <c r="C286" i="13"/>
  <c r="D286" i="13"/>
  <c r="E286" i="13"/>
  <c r="F286" i="13"/>
  <c r="G286" i="13"/>
  <c r="H286" i="13"/>
  <c r="I286" i="13"/>
  <c r="J286" i="13"/>
  <c r="K286" i="13"/>
  <c r="L286" i="13"/>
  <c r="M286" i="13"/>
  <c r="N286" i="13"/>
  <c r="O286" i="13"/>
  <c r="P286" i="13"/>
  <c r="Q286" i="13"/>
  <c r="R286" i="13"/>
  <c r="S286" i="13"/>
  <c r="T286" i="13"/>
  <c r="U286" i="13"/>
  <c r="V286" i="13"/>
  <c r="W286" i="13"/>
  <c r="X286" i="13"/>
  <c r="Y286" i="13"/>
  <c r="Z286" i="13"/>
  <c r="AA286" i="13"/>
  <c r="AB286" i="13"/>
  <c r="AC286" i="13"/>
  <c r="AD286" i="13"/>
  <c r="AE286" i="13"/>
  <c r="AF286" i="13"/>
  <c r="AG286" i="13"/>
  <c r="AH286" i="13"/>
  <c r="AI286" i="13"/>
  <c r="AJ286" i="13"/>
  <c r="AK286" i="13"/>
  <c r="AL286" i="13"/>
  <c r="AM286" i="13"/>
  <c r="AN286" i="13"/>
  <c r="AO286" i="13"/>
  <c r="AP286" i="13"/>
  <c r="AQ286" i="13"/>
  <c r="AR286" i="13"/>
  <c r="B287" i="13"/>
  <c r="C287" i="13"/>
  <c r="D287" i="13"/>
  <c r="E287" i="13"/>
  <c r="F287" i="13"/>
  <c r="G287" i="13"/>
  <c r="H287" i="13"/>
  <c r="I287" i="13"/>
  <c r="J287" i="13"/>
  <c r="K287" i="13"/>
  <c r="L287" i="13"/>
  <c r="M287" i="13"/>
  <c r="N287" i="13"/>
  <c r="O287" i="13"/>
  <c r="P287" i="13"/>
  <c r="Q287" i="13"/>
  <c r="R287" i="13"/>
  <c r="S287" i="13"/>
  <c r="T287" i="13"/>
  <c r="U287" i="13"/>
  <c r="V287" i="13"/>
  <c r="W287" i="13"/>
  <c r="X287" i="13"/>
  <c r="Y287" i="13"/>
  <c r="Z287" i="13"/>
  <c r="AA287" i="13"/>
  <c r="AB287" i="13"/>
  <c r="AC287" i="13"/>
  <c r="AD287" i="13"/>
  <c r="AE287" i="13"/>
  <c r="AF287" i="13"/>
  <c r="AG287" i="13"/>
  <c r="AH287" i="13"/>
  <c r="AI287" i="13"/>
  <c r="AJ287" i="13"/>
  <c r="AK287" i="13"/>
  <c r="AL287" i="13"/>
  <c r="AM287" i="13"/>
  <c r="AN287" i="13"/>
  <c r="AO287" i="13"/>
  <c r="AP287" i="13"/>
  <c r="AQ287" i="13"/>
  <c r="AR287" i="13"/>
  <c r="A287" i="13"/>
  <c r="A286" i="13"/>
  <c r="E97" i="25"/>
  <c r="F97" i="25"/>
  <c r="G97" i="25"/>
  <c r="H97" i="25"/>
  <c r="I97" i="25"/>
  <c r="J97" i="25"/>
  <c r="K97" i="25"/>
  <c r="L97" i="25"/>
  <c r="M97" i="25"/>
  <c r="N97" i="25"/>
  <c r="O97" i="25"/>
  <c r="P97" i="25"/>
  <c r="Q97" i="25"/>
  <c r="R97" i="25"/>
  <c r="S97" i="25"/>
  <c r="T97" i="25"/>
  <c r="U97" i="25"/>
  <c r="V97" i="25"/>
  <c r="W97" i="25"/>
  <c r="X97" i="25"/>
  <c r="Y97" i="25"/>
  <c r="Z97" i="25"/>
  <c r="AA97" i="25"/>
  <c r="AB97" i="25"/>
  <c r="AC97" i="25"/>
  <c r="AD97" i="25"/>
  <c r="AE97" i="25"/>
  <c r="AF97" i="25"/>
  <c r="AG97" i="25"/>
  <c r="AH97" i="25"/>
  <c r="AI97" i="25"/>
  <c r="AJ97" i="25"/>
  <c r="AK97" i="25"/>
  <c r="AL97" i="25"/>
  <c r="AM97" i="25"/>
  <c r="AN97" i="25"/>
  <c r="AO97" i="25"/>
  <c r="AP97" i="25"/>
  <c r="AQ97" i="25"/>
  <c r="AR97" i="25"/>
  <c r="E98" i="25"/>
  <c r="F98" i="25"/>
  <c r="G98" i="25"/>
  <c r="H98" i="25"/>
  <c r="I98" i="25"/>
  <c r="J98" i="25"/>
  <c r="K98" i="25"/>
  <c r="L98" i="25"/>
  <c r="M98" i="25"/>
  <c r="N98" i="25"/>
  <c r="O98" i="25"/>
  <c r="P98" i="25"/>
  <c r="Q98" i="25"/>
  <c r="R98" i="25"/>
  <c r="S98" i="25"/>
  <c r="T98" i="25"/>
  <c r="U98" i="25"/>
  <c r="V98" i="25"/>
  <c r="W98" i="25"/>
  <c r="X98" i="25"/>
  <c r="Y98" i="25"/>
  <c r="Z98" i="25"/>
  <c r="AA98" i="25"/>
  <c r="AB98" i="25"/>
  <c r="AC98" i="25"/>
  <c r="AD98" i="25"/>
  <c r="AE98" i="25"/>
  <c r="AF98" i="25"/>
  <c r="AG98" i="25"/>
  <c r="AH98" i="25"/>
  <c r="AI98" i="25"/>
  <c r="AJ98" i="25"/>
  <c r="AK98" i="25"/>
  <c r="AL98" i="25"/>
  <c r="AM98" i="25"/>
  <c r="AN98" i="25"/>
  <c r="AO98" i="25"/>
  <c r="AP98" i="25"/>
  <c r="AQ98" i="25"/>
  <c r="AR98" i="25"/>
  <c r="E99" i="25"/>
  <c r="F99" i="25"/>
  <c r="G99" i="25"/>
  <c r="H99" i="25"/>
  <c r="I99" i="25"/>
  <c r="J99" i="25"/>
  <c r="K99" i="25"/>
  <c r="L99" i="25"/>
  <c r="M99" i="25"/>
  <c r="N99" i="25"/>
  <c r="O99" i="25"/>
  <c r="P99" i="25"/>
  <c r="Q99" i="25"/>
  <c r="R99" i="25"/>
  <c r="S99" i="25"/>
  <c r="T99" i="25"/>
  <c r="U99" i="25"/>
  <c r="V99" i="25"/>
  <c r="W99" i="25"/>
  <c r="X99" i="25"/>
  <c r="Y99" i="25"/>
  <c r="Z99" i="25"/>
  <c r="AA99" i="25"/>
  <c r="AB99" i="25"/>
  <c r="AC99" i="25"/>
  <c r="AD99" i="25"/>
  <c r="AE99" i="25"/>
  <c r="AF99" i="25"/>
  <c r="AG99" i="25"/>
  <c r="AH99" i="25"/>
  <c r="AI99" i="25"/>
  <c r="AJ99" i="25"/>
  <c r="AK99" i="25"/>
  <c r="AL99" i="25"/>
  <c r="AM99" i="25"/>
  <c r="AN99" i="25"/>
  <c r="AO99" i="25"/>
  <c r="AP99" i="25"/>
  <c r="AQ99" i="25"/>
  <c r="AR99" i="25"/>
  <c r="D99" i="25"/>
  <c r="D98" i="25"/>
  <c r="V52" i="15"/>
  <c r="X180" i="13"/>
  <c r="X185" i="13"/>
  <c r="X188" i="13"/>
  <c r="X189" i="13"/>
  <c r="X190" i="13"/>
  <c r="AH19" i="15"/>
  <c r="X182" i="13"/>
  <c r="X184" i="13"/>
  <c r="X186" i="13"/>
  <c r="X187" i="13"/>
  <c r="AH14" i="19"/>
  <c r="AH7" i="19"/>
  <c r="AH13" i="19"/>
  <c r="AR186" i="13"/>
  <c r="AN7" i="15"/>
  <c r="AN16" i="15"/>
  <c r="X38" i="13"/>
  <c r="X43" i="13"/>
  <c r="X46" i="13"/>
  <c r="X47" i="13"/>
  <c r="X48" i="13"/>
  <c r="X44" i="13"/>
  <c r="AH22" i="15"/>
  <c r="AH23" i="15"/>
  <c r="D180" i="13"/>
  <c r="AB3" i="15"/>
  <c r="D185" i="13"/>
  <c r="AB6" i="15"/>
  <c r="D188" i="13"/>
  <c r="AB9" i="15"/>
  <c r="D189" i="13"/>
  <c r="AB10" i="15"/>
  <c r="D190" i="13"/>
  <c r="AB11" i="15"/>
  <c r="AB19" i="15"/>
  <c r="AH13" i="15"/>
  <c r="AR173" i="13"/>
  <c r="R114" i="15"/>
  <c r="AR177" i="13"/>
  <c r="R117" i="15"/>
  <c r="R123" i="15"/>
  <c r="X35" i="13"/>
  <c r="X177" i="13"/>
  <c r="L121" i="15"/>
  <c r="X173" i="13"/>
  <c r="X31" i="13"/>
  <c r="L119" i="15"/>
  <c r="X32" i="13"/>
  <c r="X30" i="13"/>
  <c r="X172" i="13"/>
  <c r="AR148" i="13"/>
  <c r="R4" i="15"/>
  <c r="AR149" i="13"/>
  <c r="R5" i="15"/>
  <c r="AR152" i="13"/>
  <c r="R8" i="15"/>
  <c r="R13" i="15"/>
  <c r="R14" i="15"/>
  <c r="L19" i="15"/>
  <c r="L20" i="15"/>
  <c r="L13" i="15"/>
  <c r="L14" i="15"/>
  <c r="F60" i="15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T38" i="13"/>
  <c r="U38" i="13"/>
  <c r="V38" i="13"/>
  <c r="W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T40" i="13"/>
  <c r="U40" i="13"/>
  <c r="V40" i="13"/>
  <c r="W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T42" i="13"/>
  <c r="U42" i="13"/>
  <c r="V42" i="13"/>
  <c r="W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T43" i="13"/>
  <c r="U43" i="13"/>
  <c r="V43" i="13"/>
  <c r="W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T44" i="13"/>
  <c r="U44" i="13"/>
  <c r="V44" i="13"/>
  <c r="W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T45" i="13"/>
  <c r="U45" i="13"/>
  <c r="V45" i="13"/>
  <c r="W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T46" i="13"/>
  <c r="U46" i="13"/>
  <c r="V46" i="13"/>
  <c r="W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T47" i="13"/>
  <c r="U47" i="13"/>
  <c r="V47" i="13"/>
  <c r="W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T48" i="13"/>
  <c r="U48" i="13"/>
  <c r="V48" i="13"/>
  <c r="W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D48" i="13"/>
  <c r="D43" i="13"/>
  <c r="D44" i="13"/>
  <c r="D45" i="13"/>
  <c r="D46" i="13"/>
  <c r="D47" i="13"/>
  <c r="D42" i="13"/>
  <c r="D40" i="13"/>
  <c r="D38" i="13"/>
  <c r="V51" i="15"/>
  <c r="V50" i="15"/>
  <c r="V49" i="15"/>
  <c r="T113" i="15"/>
  <c r="T114" i="15"/>
  <c r="T117" i="15"/>
  <c r="T123" i="15"/>
  <c r="P123" i="15"/>
  <c r="T124" i="15"/>
  <c r="AM22" i="15"/>
  <c r="AM23" i="15"/>
  <c r="AR101" i="13"/>
  <c r="Q113" i="15"/>
  <c r="AR102" i="13"/>
  <c r="Q114" i="15"/>
  <c r="AR106" i="13"/>
  <c r="Q117" i="15"/>
  <c r="Q123" i="15"/>
  <c r="Q66" i="15"/>
  <c r="Q67" i="15"/>
  <c r="Z3" i="15"/>
  <c r="Z6" i="15"/>
  <c r="Z9" i="15"/>
  <c r="Z10" i="15"/>
  <c r="Z11" i="15"/>
  <c r="Z19" i="15"/>
  <c r="Z4" i="15"/>
  <c r="Z5" i="15"/>
  <c r="Z7" i="15"/>
  <c r="Z8" i="15"/>
  <c r="Z14" i="19"/>
  <c r="D109" i="13"/>
  <c r="AA3" i="15"/>
  <c r="D114" i="13"/>
  <c r="AA6" i="15"/>
  <c r="D117" i="13"/>
  <c r="AA9" i="15"/>
  <c r="D118" i="13"/>
  <c r="AA10" i="15"/>
  <c r="D119" i="13"/>
  <c r="AA11" i="15"/>
  <c r="AA19" i="15"/>
  <c r="D111" i="13"/>
  <c r="AA4" i="15"/>
  <c r="D113" i="13"/>
  <c r="AA5" i="15"/>
  <c r="D115" i="13"/>
  <c r="AA7" i="15"/>
  <c r="D116" i="13"/>
  <c r="AA8" i="15"/>
  <c r="AA14" i="19"/>
  <c r="D182" i="13"/>
  <c r="AB4" i="15"/>
  <c r="D184" i="13"/>
  <c r="AB5" i="15"/>
  <c r="D186" i="13"/>
  <c r="AB7" i="15"/>
  <c r="D187" i="13"/>
  <c r="AB8" i="15"/>
  <c r="AB14" i="19"/>
  <c r="AD3" i="15"/>
  <c r="AD6" i="15"/>
  <c r="AD9" i="15"/>
  <c r="AD10" i="15"/>
  <c r="AD11" i="15"/>
  <c r="AD19" i="15"/>
  <c r="AD4" i="15"/>
  <c r="AD5" i="15"/>
  <c r="AD7" i="15"/>
  <c r="AD8" i="15"/>
  <c r="AD14" i="19"/>
  <c r="AF14" i="19"/>
  <c r="X109" i="13"/>
  <c r="X114" i="13"/>
  <c r="X117" i="13"/>
  <c r="X118" i="13"/>
  <c r="X119" i="13"/>
  <c r="AG19" i="15"/>
  <c r="X115" i="13"/>
  <c r="AG14" i="19"/>
  <c r="AJ19" i="15"/>
  <c r="AJ14" i="19"/>
  <c r="AL14" i="19"/>
  <c r="AR180" i="13"/>
  <c r="AN3" i="15"/>
  <c r="AR185" i="13"/>
  <c r="AN6" i="15"/>
  <c r="AR188" i="13"/>
  <c r="AN9" i="15"/>
  <c r="AR189" i="13"/>
  <c r="AN10" i="15"/>
  <c r="AR190" i="13"/>
  <c r="AN11" i="15"/>
  <c r="AN19" i="15"/>
  <c r="AR182" i="13"/>
  <c r="AN4" i="15"/>
  <c r="AR184" i="13"/>
  <c r="AN5" i="15"/>
  <c r="AR187" i="13"/>
  <c r="AN8" i="15"/>
  <c r="AN14" i="19"/>
  <c r="AP19" i="15"/>
  <c r="AP14" i="19"/>
  <c r="AA7" i="19"/>
  <c r="AA13" i="19"/>
  <c r="AB7" i="19"/>
  <c r="AB13" i="19"/>
  <c r="AD7" i="19"/>
  <c r="AD13" i="19"/>
  <c r="AF7" i="19"/>
  <c r="AF13" i="19"/>
  <c r="AG13" i="19"/>
  <c r="AJ7" i="19"/>
  <c r="AJ13" i="19"/>
  <c r="AL7" i="19"/>
  <c r="AL13" i="19"/>
  <c r="AM13" i="19"/>
  <c r="AN7" i="19"/>
  <c r="AN13" i="19"/>
  <c r="AP7" i="19"/>
  <c r="AP13" i="19"/>
  <c r="Z7" i="19"/>
  <c r="Z13" i="19"/>
  <c r="Q10" i="19"/>
  <c r="Q16" i="19"/>
  <c r="J10" i="19"/>
  <c r="J16" i="19"/>
  <c r="K10" i="19"/>
  <c r="K16" i="19"/>
  <c r="L10" i="19"/>
  <c r="L16" i="19"/>
  <c r="N10" i="19"/>
  <c r="N16" i="19"/>
  <c r="J17" i="19"/>
  <c r="K66" i="15"/>
  <c r="K17" i="19"/>
  <c r="L66" i="15"/>
  <c r="L17" i="19"/>
  <c r="N66" i="15"/>
  <c r="N17" i="19"/>
  <c r="Q17" i="19"/>
  <c r="R66" i="15"/>
  <c r="R17" i="19"/>
  <c r="P17" i="19"/>
  <c r="R10" i="19"/>
  <c r="R16" i="19"/>
  <c r="T10" i="19"/>
  <c r="T16" i="19"/>
  <c r="P10" i="19"/>
  <c r="P16" i="19"/>
  <c r="AN22" i="15"/>
  <c r="AN23" i="15"/>
  <c r="AJ22" i="15"/>
  <c r="AJ23" i="15"/>
  <c r="AG22" i="15"/>
  <c r="AG23" i="15"/>
  <c r="AA22" i="15"/>
  <c r="AB22" i="15"/>
  <c r="AD22" i="15"/>
  <c r="Z22" i="15"/>
  <c r="BD14" i="15"/>
  <c r="BC14" i="15"/>
  <c r="BB14" i="15"/>
  <c r="BB13" i="15"/>
  <c r="BB12" i="15"/>
  <c r="AX14" i="15"/>
  <c r="AW14" i="15"/>
  <c r="AS5" i="18"/>
  <c r="AS7" i="18"/>
  <c r="AT7" i="18"/>
  <c r="AT5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D19" i="18"/>
  <c r="AS19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AJ4" i="18"/>
  <c r="AK4" i="18"/>
  <c r="AL4" i="18"/>
  <c r="AM4" i="18"/>
  <c r="AN4" i="18"/>
  <c r="AO4" i="18"/>
  <c r="AP4" i="18"/>
  <c r="AQ4" i="18"/>
  <c r="AR4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J6" i="18"/>
  <c r="AK6" i="18"/>
  <c r="AL6" i="18"/>
  <c r="AM6" i="18"/>
  <c r="AN6" i="18"/>
  <c r="AO6" i="18"/>
  <c r="AP6" i="18"/>
  <c r="AQ6" i="18"/>
  <c r="AR6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J8" i="18"/>
  <c r="AK8" i="18"/>
  <c r="AL8" i="18"/>
  <c r="AM8" i="18"/>
  <c r="AN8" i="18"/>
  <c r="AO8" i="18"/>
  <c r="AP8" i="18"/>
  <c r="AQ8" i="18"/>
  <c r="AR8" i="18"/>
  <c r="B6" i="18"/>
  <c r="B4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T15" i="18"/>
  <c r="AT3" i="18"/>
  <c r="AT19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B16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B20" i="18"/>
  <c r="C15" i="17"/>
  <c r="C17" i="17"/>
  <c r="C14" i="17"/>
  <c r="C7" i="17"/>
  <c r="C6" i="17"/>
  <c r="BJ14" i="15"/>
  <c r="BJ11" i="15"/>
  <c r="BJ10" i="15"/>
  <c r="BJ9" i="15"/>
  <c r="BJ8" i="15"/>
  <c r="BJ7" i="15"/>
  <c r="BJ6" i="15"/>
  <c r="BJ5" i="15"/>
  <c r="BJ4" i="15"/>
  <c r="BJ3" i="15"/>
  <c r="BD11" i="15"/>
  <c r="BD10" i="15"/>
  <c r="BD9" i="15"/>
  <c r="BD8" i="15"/>
  <c r="BD7" i="15"/>
  <c r="BD6" i="15"/>
  <c r="BD5" i="15"/>
  <c r="BD4" i="15"/>
  <c r="BD3" i="15"/>
  <c r="AX11" i="15"/>
  <c r="AX10" i="15"/>
  <c r="AX9" i="15"/>
  <c r="AX8" i="15"/>
  <c r="AX7" i="15"/>
  <c r="AX6" i="15"/>
  <c r="AX5" i="15"/>
  <c r="AX4" i="15"/>
  <c r="BI3" i="15"/>
  <c r="BI14" i="15"/>
  <c r="BI11" i="15"/>
  <c r="BI10" i="15"/>
  <c r="BI9" i="15"/>
  <c r="BI8" i="15"/>
  <c r="BI7" i="15"/>
  <c r="BI6" i="15"/>
  <c r="BI5" i="15"/>
  <c r="BI4" i="15"/>
  <c r="BC11" i="15"/>
  <c r="BC10" i="15"/>
  <c r="BC9" i="15"/>
  <c r="BC8" i="15"/>
  <c r="BC7" i="15"/>
  <c r="BC6" i="15"/>
  <c r="BC5" i="15"/>
  <c r="BC4" i="15"/>
  <c r="BC3" i="15"/>
  <c r="AW11" i="15"/>
  <c r="AW10" i="15"/>
  <c r="AW9" i="15"/>
  <c r="AW8" i="15"/>
  <c r="AW7" i="15"/>
  <c r="AW6" i="15"/>
  <c r="AW5" i="15"/>
  <c r="AW4" i="15"/>
  <c r="AW3" i="15"/>
  <c r="BH14" i="15"/>
  <c r="BH13" i="15"/>
  <c r="BH12" i="15"/>
  <c r="BH11" i="15"/>
  <c r="BH10" i="15"/>
  <c r="BH9" i="15"/>
  <c r="BH8" i="15"/>
  <c r="BH7" i="15"/>
  <c r="BH6" i="15"/>
  <c r="BH4" i="15"/>
  <c r="BH5" i="15"/>
  <c r="BH3" i="15"/>
  <c r="BB11" i="15"/>
  <c r="BB9" i="15"/>
  <c r="BB8" i="15"/>
  <c r="BB10" i="15"/>
  <c r="BB7" i="15"/>
  <c r="BB6" i="15"/>
  <c r="BB5" i="15"/>
  <c r="BB4" i="15"/>
  <c r="AV14" i="15"/>
  <c r="AV11" i="15"/>
  <c r="AV10" i="15"/>
  <c r="AV9" i="15"/>
  <c r="AV8" i="15"/>
  <c r="AV7" i="15"/>
  <c r="AV6" i="15"/>
  <c r="AV5" i="15"/>
  <c r="AV4" i="15"/>
  <c r="AV3" i="15"/>
  <c r="E58" i="15"/>
  <c r="E55" i="15"/>
  <c r="E54" i="15"/>
  <c r="E53" i="15"/>
  <c r="E52" i="15"/>
  <c r="E51" i="15"/>
  <c r="E50" i="15"/>
  <c r="E49" i="15"/>
  <c r="E48" i="15"/>
  <c r="E47" i="15"/>
  <c r="K63" i="15"/>
  <c r="N63" i="15"/>
  <c r="T63" i="15"/>
  <c r="T65" i="15"/>
  <c r="E63" i="15"/>
  <c r="L63" i="15"/>
  <c r="L64" i="15"/>
  <c r="F63" i="15"/>
  <c r="T64" i="15"/>
  <c r="D60" i="15"/>
  <c r="E60" i="15"/>
  <c r="K60" i="15"/>
  <c r="Q60" i="15"/>
  <c r="N60" i="15"/>
  <c r="H11" i="19"/>
  <c r="N13" i="19"/>
  <c r="T13" i="19"/>
  <c r="H13" i="19"/>
  <c r="T6" i="19"/>
  <c r="H5" i="19"/>
  <c r="H8" i="19"/>
  <c r="K64" i="15"/>
  <c r="T8" i="19"/>
  <c r="N7" i="19"/>
  <c r="N9" i="19"/>
  <c r="N64" i="15"/>
  <c r="T4" i="19"/>
  <c r="H4" i="19"/>
  <c r="T14" i="19"/>
  <c r="T7" i="19"/>
  <c r="N3" i="19"/>
  <c r="H10" i="19"/>
  <c r="H9" i="19"/>
  <c r="T12" i="19"/>
  <c r="T11" i="19"/>
  <c r="N6" i="19"/>
  <c r="N8" i="19"/>
  <c r="N14" i="19"/>
  <c r="T9" i="19"/>
  <c r="T3" i="19"/>
  <c r="N12" i="19"/>
  <c r="H12" i="19"/>
  <c r="N4" i="19"/>
  <c r="H14" i="19"/>
  <c r="N5" i="19"/>
  <c r="N11" i="19"/>
  <c r="H7" i="19"/>
  <c r="H6" i="19"/>
  <c r="T5" i="19"/>
  <c r="T62" i="15"/>
  <c r="Q61" i="15"/>
  <c r="L61" i="15"/>
  <c r="N61" i="15"/>
  <c r="K61" i="15"/>
  <c r="BD12" i="15"/>
  <c r="BJ12" i="15"/>
  <c r="AX12" i="15"/>
  <c r="BD13" i="15"/>
  <c r="BJ13" i="15"/>
  <c r="AX13" i="15"/>
  <c r="Q126" i="10"/>
  <c r="U126" i="10"/>
  <c r="Y126" i="10"/>
  <c r="AC126" i="10"/>
  <c r="AG126" i="10"/>
  <c r="AK126" i="10"/>
  <c r="AO126" i="10"/>
  <c r="E126" i="10"/>
  <c r="H126" i="10"/>
  <c r="I126" i="10"/>
  <c r="L126" i="10"/>
  <c r="M126" i="10"/>
  <c r="P126" i="10"/>
  <c r="G126" i="10"/>
  <c r="J126" i="10"/>
  <c r="K126" i="10"/>
  <c r="N126" i="10"/>
  <c r="O126" i="10"/>
  <c r="R126" i="10"/>
  <c r="S126" i="10"/>
  <c r="T126" i="10"/>
  <c r="V126" i="10"/>
  <c r="W126" i="10"/>
  <c r="X126" i="10"/>
  <c r="Z126" i="10"/>
  <c r="AA126" i="10"/>
  <c r="AB126" i="10"/>
  <c r="AD126" i="10"/>
  <c r="AE126" i="10"/>
  <c r="AF126" i="10"/>
  <c r="AH126" i="10"/>
  <c r="AI126" i="10"/>
  <c r="AJ126" i="10"/>
  <c r="AL126" i="10"/>
  <c r="AM126" i="10"/>
  <c r="AN126" i="10"/>
  <c r="AP126" i="10"/>
  <c r="AQ126" i="10"/>
  <c r="AR126" i="10"/>
  <c r="F126" i="10"/>
  <c r="F66" i="15"/>
  <c r="R13" i="19"/>
  <c r="L13" i="19"/>
  <c r="R12" i="19"/>
  <c r="R3" i="19"/>
  <c r="R4" i="19"/>
  <c r="R14" i="19"/>
  <c r="R5" i="19"/>
  <c r="R7" i="19"/>
  <c r="R8" i="19"/>
  <c r="R11" i="19"/>
  <c r="R9" i="19"/>
  <c r="R6" i="19"/>
  <c r="L12" i="19"/>
  <c r="L5" i="19"/>
  <c r="L6" i="19"/>
  <c r="L8" i="19"/>
  <c r="L14" i="19"/>
  <c r="L9" i="19"/>
  <c r="L11" i="19"/>
  <c r="L7" i="19"/>
  <c r="L4" i="19"/>
  <c r="L3" i="19"/>
  <c r="AV12" i="15"/>
  <c r="AV13" i="15"/>
  <c r="BC13" i="15"/>
  <c r="BI13" i="15"/>
  <c r="BC12" i="15"/>
  <c r="BI12" i="15"/>
  <c r="AW12" i="15"/>
  <c r="AW13" i="15"/>
  <c r="D13" i="19"/>
  <c r="D66" i="15"/>
  <c r="D12" i="19"/>
  <c r="D5" i="19"/>
  <c r="D8" i="19"/>
  <c r="D6" i="19"/>
  <c r="D7" i="19"/>
  <c r="D10" i="19"/>
  <c r="D14" i="19"/>
  <c r="D3" i="19"/>
  <c r="D9" i="19"/>
  <c r="D4" i="19"/>
  <c r="D11" i="19"/>
  <c r="P12" i="19"/>
  <c r="P11" i="19"/>
  <c r="P14" i="19"/>
  <c r="P6" i="19"/>
  <c r="P5" i="19"/>
  <c r="P9" i="19"/>
  <c r="P7" i="19"/>
  <c r="P4" i="19"/>
  <c r="P3" i="19"/>
  <c r="P8" i="19"/>
  <c r="J12" i="19"/>
  <c r="J3" i="19"/>
  <c r="J9" i="19"/>
  <c r="J5" i="19"/>
  <c r="J6" i="19"/>
  <c r="J7" i="19"/>
  <c r="J14" i="19"/>
  <c r="J11" i="19"/>
  <c r="J8" i="19"/>
  <c r="J4" i="19"/>
  <c r="P13" i="19"/>
  <c r="T67" i="15"/>
  <c r="J13" i="19"/>
  <c r="E57" i="15"/>
  <c r="E56" i="15"/>
  <c r="Q12" i="19"/>
  <c r="Q6" i="19"/>
  <c r="Q3" i="19"/>
  <c r="Q4" i="19"/>
  <c r="Q7" i="19"/>
  <c r="Q8" i="19"/>
  <c r="Q5" i="19"/>
  <c r="Q11" i="19"/>
  <c r="Q9" i="19"/>
  <c r="Q14" i="19"/>
  <c r="K12" i="19"/>
  <c r="K6" i="19"/>
  <c r="K11" i="19"/>
  <c r="K8" i="19"/>
  <c r="K9" i="19"/>
  <c r="K3" i="19"/>
  <c r="K5" i="19"/>
  <c r="K14" i="19"/>
  <c r="K7" i="19"/>
  <c r="K4" i="19"/>
  <c r="E13" i="19"/>
  <c r="E66" i="15"/>
  <c r="L67" i="15"/>
  <c r="N67" i="15"/>
  <c r="R67" i="15"/>
  <c r="Q13" i="19"/>
  <c r="K13" i="19"/>
  <c r="K67" i="15"/>
  <c r="E12" i="19"/>
  <c r="E9" i="19"/>
  <c r="E6" i="19"/>
  <c r="E11" i="19"/>
  <c r="E5" i="19"/>
  <c r="E4" i="19"/>
  <c r="E14" i="19"/>
  <c r="E8" i="19"/>
  <c r="E7" i="19"/>
  <c r="E3" i="19"/>
  <c r="E10" i="19"/>
  <c r="E99" i="8"/>
  <c r="E98" i="8"/>
  <c r="T68" i="15"/>
  <c r="D99" i="10"/>
  <c r="B33" i="10"/>
  <c r="C33" i="10"/>
  <c r="B34" i="10"/>
  <c r="C34" i="10"/>
  <c r="B35" i="10"/>
  <c r="C35" i="10"/>
  <c r="B36" i="10"/>
  <c r="C36" i="10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A213" i="13"/>
  <c r="B213" i="13"/>
  <c r="A214" i="13"/>
  <c r="B214" i="13"/>
  <c r="A212" i="13"/>
  <c r="B212" i="13"/>
  <c r="A210" i="13"/>
  <c r="B210" i="13"/>
  <c r="A211" i="13"/>
  <c r="B211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S95" i="15"/>
  <c r="AT95" i="15"/>
  <c r="AS89" i="15"/>
  <c r="AT89" i="15"/>
  <c r="AS101" i="15"/>
  <c r="AT101" i="15"/>
  <c r="AU95" i="15"/>
  <c r="AU89" i="15"/>
  <c r="AU101" i="15"/>
  <c r="AK166" i="13"/>
  <c r="AL65" i="14"/>
  <c r="AL166" i="13"/>
  <c r="AM65" i="14"/>
  <c r="AM166" i="13"/>
  <c r="AN65" i="14"/>
  <c r="AN166" i="13"/>
  <c r="AO65" i="14"/>
  <c r="AO166" i="13"/>
  <c r="AP65" i="14"/>
  <c r="AP166" i="13"/>
  <c r="AQ65" i="14"/>
  <c r="AQ166" i="13"/>
  <c r="AR65" i="14"/>
  <c r="AR166" i="13"/>
  <c r="AS65" i="14"/>
  <c r="AK167" i="13"/>
  <c r="AL66" i="14"/>
  <c r="AL167" i="13"/>
  <c r="AM66" i="14"/>
  <c r="AM167" i="13"/>
  <c r="AN66" i="14"/>
  <c r="AN167" i="13"/>
  <c r="AO66" i="14"/>
  <c r="AO167" i="13"/>
  <c r="AP66" i="14"/>
  <c r="AP167" i="13"/>
  <c r="AQ66" i="14"/>
  <c r="AQ167" i="13"/>
  <c r="AR66" i="14"/>
  <c r="AR167" i="13"/>
  <c r="AS66" i="14"/>
  <c r="AK168" i="13"/>
  <c r="AL67" i="14"/>
  <c r="AL168" i="13"/>
  <c r="AM67" i="14"/>
  <c r="AM168" i="13"/>
  <c r="AN67" i="14"/>
  <c r="AN168" i="13"/>
  <c r="AO67" i="14"/>
  <c r="AO168" i="13"/>
  <c r="AP67" i="14"/>
  <c r="AP168" i="13"/>
  <c r="AQ67" i="14"/>
  <c r="AQ168" i="13"/>
  <c r="AR67" i="14"/>
  <c r="AR168" i="13"/>
  <c r="AS67" i="14"/>
  <c r="B144" i="13"/>
  <c r="C144" i="13"/>
  <c r="B145" i="13"/>
  <c r="C145" i="13"/>
  <c r="B146" i="13"/>
  <c r="C146" i="13"/>
  <c r="B147" i="13"/>
  <c r="C147" i="13"/>
  <c r="B148" i="13"/>
  <c r="C148" i="13"/>
  <c r="B149" i="13"/>
  <c r="C149" i="13"/>
  <c r="B150" i="13"/>
  <c r="C150" i="13"/>
  <c r="B151" i="13"/>
  <c r="C151" i="13"/>
  <c r="B152" i="13"/>
  <c r="C152" i="13"/>
  <c r="B153" i="13"/>
  <c r="C153" i="13"/>
  <c r="B154" i="13"/>
  <c r="C154" i="13"/>
  <c r="B155" i="13"/>
  <c r="C155" i="13"/>
  <c r="B156" i="13"/>
  <c r="C156" i="13"/>
  <c r="B157" i="13"/>
  <c r="AS93" i="15"/>
  <c r="C157" i="13"/>
  <c r="AT93" i="15"/>
  <c r="B158" i="13"/>
  <c r="AS87" i="15"/>
  <c r="C158" i="13"/>
  <c r="AT87" i="15"/>
  <c r="B159" i="13"/>
  <c r="AS99" i="15"/>
  <c r="C159" i="13"/>
  <c r="AT99" i="15"/>
  <c r="B160" i="13"/>
  <c r="C160" i="13"/>
  <c r="B161" i="13"/>
  <c r="C161" i="13"/>
  <c r="B162" i="13"/>
  <c r="C162" i="13"/>
  <c r="B163" i="13"/>
  <c r="C163" i="13"/>
  <c r="B164" i="13"/>
  <c r="C164" i="13"/>
  <c r="B165" i="13"/>
  <c r="C165" i="13"/>
  <c r="B166" i="13"/>
  <c r="C65" i="14"/>
  <c r="C166" i="13"/>
  <c r="D65" i="14"/>
  <c r="D166" i="13"/>
  <c r="E65" i="14"/>
  <c r="E166" i="13"/>
  <c r="F65" i="14"/>
  <c r="F166" i="13"/>
  <c r="G65" i="14"/>
  <c r="G166" i="13"/>
  <c r="H65" i="14"/>
  <c r="H166" i="13"/>
  <c r="I65" i="14"/>
  <c r="I166" i="13"/>
  <c r="J65" i="14"/>
  <c r="J166" i="13"/>
  <c r="K65" i="14"/>
  <c r="K166" i="13"/>
  <c r="L65" i="14"/>
  <c r="L166" i="13"/>
  <c r="M65" i="14"/>
  <c r="M166" i="13"/>
  <c r="N65" i="14"/>
  <c r="N166" i="13"/>
  <c r="O65" i="14"/>
  <c r="O166" i="13"/>
  <c r="P65" i="14"/>
  <c r="P166" i="13"/>
  <c r="Q65" i="14"/>
  <c r="Q166" i="13"/>
  <c r="R65" i="14"/>
  <c r="R166" i="13"/>
  <c r="S65" i="14"/>
  <c r="S166" i="13"/>
  <c r="T65" i="14"/>
  <c r="T166" i="13"/>
  <c r="U65" i="14"/>
  <c r="U166" i="13"/>
  <c r="V65" i="14"/>
  <c r="V166" i="13"/>
  <c r="W65" i="14"/>
  <c r="W166" i="13"/>
  <c r="X65" i="14"/>
  <c r="X166" i="13"/>
  <c r="Y65" i="14"/>
  <c r="Y166" i="13"/>
  <c r="Z65" i="14"/>
  <c r="Z166" i="13"/>
  <c r="AA65" i="14"/>
  <c r="AA166" i="13"/>
  <c r="AB65" i="14"/>
  <c r="AB166" i="13"/>
  <c r="AC65" i="14"/>
  <c r="AC166" i="13"/>
  <c r="AD65" i="14"/>
  <c r="AD166" i="13"/>
  <c r="AE65" i="14"/>
  <c r="AE166" i="13"/>
  <c r="AF65" i="14"/>
  <c r="AF166" i="13"/>
  <c r="AG65" i="14"/>
  <c r="AG166" i="13"/>
  <c r="AH65" i="14"/>
  <c r="AH166" i="13"/>
  <c r="AI65" i="14"/>
  <c r="AI166" i="13"/>
  <c r="AJ65" i="14"/>
  <c r="AJ166" i="13"/>
  <c r="AK65" i="14"/>
  <c r="B167" i="13"/>
  <c r="C66" i="14"/>
  <c r="C167" i="13"/>
  <c r="D66" i="14"/>
  <c r="D167" i="13"/>
  <c r="E66" i="14"/>
  <c r="E167" i="13"/>
  <c r="F66" i="14"/>
  <c r="F167" i="13"/>
  <c r="G66" i="14"/>
  <c r="G167" i="13"/>
  <c r="H66" i="14"/>
  <c r="H167" i="13"/>
  <c r="I66" i="14"/>
  <c r="I167" i="13"/>
  <c r="J66" i="14"/>
  <c r="J167" i="13"/>
  <c r="K66" i="14"/>
  <c r="K167" i="13"/>
  <c r="L66" i="14"/>
  <c r="L167" i="13"/>
  <c r="M66" i="14"/>
  <c r="M167" i="13"/>
  <c r="N66" i="14"/>
  <c r="N167" i="13"/>
  <c r="O66" i="14"/>
  <c r="O167" i="13"/>
  <c r="P66" i="14"/>
  <c r="P167" i="13"/>
  <c r="Q66" i="14"/>
  <c r="Q167" i="13"/>
  <c r="R66" i="14"/>
  <c r="R167" i="13"/>
  <c r="S66" i="14"/>
  <c r="S167" i="13"/>
  <c r="T66" i="14"/>
  <c r="T167" i="13"/>
  <c r="U66" i="14"/>
  <c r="U167" i="13"/>
  <c r="V66" i="14"/>
  <c r="V167" i="13"/>
  <c r="W66" i="14"/>
  <c r="W167" i="13"/>
  <c r="X66" i="14"/>
  <c r="X167" i="13"/>
  <c r="Y66" i="14"/>
  <c r="Y167" i="13"/>
  <c r="Z66" i="14"/>
  <c r="Z167" i="13"/>
  <c r="AA66" i="14"/>
  <c r="AA167" i="13"/>
  <c r="AB66" i="14"/>
  <c r="AB167" i="13"/>
  <c r="AC66" i="14"/>
  <c r="AC167" i="13"/>
  <c r="AD66" i="14"/>
  <c r="AD167" i="13"/>
  <c r="AE66" i="14"/>
  <c r="AE167" i="13"/>
  <c r="AF66" i="14"/>
  <c r="AF167" i="13"/>
  <c r="AG66" i="14"/>
  <c r="AG167" i="13"/>
  <c r="AH66" i="14"/>
  <c r="AH167" i="13"/>
  <c r="AI66" i="14"/>
  <c r="AI167" i="13"/>
  <c r="AJ66" i="14"/>
  <c r="AJ167" i="13"/>
  <c r="AK66" i="14"/>
  <c r="B168" i="13"/>
  <c r="C67" i="14"/>
  <c r="C168" i="13"/>
  <c r="D67" i="14"/>
  <c r="D168" i="13"/>
  <c r="E67" i="14"/>
  <c r="E168" i="13"/>
  <c r="F67" i="14"/>
  <c r="F168" i="13"/>
  <c r="G67" i="14"/>
  <c r="G168" i="13"/>
  <c r="H67" i="14"/>
  <c r="H168" i="13"/>
  <c r="I67" i="14"/>
  <c r="I168" i="13"/>
  <c r="J67" i="14"/>
  <c r="J168" i="13"/>
  <c r="K67" i="14"/>
  <c r="K168" i="13"/>
  <c r="L67" i="14"/>
  <c r="L168" i="13"/>
  <c r="M67" i="14"/>
  <c r="M168" i="13"/>
  <c r="N67" i="14"/>
  <c r="N168" i="13"/>
  <c r="O67" i="14"/>
  <c r="O168" i="13"/>
  <c r="P67" i="14"/>
  <c r="P168" i="13"/>
  <c r="Q67" i="14"/>
  <c r="Q168" i="13"/>
  <c r="R67" i="14"/>
  <c r="R168" i="13"/>
  <c r="S67" i="14"/>
  <c r="S168" i="13"/>
  <c r="T67" i="14"/>
  <c r="T168" i="13"/>
  <c r="U67" i="14"/>
  <c r="U168" i="13"/>
  <c r="V67" i="14"/>
  <c r="V168" i="13"/>
  <c r="W67" i="14"/>
  <c r="W168" i="13"/>
  <c r="X67" i="14"/>
  <c r="X168" i="13"/>
  <c r="Y67" i="14"/>
  <c r="Y168" i="13"/>
  <c r="Z67" i="14"/>
  <c r="Z168" i="13"/>
  <c r="AA67" i="14"/>
  <c r="AA168" i="13"/>
  <c r="AB67" i="14"/>
  <c r="AB168" i="13"/>
  <c r="AC67" i="14"/>
  <c r="AC168" i="13"/>
  <c r="AD67" i="14"/>
  <c r="AD168" i="13"/>
  <c r="AE67" i="14"/>
  <c r="AE168" i="13"/>
  <c r="AF67" i="14"/>
  <c r="AF168" i="13"/>
  <c r="AG67" i="14"/>
  <c r="AG168" i="13"/>
  <c r="AH67" i="14"/>
  <c r="AH168" i="13"/>
  <c r="AI67" i="14"/>
  <c r="AI168" i="13"/>
  <c r="AJ67" i="14"/>
  <c r="AJ168" i="13"/>
  <c r="AK67" i="14"/>
  <c r="B169" i="13"/>
  <c r="C169" i="13"/>
  <c r="B170" i="13"/>
  <c r="C170" i="13"/>
  <c r="B171" i="13"/>
  <c r="C171" i="13"/>
  <c r="B172" i="13"/>
  <c r="C172" i="13"/>
  <c r="B173" i="13"/>
  <c r="C173" i="13"/>
  <c r="B174" i="13"/>
  <c r="C174" i="13"/>
  <c r="B175" i="13"/>
  <c r="C175" i="13"/>
  <c r="B176" i="13"/>
  <c r="C176" i="13"/>
  <c r="B177" i="13"/>
  <c r="C177" i="13"/>
  <c r="B178" i="13"/>
  <c r="C178" i="13"/>
  <c r="B179" i="13"/>
  <c r="C179" i="13"/>
  <c r="B180" i="13"/>
  <c r="C180" i="13"/>
  <c r="B181" i="13"/>
  <c r="C181" i="13"/>
  <c r="B182" i="13"/>
  <c r="C182" i="13"/>
  <c r="B183" i="13"/>
  <c r="C183" i="13"/>
  <c r="B184" i="13"/>
  <c r="C184" i="13"/>
  <c r="B185" i="13"/>
  <c r="C185" i="13"/>
  <c r="B186" i="13"/>
  <c r="C186" i="13"/>
  <c r="B187" i="13"/>
  <c r="C187" i="13"/>
  <c r="B188" i="13"/>
  <c r="C188" i="13"/>
  <c r="B189" i="13"/>
  <c r="C189" i="13"/>
  <c r="B190" i="13"/>
  <c r="C190" i="13"/>
  <c r="B191" i="13"/>
  <c r="C191" i="13"/>
  <c r="B192" i="13"/>
  <c r="C192" i="13"/>
  <c r="B193" i="13"/>
  <c r="C193" i="13"/>
  <c r="C19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U93" i="15"/>
  <c r="A158" i="13"/>
  <c r="AU87" i="15"/>
  <c r="A159" i="13"/>
  <c r="AU99" i="15"/>
  <c r="A160" i="13"/>
  <c r="A161" i="13"/>
  <c r="A162" i="13"/>
  <c r="A163" i="13"/>
  <c r="A164" i="13"/>
  <c r="A165" i="13"/>
  <c r="A166" i="13"/>
  <c r="A65" i="14"/>
  <c r="A167" i="13"/>
  <c r="A66" i="14"/>
  <c r="A168" i="13"/>
  <c r="A67" i="14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44" i="13"/>
  <c r="A74" i="13"/>
  <c r="B74" i="13"/>
  <c r="C74" i="13"/>
  <c r="A75" i="13"/>
  <c r="B75" i="13"/>
  <c r="C75" i="13"/>
  <c r="A76" i="13"/>
  <c r="B76" i="13"/>
  <c r="C76" i="13"/>
  <c r="A77" i="13"/>
  <c r="B77" i="13"/>
  <c r="C77" i="13"/>
  <c r="A78" i="13"/>
  <c r="B78" i="13"/>
  <c r="C78" i="13"/>
  <c r="A79" i="13"/>
  <c r="B79" i="13"/>
  <c r="C79" i="13"/>
  <c r="A80" i="13"/>
  <c r="B80" i="13"/>
  <c r="C80" i="13"/>
  <c r="A81" i="13"/>
  <c r="B81" i="13"/>
  <c r="C81" i="13"/>
  <c r="A82" i="13"/>
  <c r="B82" i="13"/>
  <c r="C82" i="13"/>
  <c r="A83" i="13"/>
  <c r="B83" i="13"/>
  <c r="C83" i="13"/>
  <c r="A84" i="13"/>
  <c r="B84" i="13"/>
  <c r="C84" i="13"/>
  <c r="A85" i="13"/>
  <c r="B85" i="13"/>
  <c r="C85" i="13"/>
  <c r="A86" i="13"/>
  <c r="AU92" i="15"/>
  <c r="B86" i="13"/>
  <c r="AS92" i="15"/>
  <c r="C86" i="13"/>
  <c r="AT92" i="15"/>
  <c r="A87" i="13"/>
  <c r="AU86" i="15"/>
  <c r="B87" i="13"/>
  <c r="AS86" i="15"/>
  <c r="C87" i="13"/>
  <c r="AT86" i="15"/>
  <c r="A88" i="13"/>
  <c r="AU98" i="15"/>
  <c r="B88" i="13"/>
  <c r="AS98" i="15"/>
  <c r="C88" i="13"/>
  <c r="AT98" i="15"/>
  <c r="A89" i="13"/>
  <c r="B89" i="13"/>
  <c r="C89" i="13"/>
  <c r="A90" i="13"/>
  <c r="B90" i="13"/>
  <c r="C90" i="13"/>
  <c r="A91" i="13"/>
  <c r="B91" i="13"/>
  <c r="C91" i="13"/>
  <c r="A92" i="13"/>
  <c r="B92" i="13"/>
  <c r="C92" i="13"/>
  <c r="A93" i="13"/>
  <c r="B93" i="13"/>
  <c r="C93" i="13"/>
  <c r="A94" i="13"/>
  <c r="B94" i="13"/>
  <c r="C94" i="13"/>
  <c r="A95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96" i="13"/>
  <c r="B96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97" i="13"/>
  <c r="B97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98" i="13"/>
  <c r="B98" i="13"/>
  <c r="C98" i="13"/>
  <c r="A99" i="13"/>
  <c r="B99" i="13"/>
  <c r="C99" i="13"/>
  <c r="A100" i="13"/>
  <c r="B100" i="13"/>
  <c r="C100" i="13"/>
  <c r="A101" i="13"/>
  <c r="B101" i="13"/>
  <c r="C101" i="13"/>
  <c r="A102" i="13"/>
  <c r="B102" i="13"/>
  <c r="C102" i="13"/>
  <c r="A103" i="13"/>
  <c r="B103" i="13"/>
  <c r="C103" i="13"/>
  <c r="A104" i="13"/>
  <c r="B104" i="13"/>
  <c r="C104" i="13"/>
  <c r="A105" i="13"/>
  <c r="B105" i="13"/>
  <c r="C105" i="13"/>
  <c r="A106" i="13"/>
  <c r="B106" i="13"/>
  <c r="C106" i="13"/>
  <c r="A107" i="13"/>
  <c r="B107" i="13"/>
  <c r="C107" i="13"/>
  <c r="A108" i="13"/>
  <c r="B108" i="13"/>
  <c r="C108" i="13"/>
  <c r="A109" i="13"/>
  <c r="B109" i="13"/>
  <c r="C109" i="13"/>
  <c r="A110" i="13"/>
  <c r="B110" i="13"/>
  <c r="C110" i="13"/>
  <c r="A111" i="13"/>
  <c r="B111" i="13"/>
  <c r="C111" i="13"/>
  <c r="A112" i="13"/>
  <c r="B112" i="13"/>
  <c r="C112" i="13"/>
  <c r="A113" i="13"/>
  <c r="B113" i="13"/>
  <c r="C113" i="13"/>
  <c r="A114" i="13"/>
  <c r="B114" i="13"/>
  <c r="C114" i="13"/>
  <c r="A115" i="13"/>
  <c r="B115" i="13"/>
  <c r="C115" i="13"/>
  <c r="A116" i="13"/>
  <c r="B116" i="13"/>
  <c r="C116" i="13"/>
  <c r="A117" i="13"/>
  <c r="B117" i="13"/>
  <c r="C117" i="13"/>
  <c r="A118" i="13"/>
  <c r="B118" i="13"/>
  <c r="C118" i="13"/>
  <c r="A119" i="13"/>
  <c r="B119" i="13"/>
  <c r="C119" i="13"/>
  <c r="A120" i="13"/>
  <c r="B120" i="13"/>
  <c r="C120" i="13"/>
  <c r="A121" i="13"/>
  <c r="B121" i="13"/>
  <c r="C121" i="13"/>
  <c r="A122" i="13"/>
  <c r="B122" i="13"/>
  <c r="C122" i="13"/>
  <c r="A123" i="13"/>
  <c r="B123" i="13"/>
  <c r="C123" i="13"/>
  <c r="A124" i="13"/>
  <c r="B124" i="13"/>
  <c r="C124" i="13"/>
  <c r="A125" i="13"/>
  <c r="B125" i="13"/>
  <c r="C125" i="13"/>
  <c r="A126" i="13"/>
  <c r="B126" i="13"/>
  <c r="C126" i="13"/>
  <c r="A127" i="13"/>
  <c r="B127" i="13"/>
  <c r="C127" i="13"/>
  <c r="A128" i="13"/>
  <c r="B128" i="13"/>
  <c r="C128" i="13"/>
  <c r="A129" i="13"/>
  <c r="B129" i="13"/>
  <c r="C129" i="13"/>
  <c r="A130" i="13"/>
  <c r="B130" i="13"/>
  <c r="C130" i="13"/>
  <c r="A131" i="13"/>
  <c r="B131" i="13"/>
  <c r="C131" i="13"/>
  <c r="A132" i="13"/>
  <c r="B132" i="13"/>
  <c r="C132" i="13"/>
  <c r="A133" i="13"/>
  <c r="B133" i="13"/>
  <c r="C133" i="13"/>
  <c r="A134" i="13"/>
  <c r="B134" i="13"/>
  <c r="C134" i="13"/>
  <c r="A135" i="13"/>
  <c r="B135" i="13"/>
  <c r="C135" i="13"/>
  <c r="A136" i="13"/>
  <c r="B136" i="13"/>
  <c r="C136" i="13"/>
  <c r="A137" i="13"/>
  <c r="B137" i="13"/>
  <c r="C137" i="13"/>
  <c r="A138" i="13"/>
  <c r="B138" i="13"/>
  <c r="C138" i="13"/>
  <c r="A139" i="13"/>
  <c r="B139" i="13"/>
  <c r="C139" i="13"/>
  <c r="A140" i="13"/>
  <c r="B140" i="13"/>
  <c r="C140" i="13"/>
  <c r="A141" i="13"/>
  <c r="B141" i="13"/>
  <c r="C141" i="13"/>
  <c r="A142" i="13"/>
  <c r="B142" i="13"/>
  <c r="C142" i="13"/>
  <c r="A143" i="13"/>
  <c r="B143" i="13"/>
  <c r="C143" i="13"/>
  <c r="B73" i="13"/>
  <c r="C73" i="13"/>
  <c r="A73" i="13"/>
  <c r="A1" i="13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2" i="13"/>
  <c r="B2" i="13"/>
  <c r="C2" i="13"/>
  <c r="A3" i="13"/>
  <c r="B3" i="13"/>
  <c r="C3" i="13"/>
  <c r="A4" i="13"/>
  <c r="B4" i="13"/>
  <c r="C4" i="13"/>
  <c r="A5" i="13"/>
  <c r="B5" i="13"/>
  <c r="C5" i="13"/>
  <c r="A6" i="13"/>
  <c r="B6" i="13"/>
  <c r="C6" i="13"/>
  <c r="A7" i="13"/>
  <c r="B7" i="13"/>
  <c r="C7" i="13"/>
  <c r="A8" i="13"/>
  <c r="B8" i="13"/>
  <c r="C8" i="13"/>
  <c r="A9" i="13"/>
  <c r="B9" i="13"/>
  <c r="C9" i="13"/>
  <c r="A10" i="13"/>
  <c r="B10" i="13"/>
  <c r="C10" i="13"/>
  <c r="A11" i="13"/>
  <c r="B11" i="13"/>
  <c r="C11" i="13"/>
  <c r="A12" i="13"/>
  <c r="B12" i="13"/>
  <c r="C12" i="13"/>
  <c r="A13" i="13"/>
  <c r="B13" i="13"/>
  <c r="C13" i="13"/>
  <c r="A14" i="13"/>
  <c r="B14" i="13"/>
  <c r="C14" i="13"/>
  <c r="A15" i="13"/>
  <c r="AU91" i="15"/>
  <c r="B15" i="13"/>
  <c r="AS91" i="15"/>
  <c r="C15" i="13"/>
  <c r="AT91" i="15"/>
  <c r="A16" i="13"/>
  <c r="AU85" i="15"/>
  <c r="B16" i="13"/>
  <c r="AS85" i="15"/>
  <c r="C16" i="13"/>
  <c r="AT85" i="15"/>
  <c r="A17" i="13"/>
  <c r="AU97" i="15"/>
  <c r="B17" i="13"/>
  <c r="AS97" i="15"/>
  <c r="C17" i="13"/>
  <c r="AT97" i="15"/>
  <c r="A18" i="13"/>
  <c r="B18" i="13"/>
  <c r="C18" i="13"/>
  <c r="A19" i="13"/>
  <c r="B19" i="13"/>
  <c r="C19" i="13"/>
  <c r="A20" i="13"/>
  <c r="B20" i="13"/>
  <c r="C20" i="13"/>
  <c r="A21" i="13"/>
  <c r="B21" i="13"/>
  <c r="C21" i="13"/>
  <c r="A22" i="13"/>
  <c r="B22" i="13"/>
  <c r="C22" i="13"/>
  <c r="A23" i="13"/>
  <c r="B23" i="13"/>
  <c r="C23" i="13"/>
  <c r="A24" i="13"/>
  <c r="A62" i="14"/>
  <c r="B24" i="13"/>
  <c r="C62" i="14"/>
  <c r="C24" i="13"/>
  <c r="D62" i="14"/>
  <c r="D24" i="13"/>
  <c r="E62" i="14"/>
  <c r="E24" i="13"/>
  <c r="F62" i="14"/>
  <c r="F24" i="13"/>
  <c r="G62" i="14"/>
  <c r="G24" i="13"/>
  <c r="H62" i="14"/>
  <c r="H24" i="13"/>
  <c r="I62" i="14"/>
  <c r="I24" i="13"/>
  <c r="J62" i="14"/>
  <c r="J24" i="13"/>
  <c r="K62" i="14"/>
  <c r="K24" i="13"/>
  <c r="L62" i="14"/>
  <c r="L24" i="13"/>
  <c r="M62" i="14"/>
  <c r="M24" i="13"/>
  <c r="N62" i="14"/>
  <c r="N24" i="13"/>
  <c r="O62" i="14"/>
  <c r="O24" i="13"/>
  <c r="P62" i="14"/>
  <c r="P24" i="13"/>
  <c r="Q62" i="14"/>
  <c r="Q24" i="13"/>
  <c r="R62" i="14"/>
  <c r="R24" i="13"/>
  <c r="S62" i="14"/>
  <c r="S24" i="13"/>
  <c r="T62" i="14"/>
  <c r="T24" i="13"/>
  <c r="U62" i="14"/>
  <c r="U24" i="13"/>
  <c r="V62" i="14"/>
  <c r="V24" i="13"/>
  <c r="W62" i="14"/>
  <c r="W24" i="13"/>
  <c r="X62" i="14"/>
  <c r="X24" i="13"/>
  <c r="Y62" i="14"/>
  <c r="Y24" i="13"/>
  <c r="Z62" i="14"/>
  <c r="Z24" i="13"/>
  <c r="AA62" i="14"/>
  <c r="AA24" i="13"/>
  <c r="AB62" i="14"/>
  <c r="AB24" i="13"/>
  <c r="AC62" i="14"/>
  <c r="AC24" i="13"/>
  <c r="AD62" i="14"/>
  <c r="AD24" i="13"/>
  <c r="AE62" i="14"/>
  <c r="AE24" i="13"/>
  <c r="AF62" i="14"/>
  <c r="AF24" i="13"/>
  <c r="AG62" i="14"/>
  <c r="AG24" i="13"/>
  <c r="AH62" i="14"/>
  <c r="AH24" i="13"/>
  <c r="AI62" i="14"/>
  <c r="AI24" i="13"/>
  <c r="AJ62" i="14"/>
  <c r="AJ24" i="13"/>
  <c r="AK62" i="14"/>
  <c r="AK24" i="13"/>
  <c r="AL62" i="14"/>
  <c r="AL24" i="13"/>
  <c r="AM62" i="14"/>
  <c r="AM24" i="13"/>
  <c r="AN62" i="14"/>
  <c r="AN24" i="13"/>
  <c r="AO62" i="14"/>
  <c r="AO24" i="13"/>
  <c r="AP62" i="14"/>
  <c r="AP24" i="13"/>
  <c r="AQ62" i="14"/>
  <c r="AQ24" i="13"/>
  <c r="AR62" i="14"/>
  <c r="AR24" i="13"/>
  <c r="AS62" i="14"/>
  <c r="A25" i="13"/>
  <c r="A63" i="14"/>
  <c r="B25" i="13"/>
  <c r="C63" i="14"/>
  <c r="C25" i="13"/>
  <c r="D63" i="14"/>
  <c r="D25" i="13"/>
  <c r="E63" i="14"/>
  <c r="E25" i="13"/>
  <c r="F63" i="14"/>
  <c r="F25" i="13"/>
  <c r="G63" i="14"/>
  <c r="G25" i="13"/>
  <c r="H63" i="14"/>
  <c r="H25" i="13"/>
  <c r="I63" i="14"/>
  <c r="I25" i="13"/>
  <c r="J63" i="14"/>
  <c r="J25" i="13"/>
  <c r="K63" i="14"/>
  <c r="K25" i="13"/>
  <c r="L63" i="14"/>
  <c r="L25" i="13"/>
  <c r="M63" i="14"/>
  <c r="M25" i="13"/>
  <c r="N63" i="14"/>
  <c r="N25" i="13"/>
  <c r="O63" i="14"/>
  <c r="O25" i="13"/>
  <c r="P63" i="14"/>
  <c r="P25" i="13"/>
  <c r="Q63" i="14"/>
  <c r="Q25" i="13"/>
  <c r="R63" i="14"/>
  <c r="R25" i="13"/>
  <c r="S63" i="14"/>
  <c r="S25" i="13"/>
  <c r="T63" i="14"/>
  <c r="T25" i="13"/>
  <c r="U63" i="14"/>
  <c r="U25" i="13"/>
  <c r="V63" i="14"/>
  <c r="V25" i="13"/>
  <c r="W63" i="14"/>
  <c r="W25" i="13"/>
  <c r="X63" i="14"/>
  <c r="X25" i="13"/>
  <c r="Y63" i="14"/>
  <c r="Y25" i="13"/>
  <c r="Z63" i="14"/>
  <c r="Z25" i="13"/>
  <c r="AA63" i="14"/>
  <c r="AA25" i="13"/>
  <c r="AB63" i="14"/>
  <c r="AB25" i="13"/>
  <c r="AC63" i="14"/>
  <c r="AC25" i="13"/>
  <c r="AD63" i="14"/>
  <c r="AD25" i="13"/>
  <c r="AE63" i="14"/>
  <c r="AE25" i="13"/>
  <c r="AF63" i="14"/>
  <c r="AF25" i="13"/>
  <c r="AG63" i="14"/>
  <c r="AG25" i="13"/>
  <c r="AH63" i="14"/>
  <c r="AH25" i="13"/>
  <c r="AI63" i="14"/>
  <c r="AI25" i="13"/>
  <c r="AJ63" i="14"/>
  <c r="AJ25" i="13"/>
  <c r="AK63" i="14"/>
  <c r="AK25" i="13"/>
  <c r="AL63" i="14"/>
  <c r="AL25" i="13"/>
  <c r="AM63" i="14"/>
  <c r="AM25" i="13"/>
  <c r="AN63" i="14"/>
  <c r="AN25" i="13"/>
  <c r="AO63" i="14"/>
  <c r="AO25" i="13"/>
  <c r="AP63" i="14"/>
  <c r="AP25" i="13"/>
  <c r="AQ63" i="14"/>
  <c r="AQ25" i="13"/>
  <c r="AR63" i="14"/>
  <c r="AR25" i="13"/>
  <c r="AS63" i="14"/>
  <c r="A26" i="13"/>
  <c r="A64" i="14"/>
  <c r="B26" i="13"/>
  <c r="C64" i="14"/>
  <c r="C26" i="13"/>
  <c r="D64" i="14"/>
  <c r="D26" i="13"/>
  <c r="E64" i="14"/>
  <c r="E26" i="13"/>
  <c r="F64" i="14"/>
  <c r="F26" i="13"/>
  <c r="G64" i="14"/>
  <c r="G26" i="13"/>
  <c r="H64" i="14"/>
  <c r="H26" i="13"/>
  <c r="I64" i="14"/>
  <c r="I26" i="13"/>
  <c r="J64" i="14"/>
  <c r="J26" i="13"/>
  <c r="K64" i="14"/>
  <c r="K26" i="13"/>
  <c r="L64" i="14"/>
  <c r="L26" i="13"/>
  <c r="M64" i="14"/>
  <c r="M26" i="13"/>
  <c r="N64" i="14"/>
  <c r="N26" i="13"/>
  <c r="O64" i="14"/>
  <c r="O26" i="13"/>
  <c r="P64" i="14"/>
  <c r="P26" i="13"/>
  <c r="Q64" i="14"/>
  <c r="Q26" i="13"/>
  <c r="R64" i="14"/>
  <c r="R26" i="13"/>
  <c r="S64" i="14"/>
  <c r="S26" i="13"/>
  <c r="T64" i="14"/>
  <c r="T26" i="13"/>
  <c r="U64" i="14"/>
  <c r="U26" i="13"/>
  <c r="V64" i="14"/>
  <c r="V26" i="13"/>
  <c r="W64" i="14"/>
  <c r="W26" i="13"/>
  <c r="X64" i="14"/>
  <c r="X26" i="13"/>
  <c r="Y64" i="14"/>
  <c r="Y26" i="13"/>
  <c r="Z64" i="14"/>
  <c r="Z26" i="13"/>
  <c r="AA64" i="14"/>
  <c r="AA26" i="13"/>
  <c r="AB64" i="14"/>
  <c r="AB26" i="13"/>
  <c r="AC64" i="14"/>
  <c r="AC26" i="13"/>
  <c r="AD64" i="14"/>
  <c r="AD26" i="13"/>
  <c r="AE64" i="14"/>
  <c r="AE26" i="13"/>
  <c r="AF64" i="14"/>
  <c r="AF26" i="13"/>
  <c r="AG64" i="14"/>
  <c r="AG26" i="13"/>
  <c r="AH64" i="14"/>
  <c r="AH26" i="13"/>
  <c r="AI64" i="14"/>
  <c r="AI26" i="13"/>
  <c r="AJ64" i="14"/>
  <c r="AJ26" i="13"/>
  <c r="AK64" i="14"/>
  <c r="AK26" i="13"/>
  <c r="AL64" i="14"/>
  <c r="AL26" i="13"/>
  <c r="AM64" i="14"/>
  <c r="AM26" i="13"/>
  <c r="AN64" i="14"/>
  <c r="AN26" i="13"/>
  <c r="AO64" i="14"/>
  <c r="AO26" i="13"/>
  <c r="AP64" i="14"/>
  <c r="AP26" i="13"/>
  <c r="AQ64" i="14"/>
  <c r="AQ26" i="13"/>
  <c r="AR64" i="14"/>
  <c r="AR26" i="13"/>
  <c r="AS64" i="14"/>
  <c r="A27" i="13"/>
  <c r="B27" i="13"/>
  <c r="C27" i="13"/>
  <c r="A28" i="13"/>
  <c r="B28" i="13"/>
  <c r="C28" i="13"/>
  <c r="A29" i="13"/>
  <c r="B29" i="13"/>
  <c r="C29" i="13"/>
  <c r="A30" i="13"/>
  <c r="B30" i="13"/>
  <c r="C30" i="13"/>
  <c r="A31" i="13"/>
  <c r="B31" i="13"/>
  <c r="C31" i="13"/>
  <c r="A32" i="13"/>
  <c r="B32" i="13"/>
  <c r="C32" i="13"/>
  <c r="A33" i="13"/>
  <c r="B33" i="13"/>
  <c r="C33" i="13"/>
  <c r="A34" i="13"/>
  <c r="B34" i="13"/>
  <c r="C34" i="13"/>
  <c r="A35" i="13"/>
  <c r="B35" i="13"/>
  <c r="C35" i="13"/>
  <c r="A36" i="13"/>
  <c r="B36" i="13"/>
  <c r="C36" i="13"/>
  <c r="A37" i="13"/>
  <c r="B37" i="13"/>
  <c r="C37" i="13"/>
  <c r="A38" i="13"/>
  <c r="B38" i="13"/>
  <c r="C38" i="13"/>
  <c r="A39" i="13"/>
  <c r="B39" i="13"/>
  <c r="C39" i="13"/>
  <c r="A40" i="13"/>
  <c r="B40" i="13"/>
  <c r="C40" i="13"/>
  <c r="A41" i="13"/>
  <c r="B41" i="13"/>
  <c r="C41" i="13"/>
  <c r="A42" i="13"/>
  <c r="B42" i="13"/>
  <c r="C42" i="13"/>
  <c r="A43" i="13"/>
  <c r="B43" i="13"/>
  <c r="C43" i="13"/>
  <c r="A44" i="13"/>
  <c r="B44" i="13"/>
  <c r="C44" i="13"/>
  <c r="A45" i="13"/>
  <c r="B45" i="13"/>
  <c r="C45" i="13"/>
  <c r="A46" i="13"/>
  <c r="B46" i="13"/>
  <c r="C46" i="13"/>
  <c r="A47" i="13"/>
  <c r="B47" i="13"/>
  <c r="C47" i="13"/>
  <c r="A48" i="13"/>
  <c r="B48" i="13"/>
  <c r="C48" i="13"/>
  <c r="A49" i="13"/>
  <c r="B49" i="13"/>
  <c r="C49" i="13"/>
  <c r="A50" i="13"/>
  <c r="B50" i="13"/>
  <c r="C50" i="13"/>
  <c r="A51" i="13"/>
  <c r="B51" i="13"/>
  <c r="C51" i="13"/>
  <c r="A52" i="13"/>
  <c r="B52" i="13"/>
  <c r="C52" i="13"/>
  <c r="A53" i="13"/>
  <c r="B53" i="13"/>
  <c r="C53" i="13"/>
  <c r="A54" i="13"/>
  <c r="B54" i="13"/>
  <c r="C54" i="13"/>
  <c r="A55" i="13"/>
  <c r="B55" i="13"/>
  <c r="C55" i="13"/>
  <c r="A56" i="13"/>
  <c r="B56" i="13"/>
  <c r="C56" i="13"/>
  <c r="A57" i="13"/>
  <c r="B57" i="13"/>
  <c r="C57" i="13"/>
  <c r="A58" i="13"/>
  <c r="B58" i="13"/>
  <c r="C58" i="13"/>
  <c r="A59" i="13"/>
  <c r="B59" i="13"/>
  <c r="C59" i="13"/>
  <c r="A60" i="13"/>
  <c r="B60" i="13"/>
  <c r="C60" i="13"/>
  <c r="A61" i="13"/>
  <c r="B61" i="13"/>
  <c r="C61" i="13"/>
  <c r="A62" i="13"/>
  <c r="B62" i="13"/>
  <c r="C62" i="13"/>
  <c r="A63" i="13"/>
  <c r="B63" i="13"/>
  <c r="C63" i="13"/>
  <c r="A64" i="13"/>
  <c r="B64" i="13"/>
  <c r="C64" i="13"/>
  <c r="A65" i="13"/>
  <c r="B65" i="13"/>
  <c r="C65" i="13"/>
  <c r="A66" i="13"/>
  <c r="B66" i="13"/>
  <c r="C66" i="13"/>
  <c r="A67" i="13"/>
  <c r="B67" i="13"/>
  <c r="C67" i="13"/>
  <c r="A68" i="13"/>
  <c r="B68" i="13"/>
  <c r="C68" i="13"/>
  <c r="A69" i="13"/>
  <c r="B69" i="13"/>
  <c r="C69" i="13"/>
  <c r="A70" i="13"/>
  <c r="B70" i="13"/>
  <c r="C70" i="13"/>
  <c r="A71" i="13"/>
  <c r="B71" i="13"/>
  <c r="C71" i="13"/>
  <c r="A72" i="13"/>
  <c r="B72" i="13"/>
  <c r="C72" i="13"/>
  <c r="D2" i="13"/>
  <c r="H117" i="15"/>
  <c r="T116" i="15"/>
  <c r="H116" i="15"/>
  <c r="T115" i="15"/>
  <c r="H115" i="15"/>
  <c r="H114" i="15"/>
  <c r="H113" i="15"/>
  <c r="AP51" i="15"/>
  <c r="AJ51" i="15"/>
  <c r="AD51" i="15"/>
  <c r="AP50" i="15"/>
  <c r="AJ50" i="15"/>
  <c r="AD50" i="15"/>
  <c r="AP49" i="15"/>
  <c r="CI101" i="15"/>
  <c r="CH101" i="15"/>
  <c r="CG101" i="15"/>
  <c r="CF101" i="15"/>
  <c r="CE101" i="15"/>
  <c r="CD101" i="15"/>
  <c r="CC101" i="15"/>
  <c r="CB101" i="15"/>
  <c r="CA101" i="15"/>
  <c r="BZ101" i="15"/>
  <c r="BY101" i="15"/>
  <c r="BX101" i="15"/>
  <c r="BW101" i="15"/>
  <c r="BV101" i="15"/>
  <c r="BU101" i="15"/>
  <c r="BT101" i="15"/>
  <c r="BS101" i="15"/>
  <c r="BR101" i="15"/>
  <c r="BQ101" i="15"/>
  <c r="BO101" i="15"/>
  <c r="BN101" i="15"/>
  <c r="BM101" i="15"/>
  <c r="BL101" i="15"/>
  <c r="BK101" i="15"/>
  <c r="BJ101" i="15"/>
  <c r="BI101" i="15"/>
  <c r="BH101" i="15"/>
  <c r="BG101" i="15"/>
  <c r="BF101" i="15"/>
  <c r="BE101" i="15"/>
  <c r="BD101" i="15"/>
  <c r="BC101" i="15"/>
  <c r="BB101" i="15"/>
  <c r="BA101" i="15"/>
  <c r="AZ101" i="15"/>
  <c r="AY101" i="15"/>
  <c r="AX101" i="15"/>
  <c r="AW101" i="15"/>
  <c r="CI89" i="15"/>
  <c r="CH89" i="15"/>
  <c r="CG89" i="15"/>
  <c r="CF89" i="15"/>
  <c r="CE89" i="15"/>
  <c r="CD89" i="15"/>
  <c r="CC89" i="15"/>
  <c r="CB89" i="15"/>
  <c r="CA89" i="15"/>
  <c r="BZ89" i="15"/>
  <c r="BY89" i="15"/>
  <c r="BX89" i="15"/>
  <c r="BW89" i="15"/>
  <c r="BV89" i="15"/>
  <c r="BU89" i="15"/>
  <c r="BT89" i="15"/>
  <c r="BS89" i="15"/>
  <c r="BR89" i="15"/>
  <c r="BQ89" i="15"/>
  <c r="BO89" i="15"/>
  <c r="BN89" i="15"/>
  <c r="BM89" i="15"/>
  <c r="BL89" i="15"/>
  <c r="BK89" i="15"/>
  <c r="BJ89" i="15"/>
  <c r="BI89" i="15"/>
  <c r="BH89" i="15"/>
  <c r="BG89" i="15"/>
  <c r="BF89" i="15"/>
  <c r="BE89" i="15"/>
  <c r="BD89" i="15"/>
  <c r="BC89" i="15"/>
  <c r="BB89" i="15"/>
  <c r="BA89" i="15"/>
  <c r="AZ89" i="15"/>
  <c r="AY89" i="15"/>
  <c r="AX89" i="15"/>
  <c r="AW89" i="15"/>
  <c r="CI95" i="15"/>
  <c r="CH95" i="15"/>
  <c r="CG95" i="15"/>
  <c r="CF95" i="15"/>
  <c r="CE95" i="15"/>
  <c r="CD95" i="15"/>
  <c r="CC95" i="15"/>
  <c r="CB95" i="15"/>
  <c r="CA95" i="15"/>
  <c r="BZ95" i="15"/>
  <c r="BY95" i="15"/>
  <c r="BX95" i="15"/>
  <c r="BW95" i="15"/>
  <c r="BV95" i="15"/>
  <c r="BU95" i="15"/>
  <c r="BT95" i="15"/>
  <c r="BS95" i="15"/>
  <c r="BR95" i="15"/>
  <c r="BQ95" i="15"/>
  <c r="BO95" i="15"/>
  <c r="BN95" i="15"/>
  <c r="BM95" i="15"/>
  <c r="BL95" i="15"/>
  <c r="BK95" i="15"/>
  <c r="BJ95" i="15"/>
  <c r="BI95" i="15"/>
  <c r="BH95" i="15"/>
  <c r="BG95" i="15"/>
  <c r="BF95" i="15"/>
  <c r="BE95" i="15"/>
  <c r="BD95" i="15"/>
  <c r="BC95" i="15"/>
  <c r="BB95" i="15"/>
  <c r="BA95" i="15"/>
  <c r="AZ95" i="15"/>
  <c r="AY95" i="15"/>
  <c r="AX95" i="15"/>
  <c r="AW95" i="15"/>
  <c r="H11" i="15"/>
  <c r="H9" i="15"/>
  <c r="T8" i="15"/>
  <c r="H8" i="15"/>
  <c r="T7" i="15"/>
  <c r="T16" i="15"/>
  <c r="N16" i="15"/>
  <c r="H7" i="15"/>
  <c r="H16" i="15"/>
  <c r="H6" i="15"/>
  <c r="T5" i="15"/>
  <c r="H5" i="15"/>
  <c r="T4" i="15"/>
  <c r="H4" i="15"/>
  <c r="H3" i="15"/>
  <c r="T43" i="19"/>
  <c r="H45" i="19"/>
  <c r="N45" i="19"/>
  <c r="AJ16" i="15"/>
  <c r="N43" i="19"/>
  <c r="H44" i="19"/>
  <c r="AD16" i="15"/>
  <c r="H43" i="19"/>
  <c r="H46" i="19"/>
  <c r="N46" i="19"/>
  <c r="T46" i="19"/>
  <c r="T45" i="19"/>
  <c r="AP16" i="15"/>
  <c r="N44" i="19"/>
  <c r="T44" i="19"/>
  <c r="H47" i="19"/>
  <c r="N47" i="19"/>
  <c r="T47" i="19"/>
  <c r="H13" i="15"/>
  <c r="N13" i="15"/>
  <c r="T13" i="15"/>
  <c r="AV95" i="15"/>
  <c r="BP95" i="15"/>
  <c r="AV101" i="15"/>
  <c r="AD87" i="15"/>
  <c r="BP101" i="15"/>
  <c r="AJ87" i="15"/>
  <c r="AP87" i="15"/>
  <c r="CJ101" i="15"/>
  <c r="CJ95" i="15"/>
  <c r="H10" i="15"/>
  <c r="H19" i="15"/>
  <c r="N19" i="15"/>
  <c r="AD86" i="15"/>
  <c r="AV89" i="15"/>
  <c r="BP89" i="15"/>
  <c r="AJ86" i="15"/>
  <c r="AP86" i="15"/>
  <c r="CJ89" i="15"/>
  <c r="AD3" i="19"/>
  <c r="AJ8" i="19"/>
  <c r="AD49" i="15"/>
  <c r="AJ49" i="15"/>
  <c r="AR214" i="13"/>
  <c r="AQ214" i="13"/>
  <c r="AP214" i="13"/>
  <c r="AO214" i="13"/>
  <c r="AN214" i="13"/>
  <c r="AM214" i="13"/>
  <c r="AL214" i="13"/>
  <c r="AK214" i="13"/>
  <c r="AJ214" i="13"/>
  <c r="AI214" i="13"/>
  <c r="AH214" i="13"/>
  <c r="AG214" i="13"/>
  <c r="AF214" i="13"/>
  <c r="AE214" i="13"/>
  <c r="AD214" i="13"/>
  <c r="AC214" i="13"/>
  <c r="AB214" i="13"/>
  <c r="AA214" i="13"/>
  <c r="Z214" i="13"/>
  <c r="Y214" i="13"/>
  <c r="X214" i="13"/>
  <c r="W214" i="13"/>
  <c r="V214" i="13"/>
  <c r="U214" i="13"/>
  <c r="T214" i="13"/>
  <c r="S214" i="13"/>
  <c r="R214" i="13"/>
  <c r="Q214" i="13"/>
  <c r="P214" i="13"/>
  <c r="O214" i="13"/>
  <c r="N214" i="13"/>
  <c r="M214" i="13"/>
  <c r="L214" i="13"/>
  <c r="K214" i="13"/>
  <c r="J214" i="13"/>
  <c r="I214" i="13"/>
  <c r="H214" i="13"/>
  <c r="G214" i="13"/>
  <c r="F214" i="13"/>
  <c r="E214" i="13"/>
  <c r="D214" i="13"/>
  <c r="AR213" i="13"/>
  <c r="AQ213" i="13"/>
  <c r="AP213" i="13"/>
  <c r="AO213" i="13"/>
  <c r="AN213" i="13"/>
  <c r="AM213" i="13"/>
  <c r="AL213" i="13"/>
  <c r="AK213" i="13"/>
  <c r="AJ213" i="13"/>
  <c r="AI213" i="13"/>
  <c r="AH213" i="13"/>
  <c r="AG213" i="13"/>
  <c r="AF213" i="13"/>
  <c r="AE213" i="13"/>
  <c r="AD213" i="13"/>
  <c r="AC213" i="13"/>
  <c r="AB213" i="13"/>
  <c r="AA213" i="13"/>
  <c r="Z213" i="13"/>
  <c r="Y213" i="13"/>
  <c r="X213" i="13"/>
  <c r="W213" i="13"/>
  <c r="V213" i="13"/>
  <c r="U213" i="13"/>
  <c r="T213" i="13"/>
  <c r="S213" i="13"/>
  <c r="R213" i="13"/>
  <c r="Q213" i="13"/>
  <c r="P213" i="13"/>
  <c r="O213" i="13"/>
  <c r="N213" i="13"/>
  <c r="M213" i="13"/>
  <c r="L213" i="13"/>
  <c r="K213" i="13"/>
  <c r="J213" i="13"/>
  <c r="I213" i="13"/>
  <c r="H213" i="13"/>
  <c r="G213" i="13"/>
  <c r="F213" i="13"/>
  <c r="E213" i="13"/>
  <c r="D213" i="13"/>
  <c r="AR212" i="13"/>
  <c r="AQ212" i="13"/>
  <c r="AP212" i="13"/>
  <c r="AO212" i="13"/>
  <c r="AN212" i="13"/>
  <c r="AM212" i="13"/>
  <c r="AL212" i="13"/>
  <c r="AK212" i="13"/>
  <c r="AJ212" i="13"/>
  <c r="AI212" i="13"/>
  <c r="AH212" i="13"/>
  <c r="AG212" i="13"/>
  <c r="AF212" i="13"/>
  <c r="AE212" i="13"/>
  <c r="AD212" i="13"/>
  <c r="AC212" i="13"/>
  <c r="AB212" i="13"/>
  <c r="AA212" i="13"/>
  <c r="Z212" i="13"/>
  <c r="Y212" i="13"/>
  <c r="X212" i="13"/>
  <c r="W212" i="13"/>
  <c r="V212" i="13"/>
  <c r="U212" i="13"/>
  <c r="T212" i="13"/>
  <c r="S212" i="13"/>
  <c r="R212" i="13"/>
  <c r="Q212" i="13"/>
  <c r="P212" i="13"/>
  <c r="O212" i="13"/>
  <c r="N212" i="13"/>
  <c r="M212" i="13"/>
  <c r="L212" i="13"/>
  <c r="K212" i="13"/>
  <c r="J212" i="13"/>
  <c r="I212" i="13"/>
  <c r="H212" i="13"/>
  <c r="G212" i="13"/>
  <c r="F212" i="13"/>
  <c r="E212" i="13"/>
  <c r="D212" i="13"/>
  <c r="AR211" i="13"/>
  <c r="AQ211" i="13"/>
  <c r="AP211" i="13"/>
  <c r="AO211" i="13"/>
  <c r="AN211" i="13"/>
  <c r="AM211" i="13"/>
  <c r="AL211" i="13"/>
  <c r="AK211" i="13"/>
  <c r="AJ211" i="13"/>
  <c r="AI211" i="13"/>
  <c r="AH211" i="13"/>
  <c r="AG211" i="13"/>
  <c r="AF211" i="13"/>
  <c r="AE211" i="13"/>
  <c r="AD211" i="13"/>
  <c r="AC211" i="13"/>
  <c r="AB211" i="13"/>
  <c r="AA211" i="13"/>
  <c r="Z211" i="13"/>
  <c r="Y211" i="13"/>
  <c r="X211" i="13"/>
  <c r="W211" i="13"/>
  <c r="V211" i="13"/>
  <c r="U211" i="13"/>
  <c r="T211" i="13"/>
  <c r="S211" i="13"/>
  <c r="R211" i="13"/>
  <c r="Q211" i="13"/>
  <c r="P211" i="13"/>
  <c r="O211" i="13"/>
  <c r="N211" i="13"/>
  <c r="M211" i="13"/>
  <c r="L211" i="13"/>
  <c r="K211" i="13"/>
  <c r="J211" i="13"/>
  <c r="I211" i="13"/>
  <c r="H211" i="13"/>
  <c r="G211" i="13"/>
  <c r="F211" i="13"/>
  <c r="E211" i="13"/>
  <c r="D211" i="13"/>
  <c r="AR210" i="13"/>
  <c r="AQ210" i="13"/>
  <c r="AP210" i="13"/>
  <c r="AO210" i="13"/>
  <c r="AN210" i="13"/>
  <c r="AM210" i="13"/>
  <c r="AL210" i="13"/>
  <c r="AK210" i="13"/>
  <c r="AJ210" i="13"/>
  <c r="AI210" i="13"/>
  <c r="AH210" i="13"/>
  <c r="AG210" i="13"/>
  <c r="AF210" i="13"/>
  <c r="AE210" i="13"/>
  <c r="AD210" i="13"/>
  <c r="AC210" i="13"/>
  <c r="AB210" i="13"/>
  <c r="AA210" i="13"/>
  <c r="Z210" i="13"/>
  <c r="Y210" i="13"/>
  <c r="X210" i="13"/>
  <c r="W210" i="13"/>
  <c r="V210" i="13"/>
  <c r="U210" i="13"/>
  <c r="T210" i="13"/>
  <c r="S210" i="13"/>
  <c r="R210" i="13"/>
  <c r="Q210" i="13"/>
  <c r="P210" i="13"/>
  <c r="O210" i="13"/>
  <c r="N210" i="13"/>
  <c r="M210" i="13"/>
  <c r="L210" i="13"/>
  <c r="K210" i="13"/>
  <c r="J210" i="13"/>
  <c r="I210" i="13"/>
  <c r="H210" i="13"/>
  <c r="G210" i="13"/>
  <c r="F210" i="13"/>
  <c r="E210" i="13"/>
  <c r="D210" i="13"/>
  <c r="AR209" i="13"/>
  <c r="AQ209" i="13"/>
  <c r="AP209" i="13"/>
  <c r="AO209" i="13"/>
  <c r="AN209" i="13"/>
  <c r="AM209" i="13"/>
  <c r="AL209" i="13"/>
  <c r="AK209" i="13"/>
  <c r="AJ209" i="13"/>
  <c r="AI209" i="13"/>
  <c r="AH209" i="13"/>
  <c r="AG209" i="13"/>
  <c r="AF209" i="13"/>
  <c r="AE209" i="13"/>
  <c r="AD209" i="13"/>
  <c r="AC209" i="13"/>
  <c r="AB209" i="13"/>
  <c r="AA209" i="13"/>
  <c r="Z209" i="13"/>
  <c r="Y209" i="13"/>
  <c r="X209" i="13"/>
  <c r="W209" i="13"/>
  <c r="V209" i="13"/>
  <c r="U209" i="13"/>
  <c r="T209" i="13"/>
  <c r="S209" i="13"/>
  <c r="R209" i="13"/>
  <c r="Q209" i="13"/>
  <c r="P209" i="13"/>
  <c r="O209" i="13"/>
  <c r="N209" i="13"/>
  <c r="M209" i="13"/>
  <c r="L209" i="13"/>
  <c r="K209" i="13"/>
  <c r="J209" i="13"/>
  <c r="I209" i="13"/>
  <c r="H209" i="13"/>
  <c r="G209" i="13"/>
  <c r="F209" i="13"/>
  <c r="E209" i="13"/>
  <c r="D209" i="13"/>
  <c r="AR208" i="13"/>
  <c r="AQ208" i="13"/>
  <c r="AP208" i="13"/>
  <c r="AO208" i="13"/>
  <c r="AN208" i="13"/>
  <c r="AM208" i="13"/>
  <c r="AL208" i="13"/>
  <c r="AK208" i="13"/>
  <c r="AJ208" i="13"/>
  <c r="AI208" i="13"/>
  <c r="AH208" i="13"/>
  <c r="AG208" i="13"/>
  <c r="AF208" i="13"/>
  <c r="AE208" i="13"/>
  <c r="AD208" i="13"/>
  <c r="AC208" i="13"/>
  <c r="AB208" i="13"/>
  <c r="AA208" i="13"/>
  <c r="Z208" i="13"/>
  <c r="Y208" i="13"/>
  <c r="X208" i="13"/>
  <c r="W208" i="13"/>
  <c r="V208" i="13"/>
  <c r="U208" i="13"/>
  <c r="T208" i="13"/>
  <c r="S208" i="13"/>
  <c r="R208" i="13"/>
  <c r="Q208" i="13"/>
  <c r="P208" i="13"/>
  <c r="O208" i="13"/>
  <c r="N208" i="13"/>
  <c r="M208" i="13"/>
  <c r="L208" i="13"/>
  <c r="K208" i="13"/>
  <c r="J208" i="13"/>
  <c r="I208" i="13"/>
  <c r="H208" i="13"/>
  <c r="G208" i="13"/>
  <c r="F208" i="13"/>
  <c r="E208" i="13"/>
  <c r="D208" i="13"/>
  <c r="AR207" i="13"/>
  <c r="AQ207" i="13"/>
  <c r="AP207" i="13"/>
  <c r="AO207" i="13"/>
  <c r="AN207" i="13"/>
  <c r="AM207" i="13"/>
  <c r="AL207" i="13"/>
  <c r="AK207" i="13"/>
  <c r="AJ207" i="13"/>
  <c r="AI207" i="13"/>
  <c r="AH207" i="13"/>
  <c r="AG207" i="13"/>
  <c r="AF207" i="13"/>
  <c r="AE207" i="13"/>
  <c r="AD207" i="13"/>
  <c r="AC207" i="13"/>
  <c r="AB207" i="13"/>
  <c r="AA207" i="13"/>
  <c r="Z207" i="13"/>
  <c r="Y207" i="13"/>
  <c r="X207" i="13"/>
  <c r="W207" i="13"/>
  <c r="V207" i="13"/>
  <c r="U207" i="13"/>
  <c r="T207" i="13"/>
  <c r="S207" i="13"/>
  <c r="R207" i="13"/>
  <c r="Q207" i="13"/>
  <c r="P207" i="13"/>
  <c r="O207" i="13"/>
  <c r="N207" i="13"/>
  <c r="M207" i="13"/>
  <c r="L207" i="13"/>
  <c r="K207" i="13"/>
  <c r="J207" i="13"/>
  <c r="I207" i="13"/>
  <c r="H207" i="13"/>
  <c r="G207" i="13"/>
  <c r="F207" i="13"/>
  <c r="E207" i="13"/>
  <c r="D207" i="13"/>
  <c r="AR206" i="13"/>
  <c r="AQ206" i="13"/>
  <c r="AP206" i="13"/>
  <c r="AO206" i="13"/>
  <c r="AN206" i="13"/>
  <c r="AM206" i="13"/>
  <c r="AL206" i="13"/>
  <c r="AK206" i="13"/>
  <c r="AJ206" i="13"/>
  <c r="AI206" i="13"/>
  <c r="AH206" i="13"/>
  <c r="AG206" i="13"/>
  <c r="AF206" i="13"/>
  <c r="AE206" i="13"/>
  <c r="AD206" i="13"/>
  <c r="AC206" i="13"/>
  <c r="AB206" i="13"/>
  <c r="AA206" i="13"/>
  <c r="Z206" i="13"/>
  <c r="Y206" i="13"/>
  <c r="X206" i="13"/>
  <c r="W206" i="13"/>
  <c r="V206" i="13"/>
  <c r="U206" i="13"/>
  <c r="T206" i="13"/>
  <c r="S206" i="13"/>
  <c r="R206" i="13"/>
  <c r="Q206" i="13"/>
  <c r="P206" i="13"/>
  <c r="O206" i="13"/>
  <c r="N206" i="13"/>
  <c r="M206" i="13"/>
  <c r="L206" i="13"/>
  <c r="K206" i="13"/>
  <c r="J206" i="13"/>
  <c r="I206" i="13"/>
  <c r="H206" i="13"/>
  <c r="G206" i="13"/>
  <c r="F206" i="13"/>
  <c r="E206" i="13"/>
  <c r="D206" i="13"/>
  <c r="AR204" i="13"/>
  <c r="AQ204" i="13"/>
  <c r="AP204" i="13"/>
  <c r="AO204" i="13"/>
  <c r="AN204" i="13"/>
  <c r="AM204" i="13"/>
  <c r="AL204" i="13"/>
  <c r="AK204" i="13"/>
  <c r="AJ204" i="13"/>
  <c r="AI204" i="13"/>
  <c r="AH204" i="13"/>
  <c r="AG204" i="13"/>
  <c r="AF204" i="13"/>
  <c r="AE204" i="13"/>
  <c r="AD204" i="13"/>
  <c r="AC204" i="13"/>
  <c r="AB204" i="13"/>
  <c r="AA204" i="13"/>
  <c r="Z204" i="13"/>
  <c r="Y204" i="13"/>
  <c r="X204" i="13"/>
  <c r="W204" i="13"/>
  <c r="V204" i="13"/>
  <c r="U204" i="13"/>
  <c r="T204" i="13"/>
  <c r="S204" i="13"/>
  <c r="R204" i="13"/>
  <c r="Q204" i="13"/>
  <c r="P204" i="13"/>
  <c r="O204" i="13"/>
  <c r="N204" i="13"/>
  <c r="M204" i="13"/>
  <c r="L204" i="13"/>
  <c r="K204" i="13"/>
  <c r="J204" i="13"/>
  <c r="I204" i="13"/>
  <c r="H204" i="13"/>
  <c r="G204" i="13"/>
  <c r="F204" i="13"/>
  <c r="E204" i="13"/>
  <c r="D204" i="13"/>
  <c r="AR203" i="13"/>
  <c r="AQ203" i="13"/>
  <c r="AP203" i="13"/>
  <c r="AO203" i="13"/>
  <c r="AN203" i="13"/>
  <c r="AM203" i="13"/>
  <c r="AL203" i="13"/>
  <c r="AK203" i="13"/>
  <c r="AJ203" i="13"/>
  <c r="AI203" i="13"/>
  <c r="AH203" i="13"/>
  <c r="AG203" i="13"/>
  <c r="AF203" i="13"/>
  <c r="AE203" i="13"/>
  <c r="AD203" i="13"/>
  <c r="AC203" i="13"/>
  <c r="AB203" i="13"/>
  <c r="AA203" i="13"/>
  <c r="Z203" i="13"/>
  <c r="Y203" i="13"/>
  <c r="X203" i="13"/>
  <c r="W203" i="13"/>
  <c r="V203" i="13"/>
  <c r="U203" i="13"/>
  <c r="T203" i="13"/>
  <c r="S203" i="13"/>
  <c r="R203" i="13"/>
  <c r="Q203" i="13"/>
  <c r="P203" i="13"/>
  <c r="O203" i="13"/>
  <c r="N203" i="13"/>
  <c r="M203" i="13"/>
  <c r="L203" i="13"/>
  <c r="K203" i="13"/>
  <c r="J203" i="13"/>
  <c r="I203" i="13"/>
  <c r="H203" i="13"/>
  <c r="G203" i="13"/>
  <c r="F203" i="13"/>
  <c r="E203" i="13"/>
  <c r="D203" i="13"/>
  <c r="AR202" i="13"/>
  <c r="AQ202" i="13"/>
  <c r="AP202" i="13"/>
  <c r="AO202" i="13"/>
  <c r="AN202" i="13"/>
  <c r="AM202" i="13"/>
  <c r="AL202" i="13"/>
  <c r="AK202" i="13"/>
  <c r="AJ202" i="13"/>
  <c r="AI202" i="13"/>
  <c r="AH202" i="13"/>
  <c r="AG202" i="13"/>
  <c r="AF202" i="13"/>
  <c r="AE202" i="13"/>
  <c r="AD202" i="13"/>
  <c r="AC202" i="13"/>
  <c r="AB202" i="13"/>
  <c r="AA202" i="13"/>
  <c r="Z202" i="13"/>
  <c r="Y202" i="13"/>
  <c r="X202" i="13"/>
  <c r="W202" i="13"/>
  <c r="V202" i="13"/>
  <c r="U202" i="13"/>
  <c r="T202" i="13"/>
  <c r="S202" i="13"/>
  <c r="R202" i="13"/>
  <c r="Q202" i="13"/>
  <c r="P202" i="13"/>
  <c r="O202" i="13"/>
  <c r="N202" i="13"/>
  <c r="M202" i="13"/>
  <c r="L202" i="13"/>
  <c r="K202" i="13"/>
  <c r="J202" i="13"/>
  <c r="I202" i="13"/>
  <c r="H202" i="13"/>
  <c r="G202" i="13"/>
  <c r="F202" i="13"/>
  <c r="E202" i="13"/>
  <c r="D202" i="13"/>
  <c r="AR201" i="13"/>
  <c r="AQ201" i="13"/>
  <c r="AP201" i="13"/>
  <c r="AO201" i="13"/>
  <c r="AN201" i="13"/>
  <c r="AM201" i="13"/>
  <c r="AL201" i="13"/>
  <c r="AK201" i="13"/>
  <c r="AJ201" i="13"/>
  <c r="AI201" i="13"/>
  <c r="AH201" i="13"/>
  <c r="AG201" i="13"/>
  <c r="AF201" i="13"/>
  <c r="AE201" i="13"/>
  <c r="AD201" i="13"/>
  <c r="AC201" i="13"/>
  <c r="AB201" i="13"/>
  <c r="AA201" i="13"/>
  <c r="Z201" i="13"/>
  <c r="Y201" i="13"/>
  <c r="X201" i="13"/>
  <c r="W201" i="13"/>
  <c r="V201" i="13"/>
  <c r="U201" i="13"/>
  <c r="T201" i="13"/>
  <c r="S201" i="13"/>
  <c r="R201" i="13"/>
  <c r="Q201" i="13"/>
  <c r="P201" i="13"/>
  <c r="O201" i="13"/>
  <c r="N201" i="13"/>
  <c r="M201" i="13"/>
  <c r="L201" i="13"/>
  <c r="K201" i="13"/>
  <c r="J201" i="13"/>
  <c r="I201" i="13"/>
  <c r="H201" i="13"/>
  <c r="G201" i="13"/>
  <c r="F201" i="13"/>
  <c r="E201" i="13"/>
  <c r="D201" i="13"/>
  <c r="AR200" i="13"/>
  <c r="AQ200" i="13"/>
  <c r="AP200" i="13"/>
  <c r="AO200" i="13"/>
  <c r="AN200" i="13"/>
  <c r="AM200" i="13"/>
  <c r="AL200" i="13"/>
  <c r="AK200" i="13"/>
  <c r="AJ200" i="13"/>
  <c r="AI200" i="13"/>
  <c r="AH200" i="13"/>
  <c r="AG200" i="13"/>
  <c r="AF200" i="13"/>
  <c r="AE200" i="13"/>
  <c r="AD200" i="13"/>
  <c r="AC200" i="13"/>
  <c r="AB200" i="13"/>
  <c r="AA200" i="13"/>
  <c r="Z200" i="13"/>
  <c r="Y200" i="13"/>
  <c r="X200" i="13"/>
  <c r="W200" i="13"/>
  <c r="V200" i="13"/>
  <c r="U200" i="13"/>
  <c r="T200" i="13"/>
  <c r="S200" i="13"/>
  <c r="R200" i="13"/>
  <c r="Q200" i="13"/>
  <c r="P200" i="13"/>
  <c r="O200" i="13"/>
  <c r="N200" i="13"/>
  <c r="M200" i="13"/>
  <c r="L200" i="13"/>
  <c r="K200" i="13"/>
  <c r="J200" i="13"/>
  <c r="I200" i="13"/>
  <c r="H200" i="13"/>
  <c r="G200" i="13"/>
  <c r="F200" i="13"/>
  <c r="E200" i="13"/>
  <c r="D200" i="13"/>
  <c r="AR199" i="13"/>
  <c r="AQ199" i="13"/>
  <c r="AP199" i="13"/>
  <c r="AO199" i="13"/>
  <c r="AN199" i="13"/>
  <c r="AM199" i="13"/>
  <c r="AL199" i="13"/>
  <c r="AK199" i="13"/>
  <c r="AJ199" i="13"/>
  <c r="AI199" i="13"/>
  <c r="AH199" i="13"/>
  <c r="AG199" i="13"/>
  <c r="AF199" i="13"/>
  <c r="AE199" i="13"/>
  <c r="AD199" i="13"/>
  <c r="AC199" i="13"/>
  <c r="AB199" i="13"/>
  <c r="AA199" i="13"/>
  <c r="Z199" i="13"/>
  <c r="Y199" i="13"/>
  <c r="X199" i="13"/>
  <c r="W199" i="13"/>
  <c r="V199" i="13"/>
  <c r="U199" i="13"/>
  <c r="T199" i="13"/>
  <c r="S199" i="13"/>
  <c r="R199" i="13"/>
  <c r="Q199" i="13"/>
  <c r="P199" i="13"/>
  <c r="O199" i="13"/>
  <c r="N199" i="13"/>
  <c r="M199" i="13"/>
  <c r="L199" i="13"/>
  <c r="K199" i="13"/>
  <c r="J199" i="13"/>
  <c r="I199" i="13"/>
  <c r="H199" i="13"/>
  <c r="G199" i="13"/>
  <c r="F199" i="13"/>
  <c r="E199" i="13"/>
  <c r="D199" i="13"/>
  <c r="AR198" i="13"/>
  <c r="AQ198" i="13"/>
  <c r="AP198" i="13"/>
  <c r="AO198" i="13"/>
  <c r="AN198" i="13"/>
  <c r="AM198" i="13"/>
  <c r="AL198" i="13"/>
  <c r="AK198" i="13"/>
  <c r="AJ198" i="13"/>
  <c r="AI198" i="13"/>
  <c r="AH198" i="13"/>
  <c r="AG198" i="13"/>
  <c r="AF198" i="13"/>
  <c r="AE198" i="13"/>
  <c r="AD198" i="13"/>
  <c r="AC198" i="13"/>
  <c r="AB198" i="13"/>
  <c r="AA198" i="13"/>
  <c r="Z198" i="13"/>
  <c r="Y198" i="13"/>
  <c r="X198" i="13"/>
  <c r="W198" i="13"/>
  <c r="V198" i="13"/>
  <c r="U198" i="13"/>
  <c r="T198" i="13"/>
  <c r="S198" i="13"/>
  <c r="R198" i="13"/>
  <c r="Q198" i="13"/>
  <c r="P198" i="13"/>
  <c r="O198" i="13"/>
  <c r="N198" i="13"/>
  <c r="M198" i="13"/>
  <c r="L198" i="13"/>
  <c r="K198" i="13"/>
  <c r="J198" i="13"/>
  <c r="I198" i="13"/>
  <c r="H198" i="13"/>
  <c r="G198" i="13"/>
  <c r="F198" i="13"/>
  <c r="E198" i="13"/>
  <c r="D198" i="13"/>
  <c r="AR197" i="13"/>
  <c r="AQ197" i="13"/>
  <c r="AP197" i="13"/>
  <c r="AO197" i="13"/>
  <c r="AN197" i="13"/>
  <c r="AM197" i="13"/>
  <c r="AL197" i="13"/>
  <c r="AK197" i="13"/>
  <c r="AJ197" i="13"/>
  <c r="AI197" i="13"/>
  <c r="AH197" i="13"/>
  <c r="AG197" i="13"/>
  <c r="AF197" i="13"/>
  <c r="AE197" i="13"/>
  <c r="AD197" i="13"/>
  <c r="AC197" i="13"/>
  <c r="AB197" i="13"/>
  <c r="AA197" i="13"/>
  <c r="Z197" i="13"/>
  <c r="Y197" i="13"/>
  <c r="X197" i="13"/>
  <c r="W197" i="13"/>
  <c r="V197" i="13"/>
  <c r="U197" i="13"/>
  <c r="T197" i="13"/>
  <c r="S197" i="13"/>
  <c r="R197" i="13"/>
  <c r="Q197" i="13"/>
  <c r="P197" i="13"/>
  <c r="O197" i="13"/>
  <c r="N197" i="13"/>
  <c r="M197" i="13"/>
  <c r="L197" i="13"/>
  <c r="K197" i="13"/>
  <c r="J197" i="13"/>
  <c r="I197" i="13"/>
  <c r="H197" i="13"/>
  <c r="G197" i="13"/>
  <c r="F197" i="13"/>
  <c r="E197" i="13"/>
  <c r="D197" i="13"/>
  <c r="AR196" i="13"/>
  <c r="AQ196" i="13"/>
  <c r="AP196" i="13"/>
  <c r="AO196" i="13"/>
  <c r="AN196" i="13"/>
  <c r="AM196" i="13"/>
  <c r="AL196" i="13"/>
  <c r="AK196" i="13"/>
  <c r="AJ196" i="13"/>
  <c r="AI196" i="13"/>
  <c r="AH196" i="13"/>
  <c r="AG196" i="13"/>
  <c r="AF196" i="13"/>
  <c r="AE196" i="13"/>
  <c r="AD196" i="13"/>
  <c r="AC196" i="13"/>
  <c r="AB196" i="13"/>
  <c r="AA196" i="13"/>
  <c r="Z196" i="13"/>
  <c r="Y196" i="13"/>
  <c r="X196" i="13"/>
  <c r="W196" i="13"/>
  <c r="V196" i="13"/>
  <c r="U196" i="13"/>
  <c r="T196" i="13"/>
  <c r="S196" i="13"/>
  <c r="R196" i="13"/>
  <c r="Q196" i="13"/>
  <c r="P196" i="13"/>
  <c r="O196" i="13"/>
  <c r="N196" i="13"/>
  <c r="M196" i="13"/>
  <c r="L196" i="13"/>
  <c r="K196" i="13"/>
  <c r="J196" i="13"/>
  <c r="I196" i="13"/>
  <c r="H196" i="13"/>
  <c r="G196" i="13"/>
  <c r="F196" i="13"/>
  <c r="E196" i="13"/>
  <c r="D196" i="13"/>
  <c r="AR195" i="13"/>
  <c r="AN195" i="13"/>
  <c r="AJ195" i="13"/>
  <c r="AF195" i="13"/>
  <c r="AB195" i="13"/>
  <c r="X195" i="13"/>
  <c r="T195" i="13"/>
  <c r="P195" i="13"/>
  <c r="L195" i="13"/>
  <c r="H195" i="13"/>
  <c r="AR194" i="13"/>
  <c r="AQ194" i="13"/>
  <c r="AP194" i="13"/>
  <c r="AO194" i="13"/>
  <c r="AN194" i="13"/>
  <c r="AM194" i="13"/>
  <c r="AL194" i="13"/>
  <c r="AK194" i="13"/>
  <c r="AJ194" i="13"/>
  <c r="AI194" i="13"/>
  <c r="AH194" i="13"/>
  <c r="AG194" i="13"/>
  <c r="AF194" i="13"/>
  <c r="AE194" i="13"/>
  <c r="AD194" i="13"/>
  <c r="AC194" i="13"/>
  <c r="AB194" i="13"/>
  <c r="AA194" i="13"/>
  <c r="Z194" i="13"/>
  <c r="Y194" i="13"/>
  <c r="X194" i="13"/>
  <c r="W194" i="13"/>
  <c r="V194" i="13"/>
  <c r="U194" i="13"/>
  <c r="T194" i="13"/>
  <c r="S194" i="13"/>
  <c r="R194" i="13"/>
  <c r="Q194" i="13"/>
  <c r="P194" i="13"/>
  <c r="O194" i="13"/>
  <c r="N194" i="13"/>
  <c r="M194" i="13"/>
  <c r="L194" i="13"/>
  <c r="K194" i="13"/>
  <c r="J194" i="13"/>
  <c r="I194" i="13"/>
  <c r="H194" i="13"/>
  <c r="G194" i="13"/>
  <c r="F194" i="13"/>
  <c r="E194" i="13"/>
  <c r="D194" i="13"/>
  <c r="AR193" i="13"/>
  <c r="AQ193" i="13"/>
  <c r="AP193" i="13"/>
  <c r="AO193" i="13"/>
  <c r="AN193" i="13"/>
  <c r="AM193" i="13"/>
  <c r="AL193" i="13"/>
  <c r="AK193" i="13"/>
  <c r="AJ193" i="13"/>
  <c r="AI193" i="13"/>
  <c r="AH193" i="13"/>
  <c r="AG193" i="13"/>
  <c r="AF193" i="13"/>
  <c r="AE193" i="13"/>
  <c r="AD193" i="13"/>
  <c r="AC193" i="13"/>
  <c r="AB193" i="13"/>
  <c r="AA193" i="13"/>
  <c r="Z193" i="13"/>
  <c r="Y193" i="13"/>
  <c r="X193" i="13"/>
  <c r="W193" i="13"/>
  <c r="V193" i="13"/>
  <c r="U193" i="13"/>
  <c r="T193" i="13"/>
  <c r="S193" i="13"/>
  <c r="R193" i="13"/>
  <c r="Q193" i="13"/>
  <c r="P193" i="13"/>
  <c r="O193" i="13"/>
  <c r="N193" i="13"/>
  <c r="M193" i="13"/>
  <c r="L193" i="13"/>
  <c r="K193" i="13"/>
  <c r="J193" i="13"/>
  <c r="I193" i="13"/>
  <c r="H193" i="13"/>
  <c r="G193" i="13"/>
  <c r="F193" i="13"/>
  <c r="E193" i="13"/>
  <c r="D193" i="13"/>
  <c r="AR192" i="13"/>
  <c r="AQ192" i="13"/>
  <c r="AP192" i="13"/>
  <c r="AO192" i="13"/>
  <c r="AN192" i="13"/>
  <c r="AM192" i="13"/>
  <c r="AL192" i="13"/>
  <c r="AK192" i="13"/>
  <c r="AJ192" i="13"/>
  <c r="AI192" i="13"/>
  <c r="AH192" i="13"/>
  <c r="AG192" i="13"/>
  <c r="AF192" i="13"/>
  <c r="AE192" i="13"/>
  <c r="AD192" i="13"/>
  <c r="AC192" i="13"/>
  <c r="AB192" i="13"/>
  <c r="AA192" i="13"/>
  <c r="Z192" i="13"/>
  <c r="Y192" i="13"/>
  <c r="X192" i="13"/>
  <c r="W192" i="13"/>
  <c r="V192" i="13"/>
  <c r="U192" i="13"/>
  <c r="T192" i="13"/>
  <c r="S192" i="13"/>
  <c r="R192" i="13"/>
  <c r="Q192" i="13"/>
  <c r="P192" i="13"/>
  <c r="O192" i="13"/>
  <c r="N192" i="13"/>
  <c r="M192" i="13"/>
  <c r="L192" i="13"/>
  <c r="K192" i="13"/>
  <c r="J192" i="13"/>
  <c r="I192" i="13"/>
  <c r="H192" i="13"/>
  <c r="G192" i="13"/>
  <c r="F192" i="13"/>
  <c r="E192" i="13"/>
  <c r="D192" i="13"/>
  <c r="AR191" i="13"/>
  <c r="AQ191" i="13"/>
  <c r="AP191" i="13"/>
  <c r="AO191" i="13"/>
  <c r="AN191" i="13"/>
  <c r="AM191" i="13"/>
  <c r="AL191" i="13"/>
  <c r="AK191" i="13"/>
  <c r="AJ191" i="13"/>
  <c r="AI191" i="13"/>
  <c r="AH191" i="13"/>
  <c r="AG191" i="13"/>
  <c r="AF191" i="13"/>
  <c r="AE191" i="13"/>
  <c r="AD191" i="13"/>
  <c r="AC191" i="13"/>
  <c r="AB191" i="13"/>
  <c r="AA191" i="13"/>
  <c r="Z191" i="13"/>
  <c r="Y191" i="13"/>
  <c r="X191" i="13"/>
  <c r="W191" i="13"/>
  <c r="V191" i="13"/>
  <c r="U191" i="13"/>
  <c r="T191" i="13"/>
  <c r="S191" i="13"/>
  <c r="R191" i="13"/>
  <c r="Q191" i="13"/>
  <c r="P191" i="13"/>
  <c r="O191" i="13"/>
  <c r="N191" i="13"/>
  <c r="M191" i="13"/>
  <c r="L191" i="13"/>
  <c r="K191" i="13"/>
  <c r="J191" i="13"/>
  <c r="I191" i="13"/>
  <c r="H191" i="13"/>
  <c r="G191" i="13"/>
  <c r="F191" i="13"/>
  <c r="E191" i="13"/>
  <c r="D191" i="13"/>
  <c r="AQ189" i="13"/>
  <c r="AP189" i="13"/>
  <c r="AO189" i="13"/>
  <c r="AN189" i="13"/>
  <c r="AM189" i="13"/>
  <c r="AL189" i="13"/>
  <c r="AK189" i="13"/>
  <c r="AJ189" i="13"/>
  <c r="AI189" i="13"/>
  <c r="AH189" i="13"/>
  <c r="AG189" i="13"/>
  <c r="AF189" i="13"/>
  <c r="AE189" i="13"/>
  <c r="AD189" i="13"/>
  <c r="AC189" i="13"/>
  <c r="AB189" i="13"/>
  <c r="AA189" i="13"/>
  <c r="Z189" i="13"/>
  <c r="Y189" i="13"/>
  <c r="W189" i="13"/>
  <c r="V189" i="13"/>
  <c r="U189" i="13"/>
  <c r="T189" i="13"/>
  <c r="R189" i="13"/>
  <c r="Q189" i="13"/>
  <c r="P189" i="13"/>
  <c r="O189" i="13"/>
  <c r="N189" i="13"/>
  <c r="M189" i="13"/>
  <c r="L189" i="13"/>
  <c r="K189" i="13"/>
  <c r="J189" i="13"/>
  <c r="I189" i="13"/>
  <c r="H189" i="13"/>
  <c r="G189" i="13"/>
  <c r="F189" i="13"/>
  <c r="E189" i="13"/>
  <c r="AQ188" i="13"/>
  <c r="AP188" i="13"/>
  <c r="AO188" i="13"/>
  <c r="AN188" i="13"/>
  <c r="AM188" i="13"/>
  <c r="AL188" i="13"/>
  <c r="AK188" i="13"/>
  <c r="AJ188" i="13"/>
  <c r="AI188" i="13"/>
  <c r="AH188" i="13"/>
  <c r="AG188" i="13"/>
  <c r="AF188" i="13"/>
  <c r="AE188" i="13"/>
  <c r="AD188" i="13"/>
  <c r="AC188" i="13"/>
  <c r="AB188" i="13"/>
  <c r="AA188" i="13"/>
  <c r="Z188" i="13"/>
  <c r="Y188" i="13"/>
  <c r="W188" i="13"/>
  <c r="V188" i="13"/>
  <c r="U188" i="13"/>
  <c r="T188" i="13"/>
  <c r="R188" i="13"/>
  <c r="Q188" i="13"/>
  <c r="P188" i="13"/>
  <c r="O188" i="13"/>
  <c r="N188" i="13"/>
  <c r="M188" i="13"/>
  <c r="L188" i="13"/>
  <c r="K188" i="13"/>
  <c r="J188" i="13"/>
  <c r="I188" i="13"/>
  <c r="H188" i="13"/>
  <c r="G188" i="13"/>
  <c r="F188" i="13"/>
  <c r="E188" i="13"/>
  <c r="AQ187" i="13"/>
  <c r="AP187" i="13"/>
  <c r="AO187" i="13"/>
  <c r="AN187" i="13"/>
  <c r="AM187" i="13"/>
  <c r="AL187" i="13"/>
  <c r="AK187" i="13"/>
  <c r="AJ187" i="13"/>
  <c r="AI187" i="13"/>
  <c r="AH187" i="13"/>
  <c r="AG187" i="13"/>
  <c r="AF187" i="13"/>
  <c r="AE187" i="13"/>
  <c r="AD187" i="13"/>
  <c r="AC187" i="13"/>
  <c r="AB187" i="13"/>
  <c r="AA187" i="13"/>
  <c r="Z187" i="13"/>
  <c r="Y187" i="13"/>
  <c r="W187" i="13"/>
  <c r="V187" i="13"/>
  <c r="U187" i="13"/>
  <c r="T187" i="13"/>
  <c r="R187" i="13"/>
  <c r="Q187" i="13"/>
  <c r="P187" i="13"/>
  <c r="O187" i="13"/>
  <c r="N187" i="13"/>
  <c r="M187" i="13"/>
  <c r="L187" i="13"/>
  <c r="K187" i="13"/>
  <c r="J187" i="13"/>
  <c r="I187" i="13"/>
  <c r="H187" i="13"/>
  <c r="G187" i="13"/>
  <c r="F187" i="13"/>
  <c r="E187" i="13"/>
  <c r="AQ186" i="13"/>
  <c r="AP186" i="13"/>
  <c r="AO186" i="13"/>
  <c r="AN186" i="13"/>
  <c r="AM186" i="13"/>
  <c r="AL186" i="13"/>
  <c r="AK186" i="13"/>
  <c r="AJ186" i="13"/>
  <c r="AI186" i="13"/>
  <c r="AH186" i="13"/>
  <c r="AG186" i="13"/>
  <c r="AF186" i="13"/>
  <c r="AE186" i="13"/>
  <c r="AD186" i="13"/>
  <c r="AC186" i="13"/>
  <c r="AB186" i="13"/>
  <c r="AA186" i="13"/>
  <c r="Z186" i="13"/>
  <c r="Y186" i="13"/>
  <c r="W186" i="13"/>
  <c r="V186" i="13"/>
  <c r="U186" i="13"/>
  <c r="T186" i="13"/>
  <c r="R186" i="13"/>
  <c r="Q186" i="13"/>
  <c r="P186" i="13"/>
  <c r="O186" i="13"/>
  <c r="N186" i="13"/>
  <c r="M186" i="13"/>
  <c r="L186" i="13"/>
  <c r="K186" i="13"/>
  <c r="J186" i="13"/>
  <c r="I186" i="13"/>
  <c r="H186" i="13"/>
  <c r="G186" i="13"/>
  <c r="F186" i="13"/>
  <c r="E186" i="13"/>
  <c r="AQ185" i="13"/>
  <c r="AP185" i="13"/>
  <c r="AO185" i="13"/>
  <c r="AN185" i="13"/>
  <c r="AM185" i="13"/>
  <c r="AL185" i="13"/>
  <c r="AK185" i="13"/>
  <c r="AJ185" i="13"/>
  <c r="AI185" i="13"/>
  <c r="AH185" i="13"/>
  <c r="AG185" i="13"/>
  <c r="AF185" i="13"/>
  <c r="AE185" i="13"/>
  <c r="AD185" i="13"/>
  <c r="AC185" i="13"/>
  <c r="AB185" i="13"/>
  <c r="AA185" i="13"/>
  <c r="Z185" i="13"/>
  <c r="Y185" i="13"/>
  <c r="W185" i="13"/>
  <c r="V185" i="13"/>
  <c r="U185" i="13"/>
  <c r="T185" i="13"/>
  <c r="R185" i="13"/>
  <c r="Q185" i="13"/>
  <c r="P185" i="13"/>
  <c r="O185" i="13"/>
  <c r="N185" i="13"/>
  <c r="M185" i="13"/>
  <c r="L185" i="13"/>
  <c r="K185" i="13"/>
  <c r="J185" i="13"/>
  <c r="I185" i="13"/>
  <c r="H185" i="13"/>
  <c r="G185" i="13"/>
  <c r="F185" i="13"/>
  <c r="E185" i="13"/>
  <c r="AQ184" i="13"/>
  <c r="AP184" i="13"/>
  <c r="AO184" i="13"/>
  <c r="AN184" i="13"/>
  <c r="AM184" i="13"/>
  <c r="AL184" i="13"/>
  <c r="AK184" i="13"/>
  <c r="AJ184" i="13"/>
  <c r="AI184" i="13"/>
  <c r="AH184" i="13"/>
  <c r="AG184" i="13"/>
  <c r="AF184" i="13"/>
  <c r="AE184" i="13"/>
  <c r="AD184" i="13"/>
  <c r="AC184" i="13"/>
  <c r="AB184" i="13"/>
  <c r="AA184" i="13"/>
  <c r="Z184" i="13"/>
  <c r="Y184" i="13"/>
  <c r="W184" i="13"/>
  <c r="V184" i="13"/>
  <c r="U184" i="13"/>
  <c r="T184" i="13"/>
  <c r="R184" i="13"/>
  <c r="Q184" i="13"/>
  <c r="P184" i="13"/>
  <c r="O184" i="13"/>
  <c r="N184" i="13"/>
  <c r="M184" i="13"/>
  <c r="L184" i="13"/>
  <c r="K184" i="13"/>
  <c r="J184" i="13"/>
  <c r="I184" i="13"/>
  <c r="H184" i="13"/>
  <c r="G184" i="13"/>
  <c r="F184" i="13"/>
  <c r="E184" i="13"/>
  <c r="AR181" i="13"/>
  <c r="AQ181" i="13"/>
  <c r="AP181" i="13"/>
  <c r="AO181" i="13"/>
  <c r="AN181" i="13"/>
  <c r="AM181" i="13"/>
  <c r="AL181" i="13"/>
  <c r="AK181" i="13"/>
  <c r="AJ181" i="13"/>
  <c r="AI181" i="13"/>
  <c r="AH181" i="13"/>
  <c r="AG181" i="13"/>
  <c r="AF181" i="13"/>
  <c r="AE181" i="13"/>
  <c r="AD181" i="13"/>
  <c r="AC181" i="13"/>
  <c r="AB181" i="13"/>
  <c r="AA181" i="13"/>
  <c r="Z181" i="13"/>
  <c r="Y181" i="13"/>
  <c r="X181" i="13"/>
  <c r="W181" i="13"/>
  <c r="V181" i="13"/>
  <c r="U181" i="13"/>
  <c r="T181" i="13"/>
  <c r="S181" i="13"/>
  <c r="R181" i="13"/>
  <c r="Q181" i="13"/>
  <c r="P181" i="13"/>
  <c r="O181" i="13"/>
  <c r="N181" i="13"/>
  <c r="M181" i="13"/>
  <c r="L181" i="13"/>
  <c r="K181" i="13"/>
  <c r="J181" i="13"/>
  <c r="I181" i="13"/>
  <c r="H181" i="13"/>
  <c r="G181" i="13"/>
  <c r="F181" i="13"/>
  <c r="E181" i="13"/>
  <c r="D181" i="13"/>
  <c r="AQ180" i="13"/>
  <c r="AP180" i="13"/>
  <c r="AO180" i="13"/>
  <c r="AN180" i="13"/>
  <c r="AM180" i="13"/>
  <c r="AL180" i="13"/>
  <c r="AK180" i="13"/>
  <c r="AJ180" i="13"/>
  <c r="AI180" i="13"/>
  <c r="AH180" i="13"/>
  <c r="AG180" i="13"/>
  <c r="AF180" i="13"/>
  <c r="AE180" i="13"/>
  <c r="AD180" i="13"/>
  <c r="AC180" i="13"/>
  <c r="AB180" i="13"/>
  <c r="AA180" i="13"/>
  <c r="Z180" i="13"/>
  <c r="Y180" i="13"/>
  <c r="W180" i="13"/>
  <c r="V180" i="13"/>
  <c r="U180" i="13"/>
  <c r="T180" i="13"/>
  <c r="R180" i="13"/>
  <c r="Q180" i="13"/>
  <c r="P180" i="13"/>
  <c r="O180" i="13"/>
  <c r="N180" i="13"/>
  <c r="M180" i="13"/>
  <c r="L180" i="13"/>
  <c r="K180" i="13"/>
  <c r="J180" i="13"/>
  <c r="I180" i="13"/>
  <c r="H180" i="13"/>
  <c r="G180" i="13"/>
  <c r="F180" i="13"/>
  <c r="E180" i="13"/>
  <c r="AR179" i="13"/>
  <c r="AQ179" i="13"/>
  <c r="AP179" i="13"/>
  <c r="AO179" i="13"/>
  <c r="AN179" i="13"/>
  <c r="AM179" i="13"/>
  <c r="AL179" i="13"/>
  <c r="AK179" i="13"/>
  <c r="AJ179" i="13"/>
  <c r="AI179" i="13"/>
  <c r="AH179" i="13"/>
  <c r="AG179" i="13"/>
  <c r="AF179" i="13"/>
  <c r="AE179" i="13"/>
  <c r="AD179" i="13"/>
  <c r="AC179" i="13"/>
  <c r="AB179" i="13"/>
  <c r="AA179" i="13"/>
  <c r="Z179" i="13"/>
  <c r="Y179" i="13"/>
  <c r="X179" i="13"/>
  <c r="W179" i="13"/>
  <c r="V179" i="13"/>
  <c r="U179" i="13"/>
  <c r="T179" i="13"/>
  <c r="S179" i="13"/>
  <c r="R179" i="13"/>
  <c r="Q179" i="13"/>
  <c r="P179" i="13"/>
  <c r="O179" i="13"/>
  <c r="N179" i="13"/>
  <c r="M179" i="13"/>
  <c r="L179" i="13"/>
  <c r="K179" i="13"/>
  <c r="J179" i="13"/>
  <c r="I179" i="13"/>
  <c r="H179" i="13"/>
  <c r="G179" i="13"/>
  <c r="F179" i="13"/>
  <c r="E179" i="13"/>
  <c r="D179" i="13"/>
  <c r="AQ177" i="13"/>
  <c r="AP177" i="13"/>
  <c r="AO177" i="13"/>
  <c r="AN177" i="13"/>
  <c r="AM177" i="13"/>
  <c r="AL177" i="13"/>
  <c r="AK177" i="13"/>
  <c r="AJ177" i="13"/>
  <c r="AI177" i="13"/>
  <c r="AH177" i="13"/>
  <c r="AG177" i="13"/>
  <c r="AF177" i="13"/>
  <c r="AE177" i="13"/>
  <c r="AD177" i="13"/>
  <c r="AC177" i="13"/>
  <c r="AB177" i="13"/>
  <c r="AA177" i="13"/>
  <c r="Z177" i="13"/>
  <c r="Y177" i="13"/>
  <c r="W177" i="13"/>
  <c r="V177" i="13"/>
  <c r="U177" i="13"/>
  <c r="T177" i="13"/>
  <c r="R177" i="13"/>
  <c r="Q177" i="13"/>
  <c r="P177" i="13"/>
  <c r="O177" i="13"/>
  <c r="N177" i="13"/>
  <c r="M177" i="13"/>
  <c r="L177" i="13"/>
  <c r="K177" i="13"/>
  <c r="J177" i="13"/>
  <c r="I177" i="13"/>
  <c r="H177" i="13"/>
  <c r="G177" i="13"/>
  <c r="F177" i="13"/>
  <c r="E177" i="13"/>
  <c r="D177" i="13"/>
  <c r="AR176" i="13"/>
  <c r="AQ176" i="13"/>
  <c r="AP176" i="13"/>
  <c r="AO176" i="13"/>
  <c r="AN176" i="13"/>
  <c r="AM176" i="13"/>
  <c r="AL176" i="13"/>
  <c r="AK176" i="13"/>
  <c r="AJ176" i="13"/>
  <c r="AI176" i="13"/>
  <c r="AH176" i="13"/>
  <c r="AG176" i="13"/>
  <c r="AF176" i="13"/>
  <c r="AE176" i="13"/>
  <c r="AD176" i="13"/>
  <c r="AC176" i="13"/>
  <c r="AB176" i="13"/>
  <c r="AA176" i="13"/>
  <c r="Z176" i="13"/>
  <c r="Y176" i="13"/>
  <c r="X176" i="13"/>
  <c r="W176" i="13"/>
  <c r="V176" i="13"/>
  <c r="U176" i="13"/>
  <c r="T176" i="13"/>
  <c r="R176" i="13"/>
  <c r="Q176" i="13"/>
  <c r="P176" i="13"/>
  <c r="O176" i="13"/>
  <c r="N176" i="13"/>
  <c r="M176" i="13"/>
  <c r="L176" i="13"/>
  <c r="K176" i="13"/>
  <c r="J176" i="13"/>
  <c r="I176" i="13"/>
  <c r="H176" i="13"/>
  <c r="G176" i="13"/>
  <c r="F176" i="13"/>
  <c r="E176" i="13"/>
  <c r="D176" i="13"/>
  <c r="AR175" i="13"/>
  <c r="AQ175" i="13"/>
  <c r="AP175" i="13"/>
  <c r="AO175" i="13"/>
  <c r="AN175" i="13"/>
  <c r="AM175" i="13"/>
  <c r="AL175" i="13"/>
  <c r="AK175" i="13"/>
  <c r="AJ175" i="13"/>
  <c r="AI175" i="13"/>
  <c r="AH175" i="13"/>
  <c r="AG175" i="13"/>
  <c r="AF175" i="13"/>
  <c r="AE175" i="13"/>
  <c r="AD175" i="13"/>
  <c r="AC175" i="13"/>
  <c r="AB175" i="13"/>
  <c r="AA175" i="13"/>
  <c r="Z175" i="13"/>
  <c r="Y175" i="13"/>
  <c r="X175" i="13"/>
  <c r="W175" i="13"/>
  <c r="V175" i="13"/>
  <c r="U175" i="13"/>
  <c r="T175" i="13"/>
  <c r="S175" i="13"/>
  <c r="R175" i="13"/>
  <c r="Q175" i="13"/>
  <c r="P175" i="13"/>
  <c r="O175" i="13"/>
  <c r="N175" i="13"/>
  <c r="M175" i="13"/>
  <c r="L175" i="13"/>
  <c r="K175" i="13"/>
  <c r="J175" i="13"/>
  <c r="I175" i="13"/>
  <c r="H175" i="13"/>
  <c r="G175" i="13"/>
  <c r="F175" i="13"/>
  <c r="E175" i="13"/>
  <c r="D175" i="13"/>
  <c r="AR174" i="13"/>
  <c r="AQ174" i="13"/>
  <c r="AP174" i="13"/>
  <c r="AO174" i="13"/>
  <c r="AN174" i="13"/>
  <c r="AM174" i="13"/>
  <c r="AL174" i="13"/>
  <c r="AK174" i="13"/>
  <c r="AJ174" i="13"/>
  <c r="AI174" i="13"/>
  <c r="AH174" i="13"/>
  <c r="AG174" i="13"/>
  <c r="AF174" i="13"/>
  <c r="AE174" i="13"/>
  <c r="AD174" i="13"/>
  <c r="AC174" i="13"/>
  <c r="AB174" i="13"/>
  <c r="AA174" i="13"/>
  <c r="Z174" i="13"/>
  <c r="Y174" i="13"/>
  <c r="X174" i="13"/>
  <c r="W174" i="13"/>
  <c r="V174" i="13"/>
  <c r="U174" i="13"/>
  <c r="T174" i="13"/>
  <c r="R174" i="13"/>
  <c r="Q174" i="13"/>
  <c r="P174" i="13"/>
  <c r="O174" i="13"/>
  <c r="N174" i="13"/>
  <c r="M174" i="13"/>
  <c r="L174" i="13"/>
  <c r="K174" i="13"/>
  <c r="J174" i="13"/>
  <c r="I174" i="13"/>
  <c r="H174" i="13"/>
  <c r="G174" i="13"/>
  <c r="F174" i="13"/>
  <c r="E174" i="13"/>
  <c r="D174" i="13"/>
  <c r="AQ173" i="13"/>
  <c r="AP173" i="13"/>
  <c r="AO173" i="13"/>
  <c r="AN173" i="13"/>
  <c r="AM173" i="13"/>
  <c r="AL173" i="13"/>
  <c r="AK173" i="13"/>
  <c r="AJ173" i="13"/>
  <c r="AI173" i="13"/>
  <c r="AH173" i="13"/>
  <c r="AG173" i="13"/>
  <c r="AF173" i="13"/>
  <c r="AE173" i="13"/>
  <c r="AD173" i="13"/>
  <c r="AC173" i="13"/>
  <c r="AB173" i="13"/>
  <c r="AA173" i="13"/>
  <c r="Z173" i="13"/>
  <c r="Y173" i="13"/>
  <c r="W173" i="13"/>
  <c r="V173" i="13"/>
  <c r="U173" i="13"/>
  <c r="T173" i="13"/>
  <c r="R173" i="13"/>
  <c r="Q173" i="13"/>
  <c r="P173" i="13"/>
  <c r="O173" i="13"/>
  <c r="N173" i="13"/>
  <c r="M173" i="13"/>
  <c r="L173" i="13"/>
  <c r="K173" i="13"/>
  <c r="J173" i="13"/>
  <c r="I173" i="13"/>
  <c r="H173" i="13"/>
  <c r="G173" i="13"/>
  <c r="F173" i="13"/>
  <c r="E173" i="13"/>
  <c r="D173" i="13"/>
  <c r="AP172" i="13"/>
  <c r="AO172" i="13"/>
  <c r="AN172" i="13"/>
  <c r="AL172" i="13"/>
  <c r="AK172" i="13"/>
  <c r="AJ172" i="13"/>
  <c r="AH172" i="13"/>
  <c r="AG172" i="13"/>
  <c r="AF172" i="13"/>
  <c r="AD172" i="13"/>
  <c r="AC172" i="13"/>
  <c r="AB172" i="13"/>
  <c r="Z172" i="13"/>
  <c r="Y172" i="13"/>
  <c r="V172" i="13"/>
  <c r="U172" i="13"/>
  <c r="T172" i="13"/>
  <c r="R172" i="13"/>
  <c r="Q172" i="13"/>
  <c r="P172" i="13"/>
  <c r="N172" i="13"/>
  <c r="M172" i="13"/>
  <c r="L172" i="13"/>
  <c r="J172" i="13"/>
  <c r="I172" i="13"/>
  <c r="H172" i="13"/>
  <c r="F172" i="13"/>
  <c r="E172" i="13"/>
  <c r="D172" i="13"/>
  <c r="AR170" i="13"/>
  <c r="AQ170" i="13"/>
  <c r="AP170" i="13"/>
  <c r="AO170" i="13"/>
  <c r="AN170" i="13"/>
  <c r="AM170" i="13"/>
  <c r="AL170" i="13"/>
  <c r="AK170" i="13"/>
  <c r="AJ170" i="13"/>
  <c r="AI170" i="13"/>
  <c r="AH170" i="13"/>
  <c r="AG170" i="13"/>
  <c r="AF170" i="13"/>
  <c r="AE170" i="13"/>
  <c r="AD170" i="13"/>
  <c r="AC170" i="13"/>
  <c r="AB170" i="13"/>
  <c r="AA170" i="13"/>
  <c r="Z170" i="13"/>
  <c r="Y170" i="13"/>
  <c r="X170" i="13"/>
  <c r="W170" i="13"/>
  <c r="V170" i="13"/>
  <c r="U170" i="13"/>
  <c r="T170" i="13"/>
  <c r="S170" i="13"/>
  <c r="R170" i="13"/>
  <c r="Q170" i="13"/>
  <c r="P170" i="13"/>
  <c r="O170" i="13"/>
  <c r="N170" i="13"/>
  <c r="M170" i="13"/>
  <c r="L170" i="13"/>
  <c r="K170" i="13"/>
  <c r="J170" i="13"/>
  <c r="I170" i="13"/>
  <c r="H170" i="13"/>
  <c r="G170" i="13"/>
  <c r="F170" i="13"/>
  <c r="E170" i="13"/>
  <c r="D170" i="13"/>
  <c r="AR169" i="13"/>
  <c r="AQ169" i="13"/>
  <c r="AP169" i="13"/>
  <c r="AO169" i="13"/>
  <c r="AN169" i="13"/>
  <c r="AM169" i="13"/>
  <c r="AL169" i="13"/>
  <c r="AK169" i="13"/>
  <c r="AJ169" i="13"/>
  <c r="AI169" i="13"/>
  <c r="AH169" i="13"/>
  <c r="AG169" i="13"/>
  <c r="AF169" i="13"/>
  <c r="AE169" i="13"/>
  <c r="AD169" i="13"/>
  <c r="AC169" i="13"/>
  <c r="AB169" i="13"/>
  <c r="AA169" i="13"/>
  <c r="Z169" i="13"/>
  <c r="Y169" i="13"/>
  <c r="X169" i="13"/>
  <c r="W169" i="13"/>
  <c r="V169" i="13"/>
  <c r="U169" i="13"/>
  <c r="T169" i="13"/>
  <c r="S169" i="13"/>
  <c r="R169" i="13"/>
  <c r="Q169" i="13"/>
  <c r="P169" i="13"/>
  <c r="O169" i="13"/>
  <c r="N169" i="13"/>
  <c r="M169" i="13"/>
  <c r="L169" i="13"/>
  <c r="K169" i="13"/>
  <c r="J169" i="13"/>
  <c r="I169" i="13"/>
  <c r="H169" i="13"/>
  <c r="G169" i="13"/>
  <c r="F169" i="13"/>
  <c r="E169" i="13"/>
  <c r="D169" i="13"/>
  <c r="AR165" i="13"/>
  <c r="AN51" i="15"/>
  <c r="AQ165" i="13"/>
  <c r="AP165" i="13"/>
  <c r="AO165" i="13"/>
  <c r="AN165" i="13"/>
  <c r="AM165" i="13"/>
  <c r="AL165" i="13"/>
  <c r="AK165" i="13"/>
  <c r="AJ165" i="13"/>
  <c r="AI165" i="13"/>
  <c r="AH165" i="13"/>
  <c r="AG165" i="13"/>
  <c r="AF165" i="13"/>
  <c r="AE165" i="13"/>
  <c r="AD165" i="13"/>
  <c r="AC165" i="13"/>
  <c r="AB165" i="13"/>
  <c r="AA165" i="13"/>
  <c r="Z165" i="13"/>
  <c r="Y165" i="13"/>
  <c r="X165" i="13"/>
  <c r="AH51" i="15"/>
  <c r="W165" i="13"/>
  <c r="V165" i="13"/>
  <c r="U165" i="13"/>
  <c r="T165" i="13"/>
  <c r="S165" i="13"/>
  <c r="R165" i="13"/>
  <c r="Q165" i="13"/>
  <c r="P165" i="13"/>
  <c r="O165" i="13"/>
  <c r="N165" i="13"/>
  <c r="M165" i="13"/>
  <c r="L165" i="13"/>
  <c r="K165" i="13"/>
  <c r="J165" i="13"/>
  <c r="I165" i="13"/>
  <c r="H165" i="13"/>
  <c r="G165" i="13"/>
  <c r="F165" i="13"/>
  <c r="E165" i="13"/>
  <c r="D165" i="13"/>
  <c r="AB51" i="15"/>
  <c r="AR164" i="13"/>
  <c r="AN50" i="15"/>
  <c r="AQ164" i="13"/>
  <c r="AP164" i="13"/>
  <c r="AO164" i="13"/>
  <c r="AN164" i="13"/>
  <c r="AM164" i="13"/>
  <c r="AL164" i="13"/>
  <c r="AK164" i="13"/>
  <c r="AJ164" i="13"/>
  <c r="AI164" i="13"/>
  <c r="AH164" i="13"/>
  <c r="AG164" i="13"/>
  <c r="AF164" i="13"/>
  <c r="AE164" i="13"/>
  <c r="AD164" i="13"/>
  <c r="AC164" i="13"/>
  <c r="AB164" i="13"/>
  <c r="AA164" i="13"/>
  <c r="Z164" i="13"/>
  <c r="Y164" i="13"/>
  <c r="X164" i="13"/>
  <c r="AH50" i="15"/>
  <c r="W164" i="13"/>
  <c r="V164" i="13"/>
  <c r="U164" i="13"/>
  <c r="T164" i="13"/>
  <c r="S164" i="13"/>
  <c r="R164" i="13"/>
  <c r="Q164" i="13"/>
  <c r="P164" i="13"/>
  <c r="O164" i="13"/>
  <c r="N164" i="13"/>
  <c r="M164" i="13"/>
  <c r="L164" i="13"/>
  <c r="K164" i="13"/>
  <c r="J164" i="13"/>
  <c r="I164" i="13"/>
  <c r="H164" i="13"/>
  <c r="G164" i="13"/>
  <c r="F164" i="13"/>
  <c r="E164" i="13"/>
  <c r="D164" i="13"/>
  <c r="AB50" i="15"/>
  <c r="AR163" i="13"/>
  <c r="AN49" i="15"/>
  <c r="AQ163" i="13"/>
  <c r="AP163" i="13"/>
  <c r="AN163" i="13"/>
  <c r="AM163" i="13"/>
  <c r="AL163" i="13"/>
  <c r="AJ163" i="13"/>
  <c r="AI163" i="13"/>
  <c r="AH163" i="13"/>
  <c r="AF163" i="13"/>
  <c r="AE163" i="13"/>
  <c r="AD163" i="13"/>
  <c r="AB163" i="13"/>
  <c r="AA163" i="13"/>
  <c r="Z163" i="13"/>
  <c r="X163" i="13"/>
  <c r="AH49" i="15"/>
  <c r="W163" i="13"/>
  <c r="V163" i="13"/>
  <c r="T163" i="13"/>
  <c r="S163" i="13"/>
  <c r="R163" i="13"/>
  <c r="P163" i="13"/>
  <c r="O163" i="13"/>
  <c r="N163" i="13"/>
  <c r="L163" i="13"/>
  <c r="K163" i="13"/>
  <c r="J163" i="13"/>
  <c r="H163" i="13"/>
  <c r="G163" i="13"/>
  <c r="F163" i="13"/>
  <c r="D163" i="13"/>
  <c r="AB49" i="15"/>
  <c r="AQ162" i="13"/>
  <c r="AO162" i="13"/>
  <c r="AN162" i="13"/>
  <c r="AM162" i="13"/>
  <c r="AK162" i="13"/>
  <c r="AJ162" i="13"/>
  <c r="AI162" i="13"/>
  <c r="AG162" i="13"/>
  <c r="AF162" i="13"/>
  <c r="AE162" i="13"/>
  <c r="AC162" i="13"/>
  <c r="AB162" i="13"/>
  <c r="AA162" i="13"/>
  <c r="Y162" i="13"/>
  <c r="W162" i="13"/>
  <c r="U162" i="13"/>
  <c r="T162" i="13"/>
  <c r="S162" i="13"/>
  <c r="Q162" i="13"/>
  <c r="P162" i="13"/>
  <c r="O162" i="13"/>
  <c r="M162" i="13"/>
  <c r="L162" i="13"/>
  <c r="K162" i="13"/>
  <c r="I162" i="13"/>
  <c r="H162" i="13"/>
  <c r="G162" i="13"/>
  <c r="E162" i="13"/>
  <c r="AP161" i="13"/>
  <c r="AO161" i="13"/>
  <c r="AN161" i="13"/>
  <c r="AL161" i="13"/>
  <c r="AK161" i="13"/>
  <c r="AJ161" i="13"/>
  <c r="AH161" i="13"/>
  <c r="AG161" i="13"/>
  <c r="AF161" i="13"/>
  <c r="AD161" i="13"/>
  <c r="AC161" i="13"/>
  <c r="AB161" i="13"/>
  <c r="Z161" i="13"/>
  <c r="Y161" i="13"/>
  <c r="V161" i="13"/>
  <c r="U161" i="13"/>
  <c r="T161" i="13"/>
  <c r="R161" i="13"/>
  <c r="Q161" i="13"/>
  <c r="P161" i="13"/>
  <c r="N161" i="13"/>
  <c r="M161" i="13"/>
  <c r="L161" i="13"/>
  <c r="J161" i="13"/>
  <c r="I161" i="13"/>
  <c r="H161" i="13"/>
  <c r="F161" i="13"/>
  <c r="E161" i="13"/>
  <c r="AR159" i="13"/>
  <c r="AQ159" i="13"/>
  <c r="CI99" i="15"/>
  <c r="AP159" i="13"/>
  <c r="CH99" i="15"/>
  <c r="AO159" i="13"/>
  <c r="CG99" i="15"/>
  <c r="AN159" i="13"/>
  <c r="CF99" i="15"/>
  <c r="AM159" i="13"/>
  <c r="CE99" i="15"/>
  <c r="AL159" i="13"/>
  <c r="CD99" i="15"/>
  <c r="AK159" i="13"/>
  <c r="CC99" i="15"/>
  <c r="AJ159" i="13"/>
  <c r="CB99" i="15"/>
  <c r="AI159" i="13"/>
  <c r="CA99" i="15"/>
  <c r="AH159" i="13"/>
  <c r="BZ99" i="15"/>
  <c r="AG159" i="13"/>
  <c r="BY99" i="15"/>
  <c r="AF159" i="13"/>
  <c r="BX99" i="15"/>
  <c r="AE159" i="13"/>
  <c r="BW99" i="15"/>
  <c r="AD159" i="13"/>
  <c r="BV99" i="15"/>
  <c r="AC159" i="13"/>
  <c r="BU99" i="15"/>
  <c r="AB159" i="13"/>
  <c r="BT99" i="15"/>
  <c r="AA159" i="13"/>
  <c r="BS99" i="15"/>
  <c r="Z159" i="13"/>
  <c r="BR99" i="15"/>
  <c r="Y159" i="13"/>
  <c r="BQ99" i="15"/>
  <c r="X159" i="13"/>
  <c r="W159" i="13"/>
  <c r="BO99" i="15"/>
  <c r="V159" i="13"/>
  <c r="BN99" i="15"/>
  <c r="U159" i="13"/>
  <c r="BM99" i="15"/>
  <c r="T159" i="13"/>
  <c r="BL99" i="15"/>
  <c r="S159" i="13"/>
  <c r="BK99" i="15"/>
  <c r="R159" i="13"/>
  <c r="BJ99" i="15"/>
  <c r="Q159" i="13"/>
  <c r="BI99" i="15"/>
  <c r="P159" i="13"/>
  <c r="BH99" i="15"/>
  <c r="O159" i="13"/>
  <c r="BG99" i="15"/>
  <c r="N159" i="13"/>
  <c r="BF99" i="15"/>
  <c r="M159" i="13"/>
  <c r="BE99" i="15"/>
  <c r="L159" i="13"/>
  <c r="BD99" i="15"/>
  <c r="K159" i="13"/>
  <c r="BC99" i="15"/>
  <c r="J159" i="13"/>
  <c r="BB99" i="15"/>
  <c r="I159" i="13"/>
  <c r="BA99" i="15"/>
  <c r="H159" i="13"/>
  <c r="AZ99" i="15"/>
  <c r="G159" i="13"/>
  <c r="AY99" i="15"/>
  <c r="F159" i="13"/>
  <c r="AX99" i="15"/>
  <c r="E159" i="13"/>
  <c r="AW99" i="15"/>
  <c r="D159" i="13"/>
  <c r="AR158" i="13"/>
  <c r="AQ158" i="13"/>
  <c r="CI87" i="15"/>
  <c r="AP158" i="13"/>
  <c r="CH87" i="15"/>
  <c r="AO158" i="13"/>
  <c r="CG87" i="15"/>
  <c r="AN158" i="13"/>
  <c r="CF87" i="15"/>
  <c r="AM158" i="13"/>
  <c r="CE87" i="15"/>
  <c r="AL158" i="13"/>
  <c r="CD87" i="15"/>
  <c r="AK158" i="13"/>
  <c r="CC87" i="15"/>
  <c r="AJ158" i="13"/>
  <c r="CB87" i="15"/>
  <c r="AI158" i="13"/>
  <c r="CA87" i="15"/>
  <c r="AH158" i="13"/>
  <c r="BZ87" i="15"/>
  <c r="AG158" i="13"/>
  <c r="BY87" i="15"/>
  <c r="AF158" i="13"/>
  <c r="BX87" i="15"/>
  <c r="AE158" i="13"/>
  <c r="BW87" i="15"/>
  <c r="AD158" i="13"/>
  <c r="BV87" i="15"/>
  <c r="AC158" i="13"/>
  <c r="BU87" i="15"/>
  <c r="AB158" i="13"/>
  <c r="BT87" i="15"/>
  <c r="AA158" i="13"/>
  <c r="BS87" i="15"/>
  <c r="Z158" i="13"/>
  <c r="BR87" i="15"/>
  <c r="Y158" i="13"/>
  <c r="BQ87" i="15"/>
  <c r="X158" i="13"/>
  <c r="W158" i="13"/>
  <c r="BO87" i="15"/>
  <c r="V158" i="13"/>
  <c r="BN87" i="15"/>
  <c r="U158" i="13"/>
  <c r="BM87" i="15"/>
  <c r="T158" i="13"/>
  <c r="BL87" i="15"/>
  <c r="S158" i="13"/>
  <c r="BK87" i="15"/>
  <c r="R158" i="13"/>
  <c r="BJ87" i="15"/>
  <c r="Q158" i="13"/>
  <c r="BI87" i="15"/>
  <c r="P158" i="13"/>
  <c r="BH87" i="15"/>
  <c r="O158" i="13"/>
  <c r="BG87" i="15"/>
  <c r="N158" i="13"/>
  <c r="BF87" i="15"/>
  <c r="M158" i="13"/>
  <c r="BE87" i="15"/>
  <c r="L158" i="13"/>
  <c r="BD87" i="15"/>
  <c r="K158" i="13"/>
  <c r="BC87" i="15"/>
  <c r="J158" i="13"/>
  <c r="BB87" i="15"/>
  <c r="I158" i="13"/>
  <c r="BA87" i="15"/>
  <c r="H158" i="13"/>
  <c r="AZ87" i="15"/>
  <c r="G158" i="13"/>
  <c r="AY87" i="15"/>
  <c r="F158" i="13"/>
  <c r="AX87" i="15"/>
  <c r="E158" i="13"/>
  <c r="AW87" i="15"/>
  <c r="D158" i="13"/>
  <c r="AQ157" i="13"/>
  <c r="CI93" i="15"/>
  <c r="AP157" i="13"/>
  <c r="CH93" i="15"/>
  <c r="AO157" i="13"/>
  <c r="CG93" i="15"/>
  <c r="AN157" i="13"/>
  <c r="CF93" i="15"/>
  <c r="AM157" i="13"/>
  <c r="CE93" i="15"/>
  <c r="AL157" i="13"/>
  <c r="CD93" i="15"/>
  <c r="AK157" i="13"/>
  <c r="CC93" i="15"/>
  <c r="AJ157" i="13"/>
  <c r="CB93" i="15"/>
  <c r="AI157" i="13"/>
  <c r="CA93" i="15"/>
  <c r="AH157" i="13"/>
  <c r="BZ93" i="15"/>
  <c r="AG157" i="13"/>
  <c r="BY93" i="15"/>
  <c r="AF157" i="13"/>
  <c r="BX93" i="15"/>
  <c r="AE157" i="13"/>
  <c r="BW93" i="15"/>
  <c r="AD157" i="13"/>
  <c r="BV93" i="15"/>
  <c r="AC157" i="13"/>
  <c r="BU93" i="15"/>
  <c r="AB157" i="13"/>
  <c r="BT93" i="15"/>
  <c r="AA157" i="13"/>
  <c r="BS93" i="15"/>
  <c r="Z157" i="13"/>
  <c r="BR93" i="15"/>
  <c r="Y157" i="13"/>
  <c r="BQ93" i="15"/>
  <c r="W157" i="13"/>
  <c r="BO93" i="15"/>
  <c r="V157" i="13"/>
  <c r="BN93" i="15"/>
  <c r="U157" i="13"/>
  <c r="BM93" i="15"/>
  <c r="T157" i="13"/>
  <c r="BL93" i="15"/>
  <c r="S157" i="13"/>
  <c r="BK93" i="15"/>
  <c r="R157" i="13"/>
  <c r="BJ93" i="15"/>
  <c r="Q157" i="13"/>
  <c r="BI93" i="15"/>
  <c r="P157" i="13"/>
  <c r="BH93" i="15"/>
  <c r="O157" i="13"/>
  <c r="BG93" i="15"/>
  <c r="N157" i="13"/>
  <c r="BF93" i="15"/>
  <c r="M157" i="13"/>
  <c r="BE93" i="15"/>
  <c r="L157" i="13"/>
  <c r="BD93" i="15"/>
  <c r="K157" i="13"/>
  <c r="BC93" i="15"/>
  <c r="J157" i="13"/>
  <c r="BB93" i="15"/>
  <c r="I157" i="13"/>
  <c r="BA93" i="15"/>
  <c r="H157" i="13"/>
  <c r="AZ93" i="15"/>
  <c r="G157" i="13"/>
  <c r="AY93" i="15"/>
  <c r="F157" i="13"/>
  <c r="AX93" i="15"/>
  <c r="E157" i="13"/>
  <c r="AW93" i="15"/>
  <c r="AR156" i="13"/>
  <c r="AQ156" i="13"/>
  <c r="AP156" i="13"/>
  <c r="AO156" i="13"/>
  <c r="AN156" i="13"/>
  <c r="AM156" i="13"/>
  <c r="AL156" i="13"/>
  <c r="AK156" i="13"/>
  <c r="AJ156" i="13"/>
  <c r="AI156" i="13"/>
  <c r="AH156" i="13"/>
  <c r="AG156" i="13"/>
  <c r="AF156" i="13"/>
  <c r="AE156" i="13"/>
  <c r="AD156" i="13"/>
  <c r="AC156" i="13"/>
  <c r="AB156" i="13"/>
  <c r="AA156" i="13"/>
  <c r="Z156" i="13"/>
  <c r="Y156" i="13"/>
  <c r="X156" i="13"/>
  <c r="W156" i="13"/>
  <c r="V156" i="13"/>
  <c r="U156" i="13"/>
  <c r="T156" i="13"/>
  <c r="S156" i="13"/>
  <c r="R156" i="13"/>
  <c r="Q156" i="13"/>
  <c r="P156" i="13"/>
  <c r="O156" i="13"/>
  <c r="N156" i="13"/>
  <c r="M156" i="13"/>
  <c r="L156" i="13"/>
  <c r="K156" i="13"/>
  <c r="J156" i="13"/>
  <c r="I156" i="13"/>
  <c r="H156" i="13"/>
  <c r="G156" i="13"/>
  <c r="F156" i="13"/>
  <c r="E156" i="13"/>
  <c r="D156" i="13"/>
  <c r="AR155" i="13"/>
  <c r="R11" i="15"/>
  <c r="AQ155" i="13"/>
  <c r="AP155" i="13"/>
  <c r="AO155" i="13"/>
  <c r="AN155" i="13"/>
  <c r="AM155" i="13"/>
  <c r="AL155" i="13"/>
  <c r="AK155" i="13"/>
  <c r="AJ155" i="13"/>
  <c r="AI155" i="13"/>
  <c r="AH155" i="13"/>
  <c r="AG155" i="13"/>
  <c r="AF155" i="13"/>
  <c r="AE155" i="13"/>
  <c r="AD155" i="13"/>
  <c r="AC155" i="13"/>
  <c r="AB155" i="13"/>
  <c r="AA155" i="13"/>
  <c r="Z155" i="13"/>
  <c r="Y155" i="13"/>
  <c r="W155" i="13"/>
  <c r="V155" i="13"/>
  <c r="U155" i="13"/>
  <c r="T155" i="13"/>
  <c r="R155" i="13"/>
  <c r="Q155" i="13"/>
  <c r="P155" i="13"/>
  <c r="O155" i="13"/>
  <c r="N155" i="13"/>
  <c r="M155" i="13"/>
  <c r="L155" i="13"/>
  <c r="K155" i="13"/>
  <c r="J155" i="13"/>
  <c r="I155" i="13"/>
  <c r="H155" i="13"/>
  <c r="G155" i="13"/>
  <c r="F155" i="13"/>
  <c r="E155" i="13"/>
  <c r="D155" i="13"/>
  <c r="F11" i="15"/>
  <c r="AR153" i="13"/>
  <c r="R9" i="15"/>
  <c r="AQ153" i="13"/>
  <c r="AP153" i="13"/>
  <c r="AO153" i="13"/>
  <c r="AN153" i="13"/>
  <c r="AM153" i="13"/>
  <c r="AL153" i="13"/>
  <c r="AK153" i="13"/>
  <c r="AJ153" i="13"/>
  <c r="AI153" i="13"/>
  <c r="AH153" i="13"/>
  <c r="AG153" i="13"/>
  <c r="AF153" i="13"/>
  <c r="AE153" i="13"/>
  <c r="AD153" i="13"/>
  <c r="AC153" i="13"/>
  <c r="AB153" i="13"/>
  <c r="AA153" i="13"/>
  <c r="Z153" i="13"/>
  <c r="Y153" i="13"/>
  <c r="W153" i="13"/>
  <c r="V153" i="13"/>
  <c r="U153" i="13"/>
  <c r="T153" i="13"/>
  <c r="R153" i="13"/>
  <c r="Q153" i="13"/>
  <c r="P153" i="13"/>
  <c r="O153" i="13"/>
  <c r="N153" i="13"/>
  <c r="M153" i="13"/>
  <c r="L153" i="13"/>
  <c r="K153" i="13"/>
  <c r="J153" i="13"/>
  <c r="I153" i="13"/>
  <c r="H153" i="13"/>
  <c r="G153" i="13"/>
  <c r="F153" i="13"/>
  <c r="E153" i="13"/>
  <c r="D153" i="13"/>
  <c r="F9" i="15"/>
  <c r="AQ152" i="13"/>
  <c r="AP152" i="13"/>
  <c r="AO152" i="13"/>
  <c r="AN152" i="13"/>
  <c r="AM152" i="13"/>
  <c r="AL152" i="13"/>
  <c r="AK152" i="13"/>
  <c r="AJ152" i="13"/>
  <c r="AI152" i="13"/>
  <c r="AH152" i="13"/>
  <c r="AG152" i="13"/>
  <c r="AF152" i="13"/>
  <c r="AE152" i="13"/>
  <c r="AD152" i="13"/>
  <c r="AC152" i="13"/>
  <c r="AB152" i="13"/>
  <c r="AA152" i="13"/>
  <c r="Z152" i="13"/>
  <c r="Y152" i="13"/>
  <c r="W152" i="13"/>
  <c r="V152" i="13"/>
  <c r="U152" i="13"/>
  <c r="T152" i="13"/>
  <c r="R152" i="13"/>
  <c r="Q152" i="13"/>
  <c r="P152" i="13"/>
  <c r="O152" i="13"/>
  <c r="N152" i="13"/>
  <c r="M152" i="13"/>
  <c r="L152" i="13"/>
  <c r="K152" i="13"/>
  <c r="J152" i="13"/>
  <c r="I152" i="13"/>
  <c r="H152" i="13"/>
  <c r="G152" i="13"/>
  <c r="F152" i="13"/>
  <c r="E152" i="13"/>
  <c r="D152" i="13"/>
  <c r="F8" i="15"/>
  <c r="AR151" i="13"/>
  <c r="R7" i="15"/>
  <c r="R16" i="15"/>
  <c r="AQ151" i="13"/>
  <c r="AP151" i="13"/>
  <c r="AO151" i="13"/>
  <c r="AN151" i="13"/>
  <c r="AM151" i="13"/>
  <c r="AL151" i="13"/>
  <c r="AK151" i="13"/>
  <c r="AJ151" i="13"/>
  <c r="AI151" i="13"/>
  <c r="AH151" i="13"/>
  <c r="AG151" i="13"/>
  <c r="AF151" i="13"/>
  <c r="AE151" i="13"/>
  <c r="AD151" i="13"/>
  <c r="AC151" i="13"/>
  <c r="AB151" i="13"/>
  <c r="AA151" i="13"/>
  <c r="Z151" i="13"/>
  <c r="Y151" i="13"/>
  <c r="L16" i="15"/>
  <c r="W151" i="13"/>
  <c r="V151" i="13"/>
  <c r="U151" i="13"/>
  <c r="T151" i="13"/>
  <c r="R151" i="13"/>
  <c r="Q151" i="13"/>
  <c r="P151" i="13"/>
  <c r="O151" i="13"/>
  <c r="N151" i="13"/>
  <c r="M151" i="13"/>
  <c r="L151" i="13"/>
  <c r="K151" i="13"/>
  <c r="J151" i="13"/>
  <c r="I151" i="13"/>
  <c r="H151" i="13"/>
  <c r="G151" i="13"/>
  <c r="F151" i="13"/>
  <c r="E151" i="13"/>
  <c r="D151" i="13"/>
  <c r="F7" i="15"/>
  <c r="F16" i="15"/>
  <c r="AR150" i="13"/>
  <c r="R6" i="15"/>
  <c r="AQ150" i="13"/>
  <c r="AP150" i="13"/>
  <c r="AO150" i="13"/>
  <c r="AN150" i="13"/>
  <c r="AM150" i="13"/>
  <c r="AL150" i="13"/>
  <c r="AK150" i="13"/>
  <c r="AJ150" i="13"/>
  <c r="AI150" i="13"/>
  <c r="AH150" i="13"/>
  <c r="AG150" i="13"/>
  <c r="AF150" i="13"/>
  <c r="AE150" i="13"/>
  <c r="AD150" i="13"/>
  <c r="AC150" i="13"/>
  <c r="AB150" i="13"/>
  <c r="AA150" i="13"/>
  <c r="Z150" i="13"/>
  <c r="Y150" i="13"/>
  <c r="W150" i="13"/>
  <c r="V150" i="13"/>
  <c r="U150" i="13"/>
  <c r="T150" i="13"/>
  <c r="R150" i="13"/>
  <c r="Q150" i="13"/>
  <c r="P150" i="13"/>
  <c r="O150" i="13"/>
  <c r="N150" i="13"/>
  <c r="M150" i="13"/>
  <c r="L150" i="13"/>
  <c r="K150" i="13"/>
  <c r="J150" i="13"/>
  <c r="I150" i="13"/>
  <c r="H150" i="13"/>
  <c r="G150" i="13"/>
  <c r="F150" i="13"/>
  <c r="E150" i="13"/>
  <c r="D150" i="13"/>
  <c r="F6" i="15"/>
  <c r="AQ149" i="13"/>
  <c r="AP149" i="13"/>
  <c r="AO149" i="13"/>
  <c r="AN149" i="13"/>
  <c r="AM149" i="13"/>
  <c r="AL149" i="13"/>
  <c r="AK149" i="13"/>
  <c r="AJ149" i="13"/>
  <c r="AI149" i="13"/>
  <c r="AH149" i="13"/>
  <c r="AG149" i="13"/>
  <c r="AF149" i="13"/>
  <c r="AE149" i="13"/>
  <c r="AD149" i="13"/>
  <c r="AC149" i="13"/>
  <c r="AB149" i="13"/>
  <c r="AA149" i="13"/>
  <c r="Z149" i="13"/>
  <c r="Y149" i="13"/>
  <c r="W149" i="13"/>
  <c r="V149" i="13"/>
  <c r="U149" i="13"/>
  <c r="T149" i="13"/>
  <c r="R149" i="13"/>
  <c r="Q149" i="13"/>
  <c r="P149" i="13"/>
  <c r="O149" i="13"/>
  <c r="N149" i="13"/>
  <c r="M149" i="13"/>
  <c r="L149" i="13"/>
  <c r="K149" i="13"/>
  <c r="J149" i="13"/>
  <c r="I149" i="13"/>
  <c r="H149" i="13"/>
  <c r="G149" i="13"/>
  <c r="F149" i="13"/>
  <c r="E149" i="13"/>
  <c r="D149" i="13"/>
  <c r="F5" i="15"/>
  <c r="AQ148" i="13"/>
  <c r="AP148" i="13"/>
  <c r="AO148" i="13"/>
  <c r="AN148" i="13"/>
  <c r="AM148" i="13"/>
  <c r="AL148" i="13"/>
  <c r="AK148" i="13"/>
  <c r="AJ148" i="13"/>
  <c r="AI148" i="13"/>
  <c r="AH148" i="13"/>
  <c r="AG148" i="13"/>
  <c r="AF148" i="13"/>
  <c r="AE148" i="13"/>
  <c r="AD148" i="13"/>
  <c r="AC148" i="13"/>
  <c r="AB148" i="13"/>
  <c r="AA148" i="13"/>
  <c r="Z148" i="13"/>
  <c r="Y148" i="13"/>
  <c r="W148" i="13"/>
  <c r="V148" i="13"/>
  <c r="U148" i="13"/>
  <c r="T148" i="13"/>
  <c r="R148" i="13"/>
  <c r="Q148" i="13"/>
  <c r="P148" i="13"/>
  <c r="O148" i="13"/>
  <c r="N148" i="13"/>
  <c r="M148" i="13"/>
  <c r="L148" i="13"/>
  <c r="K148" i="13"/>
  <c r="J148" i="13"/>
  <c r="I148" i="13"/>
  <c r="H148" i="13"/>
  <c r="G148" i="13"/>
  <c r="F148" i="13"/>
  <c r="E148" i="13"/>
  <c r="D148" i="13"/>
  <c r="F4" i="15"/>
  <c r="AR147" i="13"/>
  <c r="R3" i="15"/>
  <c r="AQ147" i="13"/>
  <c r="AP147" i="13"/>
  <c r="AO147" i="13"/>
  <c r="AN147" i="13"/>
  <c r="AM147" i="13"/>
  <c r="AL147" i="13"/>
  <c r="AK147" i="13"/>
  <c r="AJ147" i="13"/>
  <c r="AI147" i="13"/>
  <c r="AH147" i="13"/>
  <c r="AG147" i="13"/>
  <c r="AF147" i="13"/>
  <c r="AE147" i="13"/>
  <c r="AD147" i="13"/>
  <c r="AC147" i="13"/>
  <c r="AB147" i="13"/>
  <c r="AA147" i="13"/>
  <c r="Z147" i="13"/>
  <c r="Y147" i="13"/>
  <c r="W147" i="13"/>
  <c r="V147" i="13"/>
  <c r="U147" i="13"/>
  <c r="T147" i="13"/>
  <c r="R147" i="13"/>
  <c r="Q147" i="13"/>
  <c r="P147" i="13"/>
  <c r="O147" i="13"/>
  <c r="N147" i="13"/>
  <c r="M147" i="13"/>
  <c r="L147" i="13"/>
  <c r="K147" i="13"/>
  <c r="J147" i="13"/>
  <c r="I147" i="13"/>
  <c r="H147" i="13"/>
  <c r="G147" i="13"/>
  <c r="F147" i="13"/>
  <c r="E147" i="13"/>
  <c r="D147" i="13"/>
  <c r="F3" i="15"/>
  <c r="AR146" i="13"/>
  <c r="AQ146" i="13"/>
  <c r="AP146" i="13"/>
  <c r="AO146" i="13"/>
  <c r="AN146" i="13"/>
  <c r="AM146" i="13"/>
  <c r="AL146" i="13"/>
  <c r="AK146" i="13"/>
  <c r="AJ146" i="13"/>
  <c r="AI146" i="13"/>
  <c r="AH146" i="13"/>
  <c r="AG146" i="13"/>
  <c r="AF146" i="13"/>
  <c r="AE146" i="13"/>
  <c r="AD146" i="13"/>
  <c r="AC146" i="13"/>
  <c r="AB146" i="13"/>
  <c r="AA146" i="13"/>
  <c r="Z146" i="13"/>
  <c r="Y146" i="13"/>
  <c r="X146" i="13"/>
  <c r="W146" i="13"/>
  <c r="V146" i="13"/>
  <c r="U146" i="13"/>
  <c r="T146" i="13"/>
  <c r="S146" i="13"/>
  <c r="R146" i="13"/>
  <c r="Q146" i="13"/>
  <c r="P146" i="13"/>
  <c r="O146" i="13"/>
  <c r="N146" i="13"/>
  <c r="M146" i="13"/>
  <c r="L146" i="13"/>
  <c r="K146" i="13"/>
  <c r="J146" i="13"/>
  <c r="I146" i="13"/>
  <c r="H146" i="13"/>
  <c r="G146" i="13"/>
  <c r="F146" i="13"/>
  <c r="E146" i="13"/>
  <c r="D146" i="13"/>
  <c r="AR145" i="13"/>
  <c r="AQ145" i="13"/>
  <c r="AP145" i="13"/>
  <c r="AO145" i="13"/>
  <c r="AN145" i="13"/>
  <c r="AM145" i="13"/>
  <c r="AL145" i="13"/>
  <c r="AK145" i="13"/>
  <c r="AJ145" i="13"/>
  <c r="AI145" i="13"/>
  <c r="AH145" i="13"/>
  <c r="AG145" i="13"/>
  <c r="AF145" i="13"/>
  <c r="AE145" i="13"/>
  <c r="AD145" i="13"/>
  <c r="AC145" i="13"/>
  <c r="AB145" i="13"/>
  <c r="AA145" i="13"/>
  <c r="Z145" i="13"/>
  <c r="Y145" i="13"/>
  <c r="X145" i="13"/>
  <c r="W145" i="13"/>
  <c r="V145" i="13"/>
  <c r="U145" i="13"/>
  <c r="T145" i="13"/>
  <c r="S145" i="13"/>
  <c r="R145" i="13"/>
  <c r="Q145" i="13"/>
  <c r="P145" i="13"/>
  <c r="O145" i="13"/>
  <c r="N145" i="13"/>
  <c r="M145" i="13"/>
  <c r="L145" i="13"/>
  <c r="K145" i="13"/>
  <c r="J145" i="13"/>
  <c r="I145" i="13"/>
  <c r="H145" i="13"/>
  <c r="G145" i="13"/>
  <c r="F145" i="13"/>
  <c r="E145" i="13"/>
  <c r="D145" i="13"/>
  <c r="AR144" i="13"/>
  <c r="AQ144" i="13"/>
  <c r="AP144" i="13"/>
  <c r="AO144" i="13"/>
  <c r="AN144" i="13"/>
  <c r="AM144" i="13"/>
  <c r="AL144" i="13"/>
  <c r="AK144" i="13"/>
  <c r="AJ144" i="13"/>
  <c r="AI144" i="13"/>
  <c r="AH144" i="13"/>
  <c r="AG144" i="13"/>
  <c r="AF144" i="13"/>
  <c r="AE144" i="13"/>
  <c r="AD144" i="13"/>
  <c r="AC144" i="13"/>
  <c r="AB144" i="13"/>
  <c r="AA144" i="13"/>
  <c r="Z144" i="13"/>
  <c r="Y144" i="13"/>
  <c r="X144" i="13"/>
  <c r="W144" i="13"/>
  <c r="V144" i="13"/>
  <c r="U144" i="13"/>
  <c r="T144" i="13"/>
  <c r="S144" i="13"/>
  <c r="R144" i="13"/>
  <c r="Q144" i="13"/>
  <c r="P144" i="13"/>
  <c r="O144" i="13"/>
  <c r="N144" i="13"/>
  <c r="M144" i="13"/>
  <c r="L144" i="13"/>
  <c r="K144" i="13"/>
  <c r="J144" i="13"/>
  <c r="I144" i="13"/>
  <c r="H144" i="13"/>
  <c r="G144" i="13"/>
  <c r="F144" i="13"/>
  <c r="E144" i="13"/>
  <c r="D144" i="13"/>
  <c r="AP8" i="19"/>
  <c r="AD6" i="19"/>
  <c r="AJ9" i="19"/>
  <c r="AD5" i="19"/>
  <c r="AB16" i="15"/>
  <c r="AH16" i="15"/>
  <c r="AJ13" i="15"/>
  <c r="AJ4" i="19"/>
  <c r="AP11" i="19"/>
  <c r="AJ11" i="19"/>
  <c r="AD11" i="19"/>
  <c r="AP10" i="19"/>
  <c r="AJ6" i="19"/>
  <c r="AD9" i="19"/>
  <c r="AD8" i="19"/>
  <c r="AJ10" i="19"/>
  <c r="AP5" i="19"/>
  <c r="AP3" i="19"/>
  <c r="AD13" i="15"/>
  <c r="AD4" i="19"/>
  <c r="AD10" i="19"/>
  <c r="AP9" i="19"/>
  <c r="AJ5" i="19"/>
  <c r="AJ3" i="19"/>
  <c r="AP13" i="15"/>
  <c r="AP4" i="19"/>
  <c r="AP6" i="19"/>
  <c r="F13" i="15"/>
  <c r="M154" i="13"/>
  <c r="M97" i="10"/>
  <c r="AC154" i="13"/>
  <c r="AC97" i="10"/>
  <c r="AK154" i="13"/>
  <c r="AK97" i="10"/>
  <c r="CJ99" i="15"/>
  <c r="AN87" i="15"/>
  <c r="G190" i="13"/>
  <c r="G98" i="10"/>
  <c r="S98" i="10"/>
  <c r="AE190" i="13"/>
  <c r="AE98" i="10"/>
  <c r="J205" i="13"/>
  <c r="J99" i="10"/>
  <c r="R205" i="13"/>
  <c r="R99" i="10"/>
  <c r="V205" i="13"/>
  <c r="V99" i="10"/>
  <c r="AD205" i="13"/>
  <c r="AD99" i="10"/>
  <c r="AL205" i="13"/>
  <c r="AL99" i="10"/>
  <c r="F154" i="13"/>
  <c r="F97" i="10"/>
  <c r="J154" i="13"/>
  <c r="J97" i="10"/>
  <c r="N154" i="13"/>
  <c r="N97" i="10"/>
  <c r="R154" i="13"/>
  <c r="R97" i="10"/>
  <c r="V154" i="13"/>
  <c r="V97" i="10"/>
  <c r="Z154" i="13"/>
  <c r="Z97" i="10"/>
  <c r="AD154" i="13"/>
  <c r="AD97" i="10"/>
  <c r="AH154" i="13"/>
  <c r="AH97" i="10"/>
  <c r="AL154" i="13"/>
  <c r="AL97" i="10"/>
  <c r="AP154" i="13"/>
  <c r="AP97" i="10"/>
  <c r="T160" i="13"/>
  <c r="F113" i="15"/>
  <c r="F116" i="15"/>
  <c r="R116" i="15"/>
  <c r="D98" i="10"/>
  <c r="H190" i="13"/>
  <c r="H98" i="10"/>
  <c r="L190" i="13"/>
  <c r="L98" i="10"/>
  <c r="P190" i="13"/>
  <c r="P98" i="10"/>
  <c r="T190" i="13"/>
  <c r="T98" i="10"/>
  <c r="X98" i="10"/>
  <c r="AB190" i="13"/>
  <c r="AB98" i="10"/>
  <c r="AF190" i="13"/>
  <c r="AF98" i="10"/>
  <c r="AJ190" i="13"/>
  <c r="AJ98" i="10"/>
  <c r="AN190" i="13"/>
  <c r="AN98" i="10"/>
  <c r="AR98" i="10"/>
  <c r="G205" i="13"/>
  <c r="G99" i="10"/>
  <c r="K205" i="13"/>
  <c r="K99" i="10"/>
  <c r="O205" i="13"/>
  <c r="O99" i="10"/>
  <c r="S205" i="13"/>
  <c r="S99" i="10"/>
  <c r="W205" i="13"/>
  <c r="W99" i="10"/>
  <c r="AA205" i="13"/>
  <c r="AA99" i="10"/>
  <c r="AE205" i="13"/>
  <c r="AE99" i="10"/>
  <c r="AI205" i="13"/>
  <c r="AI99" i="10"/>
  <c r="AM205" i="13"/>
  <c r="AM99" i="10"/>
  <c r="AQ205" i="13"/>
  <c r="AQ99" i="10"/>
  <c r="E154" i="13"/>
  <c r="E97" i="10"/>
  <c r="Q154" i="13"/>
  <c r="Q97" i="10"/>
  <c r="Y154" i="13"/>
  <c r="Y97" i="10"/>
  <c r="AG154" i="13"/>
  <c r="AG97" i="10"/>
  <c r="AO154" i="13"/>
  <c r="AO97" i="10"/>
  <c r="BP99" i="15"/>
  <c r="AH87" i="15"/>
  <c r="K190" i="13"/>
  <c r="K98" i="10"/>
  <c r="AA190" i="13"/>
  <c r="AA98" i="10"/>
  <c r="AM190" i="13"/>
  <c r="AM98" i="10"/>
  <c r="G154" i="13"/>
  <c r="G97" i="10"/>
  <c r="K154" i="13"/>
  <c r="K97" i="10"/>
  <c r="O154" i="13"/>
  <c r="O97" i="10"/>
  <c r="S97" i="10"/>
  <c r="W154" i="13"/>
  <c r="W97" i="10"/>
  <c r="AA154" i="13"/>
  <c r="AA97" i="10"/>
  <c r="AE154" i="13"/>
  <c r="AE97" i="10"/>
  <c r="AI154" i="13"/>
  <c r="AI97" i="10"/>
  <c r="AM154" i="13"/>
  <c r="AM97" i="10"/>
  <c r="AQ154" i="13"/>
  <c r="AQ97" i="10"/>
  <c r="AV93" i="15"/>
  <c r="BP93" i="15"/>
  <c r="CJ93" i="15"/>
  <c r="F114" i="15"/>
  <c r="F117" i="15"/>
  <c r="E190" i="13"/>
  <c r="E98" i="10"/>
  <c r="I190" i="13"/>
  <c r="I98" i="10"/>
  <c r="M190" i="13"/>
  <c r="M98" i="10"/>
  <c r="Q190" i="13"/>
  <c r="Q98" i="10"/>
  <c r="U190" i="13"/>
  <c r="U98" i="10"/>
  <c r="Y190" i="13"/>
  <c r="Y98" i="10"/>
  <c r="AC190" i="13"/>
  <c r="AC98" i="10"/>
  <c r="AG190" i="13"/>
  <c r="AG98" i="10"/>
  <c r="AK190" i="13"/>
  <c r="AK98" i="10"/>
  <c r="AO190" i="13"/>
  <c r="AO98" i="10"/>
  <c r="D195" i="13"/>
  <c r="D205" i="13"/>
  <c r="H205" i="13"/>
  <c r="H99" i="10"/>
  <c r="L205" i="13"/>
  <c r="L99" i="10"/>
  <c r="P205" i="13"/>
  <c r="P99" i="10"/>
  <c r="T205" i="13"/>
  <c r="T99" i="10"/>
  <c r="X205" i="13"/>
  <c r="X99" i="10"/>
  <c r="AB205" i="13"/>
  <c r="AB99" i="10"/>
  <c r="AF205" i="13"/>
  <c r="AF99" i="10"/>
  <c r="AJ205" i="13"/>
  <c r="AJ99" i="10"/>
  <c r="AN205" i="13"/>
  <c r="AN99" i="10"/>
  <c r="AR205" i="13"/>
  <c r="AR99" i="10"/>
  <c r="I154" i="13"/>
  <c r="I97" i="10"/>
  <c r="U154" i="13"/>
  <c r="U97" i="10"/>
  <c r="AV99" i="15"/>
  <c r="AB87" i="15"/>
  <c r="O190" i="13"/>
  <c r="O98" i="10"/>
  <c r="W190" i="13"/>
  <c r="W98" i="10"/>
  <c r="AI190" i="13"/>
  <c r="AI98" i="10"/>
  <c r="AQ190" i="13"/>
  <c r="AQ98" i="10"/>
  <c r="F205" i="13"/>
  <c r="F99" i="10"/>
  <c r="N205" i="13"/>
  <c r="N99" i="10"/>
  <c r="Z205" i="13"/>
  <c r="Z99" i="10"/>
  <c r="AH205" i="13"/>
  <c r="AH99" i="10"/>
  <c r="AP205" i="13"/>
  <c r="AP99" i="10"/>
  <c r="D154" i="13"/>
  <c r="F10" i="15"/>
  <c r="F19" i="15"/>
  <c r="D97" i="10"/>
  <c r="H154" i="13"/>
  <c r="H97" i="10"/>
  <c r="L154" i="13"/>
  <c r="L97" i="10"/>
  <c r="P154" i="13"/>
  <c r="P97" i="10"/>
  <c r="T154" i="13"/>
  <c r="T97" i="10"/>
  <c r="X97" i="10"/>
  <c r="AB154" i="13"/>
  <c r="AB97" i="10"/>
  <c r="AF154" i="13"/>
  <c r="AF97" i="10"/>
  <c r="AJ154" i="13"/>
  <c r="AJ97" i="10"/>
  <c r="AN154" i="13"/>
  <c r="AN97" i="10"/>
  <c r="AR154" i="13"/>
  <c r="R10" i="15"/>
  <c r="R19" i="15"/>
  <c r="AR97" i="10"/>
  <c r="AB86" i="15"/>
  <c r="AV87" i="15"/>
  <c r="BP87" i="15"/>
  <c r="AH86" i="15"/>
  <c r="AN86" i="15"/>
  <c r="CJ87" i="15"/>
  <c r="F115" i="15"/>
  <c r="F45" i="19"/>
  <c r="R115" i="15"/>
  <c r="F190" i="13"/>
  <c r="F98" i="10"/>
  <c r="J190" i="13"/>
  <c r="J98" i="10"/>
  <c r="N190" i="13"/>
  <c r="N98" i="10"/>
  <c r="R190" i="13"/>
  <c r="R98" i="10"/>
  <c r="V190" i="13"/>
  <c r="V98" i="10"/>
  <c r="Z190" i="13"/>
  <c r="Z98" i="10"/>
  <c r="AD190" i="13"/>
  <c r="AD98" i="10"/>
  <c r="AH190" i="13"/>
  <c r="AH98" i="10"/>
  <c r="AL190" i="13"/>
  <c r="AL98" i="10"/>
  <c r="AP190" i="13"/>
  <c r="AP98" i="10"/>
  <c r="E205" i="13"/>
  <c r="E99" i="10"/>
  <c r="I205" i="13"/>
  <c r="I99" i="10"/>
  <c r="M205" i="13"/>
  <c r="M99" i="10"/>
  <c r="Q205" i="13"/>
  <c r="Q99" i="10"/>
  <c r="U205" i="13"/>
  <c r="U99" i="10"/>
  <c r="Y205" i="13"/>
  <c r="Y99" i="10"/>
  <c r="AC205" i="13"/>
  <c r="AC99" i="10"/>
  <c r="AG205" i="13"/>
  <c r="AG99" i="10"/>
  <c r="AK205" i="13"/>
  <c r="AK99" i="10"/>
  <c r="AO205" i="13"/>
  <c r="AO99" i="10"/>
  <c r="D160" i="13"/>
  <c r="AJ160" i="13"/>
  <c r="H178" i="13"/>
  <c r="P178" i="13"/>
  <c r="P171" i="13"/>
  <c r="AN178" i="13"/>
  <c r="AN171" i="13"/>
  <c r="D183" i="13"/>
  <c r="P183" i="13"/>
  <c r="P182" i="13"/>
  <c r="X183" i="13"/>
  <c r="AN183" i="13"/>
  <c r="AN182" i="13"/>
  <c r="H160" i="13"/>
  <c r="X160" i="13"/>
  <c r="AN160" i="13"/>
  <c r="E183" i="13"/>
  <c r="E182" i="13"/>
  <c r="I183" i="13"/>
  <c r="I182" i="13"/>
  <c r="M183" i="13"/>
  <c r="M182" i="13"/>
  <c r="Q183" i="13"/>
  <c r="Q182" i="13"/>
  <c r="U183" i="13"/>
  <c r="U182" i="13"/>
  <c r="Y183" i="13"/>
  <c r="Y182" i="13"/>
  <c r="AC183" i="13"/>
  <c r="AC182" i="13"/>
  <c r="AG183" i="13"/>
  <c r="AG182" i="13"/>
  <c r="AK183" i="13"/>
  <c r="AK182" i="13"/>
  <c r="AO183" i="13"/>
  <c r="AO182" i="13"/>
  <c r="H171" i="13"/>
  <c r="AF178" i="13"/>
  <c r="AF171" i="13"/>
  <c r="H183" i="13"/>
  <c r="H182" i="13"/>
  <c r="T183" i="13"/>
  <c r="T182" i="13"/>
  <c r="AF183" i="13"/>
  <c r="AF182" i="13"/>
  <c r="AR183" i="13"/>
  <c r="AB160" i="13"/>
  <c r="G160" i="13"/>
  <c r="G161" i="13"/>
  <c r="O160" i="13"/>
  <c r="O161" i="13"/>
  <c r="W160" i="13"/>
  <c r="W161" i="13"/>
  <c r="AE160" i="13"/>
  <c r="AE161" i="13"/>
  <c r="AM160" i="13"/>
  <c r="AM161" i="13"/>
  <c r="F160" i="13"/>
  <c r="F162" i="13"/>
  <c r="N160" i="13"/>
  <c r="N162" i="13"/>
  <c r="V160" i="13"/>
  <c r="V162" i="13"/>
  <c r="AD160" i="13"/>
  <c r="AD162" i="13"/>
  <c r="AL160" i="13"/>
  <c r="AL162" i="13"/>
  <c r="E160" i="13"/>
  <c r="E163" i="13"/>
  <c r="M160" i="13"/>
  <c r="M163" i="13"/>
  <c r="Y160" i="13"/>
  <c r="Y163" i="13"/>
  <c r="AG160" i="13"/>
  <c r="AG163" i="13"/>
  <c r="G172" i="13"/>
  <c r="K172" i="13"/>
  <c r="O172" i="13"/>
  <c r="W172" i="13"/>
  <c r="AA172" i="13"/>
  <c r="AE172" i="13"/>
  <c r="AI172" i="13"/>
  <c r="AM172" i="13"/>
  <c r="AQ172" i="13"/>
  <c r="F183" i="13"/>
  <c r="F182" i="13"/>
  <c r="J183" i="13"/>
  <c r="J182" i="13"/>
  <c r="N183" i="13"/>
  <c r="N182" i="13"/>
  <c r="R183" i="13"/>
  <c r="R182" i="13"/>
  <c r="V183" i="13"/>
  <c r="V182" i="13"/>
  <c r="Z183" i="13"/>
  <c r="Z182" i="13"/>
  <c r="AD183" i="13"/>
  <c r="AD182" i="13"/>
  <c r="AH183" i="13"/>
  <c r="AH182" i="13"/>
  <c r="AL183" i="13"/>
  <c r="AL182" i="13"/>
  <c r="AP183" i="13"/>
  <c r="AP182" i="13"/>
  <c r="G195" i="13"/>
  <c r="K195" i="13"/>
  <c r="O195" i="13"/>
  <c r="S195" i="13"/>
  <c r="W195" i="13"/>
  <c r="AA195" i="13"/>
  <c r="AE195" i="13"/>
  <c r="AI195" i="13"/>
  <c r="AM195" i="13"/>
  <c r="AQ195" i="13"/>
  <c r="X178" i="13"/>
  <c r="X171" i="13"/>
  <c r="L183" i="13"/>
  <c r="L182" i="13"/>
  <c r="AB183" i="13"/>
  <c r="AB182" i="13"/>
  <c r="AJ183" i="13"/>
  <c r="AJ182" i="13"/>
  <c r="L160" i="13"/>
  <c r="AR160" i="13"/>
  <c r="K160" i="13"/>
  <c r="K161" i="13"/>
  <c r="S160" i="13"/>
  <c r="S161" i="13"/>
  <c r="AA160" i="13"/>
  <c r="AA161" i="13"/>
  <c r="AI160" i="13"/>
  <c r="AI161" i="13"/>
  <c r="AQ160" i="13"/>
  <c r="AQ161" i="13"/>
  <c r="J160" i="13"/>
  <c r="J162" i="13"/>
  <c r="R160" i="13"/>
  <c r="R162" i="13"/>
  <c r="Z160" i="13"/>
  <c r="Z162" i="13"/>
  <c r="AH160" i="13"/>
  <c r="AH162" i="13"/>
  <c r="AP160" i="13"/>
  <c r="AP162" i="13"/>
  <c r="I160" i="13"/>
  <c r="I163" i="13"/>
  <c r="Q160" i="13"/>
  <c r="Q163" i="13"/>
  <c r="U160" i="13"/>
  <c r="U163" i="13"/>
  <c r="AC160" i="13"/>
  <c r="AC163" i="13"/>
  <c r="AK160" i="13"/>
  <c r="AK163" i="13"/>
  <c r="AO160" i="13"/>
  <c r="AO163" i="13"/>
  <c r="P160" i="13"/>
  <c r="AF160" i="13"/>
  <c r="G183" i="13"/>
  <c r="G182" i="13"/>
  <c r="K183" i="13"/>
  <c r="K182" i="13"/>
  <c r="O183" i="13"/>
  <c r="O182" i="13"/>
  <c r="S183" i="13"/>
  <c r="W183" i="13"/>
  <c r="W182" i="13"/>
  <c r="AA183" i="13"/>
  <c r="AA182" i="13"/>
  <c r="AE183" i="13"/>
  <c r="AE182" i="13"/>
  <c r="AI183" i="13"/>
  <c r="AI182" i="13"/>
  <c r="AM183" i="13"/>
  <c r="AM182" i="13"/>
  <c r="AQ183" i="13"/>
  <c r="AQ182" i="13"/>
  <c r="E195" i="13"/>
  <c r="I195" i="13"/>
  <c r="M195" i="13"/>
  <c r="Q195" i="13"/>
  <c r="U195" i="13"/>
  <c r="Y195" i="13"/>
  <c r="AC195" i="13"/>
  <c r="AG195" i="13"/>
  <c r="AK195" i="13"/>
  <c r="AO195" i="13"/>
  <c r="F195" i="13"/>
  <c r="J195" i="13"/>
  <c r="N195" i="13"/>
  <c r="R195" i="13"/>
  <c r="V195" i="13"/>
  <c r="Z195" i="13"/>
  <c r="AD195" i="13"/>
  <c r="AH195" i="13"/>
  <c r="AL195" i="13"/>
  <c r="AP195" i="13"/>
  <c r="AR143" i="13"/>
  <c r="AQ143" i="13"/>
  <c r="AP143" i="13"/>
  <c r="AO143" i="13"/>
  <c r="AN143" i="13"/>
  <c r="AM143" i="13"/>
  <c r="AL143" i="13"/>
  <c r="AK143" i="13"/>
  <c r="AJ143" i="13"/>
  <c r="AI143" i="13"/>
  <c r="AH143" i="13"/>
  <c r="AG143" i="13"/>
  <c r="AF143" i="13"/>
  <c r="AE143" i="13"/>
  <c r="AD143" i="13"/>
  <c r="AC143" i="13"/>
  <c r="AB143" i="13"/>
  <c r="AA143" i="13"/>
  <c r="Z143" i="13"/>
  <c r="Y143" i="13"/>
  <c r="X143" i="13"/>
  <c r="W143" i="13"/>
  <c r="V143" i="13"/>
  <c r="U143" i="13"/>
  <c r="T143" i="13"/>
  <c r="S143" i="13"/>
  <c r="R143" i="13"/>
  <c r="Q143" i="13"/>
  <c r="P143" i="13"/>
  <c r="O143" i="13"/>
  <c r="N143" i="13"/>
  <c r="M143" i="13"/>
  <c r="L143" i="13"/>
  <c r="K143" i="13"/>
  <c r="J143" i="13"/>
  <c r="I143" i="13"/>
  <c r="H143" i="13"/>
  <c r="G143" i="13"/>
  <c r="F143" i="13"/>
  <c r="E143" i="13"/>
  <c r="D143" i="13"/>
  <c r="AR142" i="13"/>
  <c r="AQ142" i="13"/>
  <c r="AP142" i="13"/>
  <c r="AO142" i="13"/>
  <c r="AN142" i="13"/>
  <c r="AM142" i="13"/>
  <c r="AL142" i="13"/>
  <c r="AK142" i="13"/>
  <c r="AJ142" i="13"/>
  <c r="AI142" i="13"/>
  <c r="AH142" i="13"/>
  <c r="AG142" i="13"/>
  <c r="AF142" i="13"/>
  <c r="AE142" i="13"/>
  <c r="AD142" i="13"/>
  <c r="AC142" i="13"/>
  <c r="AB142" i="13"/>
  <c r="AA142" i="13"/>
  <c r="Z142" i="13"/>
  <c r="Y142" i="13"/>
  <c r="X142" i="13"/>
  <c r="W142" i="13"/>
  <c r="V142" i="13"/>
  <c r="U142" i="13"/>
  <c r="T142" i="13"/>
  <c r="S142" i="13"/>
  <c r="R142" i="13"/>
  <c r="Q142" i="13"/>
  <c r="P142" i="13"/>
  <c r="O142" i="13"/>
  <c r="N142" i="13"/>
  <c r="M142" i="13"/>
  <c r="L142" i="13"/>
  <c r="K142" i="13"/>
  <c r="J142" i="13"/>
  <c r="I142" i="13"/>
  <c r="H142" i="13"/>
  <c r="G142" i="13"/>
  <c r="F142" i="13"/>
  <c r="E142" i="13"/>
  <c r="D142" i="13"/>
  <c r="AR141" i="13"/>
  <c r="AQ141" i="13"/>
  <c r="AP141" i="13"/>
  <c r="AO141" i="13"/>
  <c r="AN141" i="13"/>
  <c r="AM141" i="13"/>
  <c r="AL141" i="13"/>
  <c r="AK141" i="13"/>
  <c r="AJ141" i="13"/>
  <c r="AI141" i="13"/>
  <c r="AH141" i="13"/>
  <c r="AG141" i="13"/>
  <c r="AF141" i="13"/>
  <c r="AE141" i="13"/>
  <c r="AD141" i="13"/>
  <c r="AC141" i="13"/>
  <c r="AB141" i="13"/>
  <c r="AA141" i="13"/>
  <c r="Z141" i="13"/>
  <c r="Y141" i="13"/>
  <c r="X141" i="13"/>
  <c r="W141" i="13"/>
  <c r="V141" i="13"/>
  <c r="U141" i="13"/>
  <c r="T141" i="13"/>
  <c r="S141" i="13"/>
  <c r="R141" i="13"/>
  <c r="Q141" i="13"/>
  <c r="P141" i="13"/>
  <c r="O141" i="13"/>
  <c r="N141" i="13"/>
  <c r="M141" i="13"/>
  <c r="L141" i="13"/>
  <c r="K141" i="13"/>
  <c r="J141" i="13"/>
  <c r="I141" i="13"/>
  <c r="H141" i="13"/>
  <c r="G141" i="13"/>
  <c r="F141" i="13"/>
  <c r="E141" i="13"/>
  <c r="D141" i="13"/>
  <c r="AR140" i="13"/>
  <c r="AQ140" i="13"/>
  <c r="AP140" i="13"/>
  <c r="AO140" i="13"/>
  <c r="AN140" i="13"/>
  <c r="AM140" i="13"/>
  <c r="AL140" i="13"/>
  <c r="AK140" i="13"/>
  <c r="AJ140" i="13"/>
  <c r="AI140" i="13"/>
  <c r="AH140" i="13"/>
  <c r="AG140" i="13"/>
  <c r="AF140" i="13"/>
  <c r="AE140" i="13"/>
  <c r="AD140" i="13"/>
  <c r="AC140" i="13"/>
  <c r="AB140" i="13"/>
  <c r="AA140" i="13"/>
  <c r="Z140" i="13"/>
  <c r="Y140" i="13"/>
  <c r="X140" i="13"/>
  <c r="W140" i="13"/>
  <c r="V140" i="13"/>
  <c r="U140" i="13"/>
  <c r="T140" i="13"/>
  <c r="S140" i="13"/>
  <c r="R140" i="13"/>
  <c r="Q140" i="13"/>
  <c r="P140" i="13"/>
  <c r="O140" i="13"/>
  <c r="N140" i="13"/>
  <c r="M140" i="13"/>
  <c r="L140" i="13"/>
  <c r="K140" i="13"/>
  <c r="J140" i="13"/>
  <c r="I140" i="13"/>
  <c r="H140" i="13"/>
  <c r="G140" i="13"/>
  <c r="F140" i="13"/>
  <c r="E140" i="13"/>
  <c r="D140" i="13"/>
  <c r="AR139" i="13"/>
  <c r="AQ139" i="13"/>
  <c r="AP139" i="13"/>
  <c r="AO139" i="13"/>
  <c r="AN139" i="13"/>
  <c r="AM139" i="13"/>
  <c r="AL139" i="13"/>
  <c r="AK139" i="13"/>
  <c r="AJ139" i="13"/>
  <c r="AI139" i="13"/>
  <c r="AH139" i="13"/>
  <c r="AG139" i="13"/>
  <c r="AF139" i="13"/>
  <c r="AE139" i="13"/>
  <c r="AD139" i="13"/>
  <c r="AC139" i="13"/>
  <c r="AB139" i="13"/>
  <c r="AA139" i="13"/>
  <c r="Z139" i="13"/>
  <c r="Y139" i="13"/>
  <c r="X139" i="13"/>
  <c r="W139" i="13"/>
  <c r="V139" i="13"/>
  <c r="U139" i="13"/>
  <c r="T139" i="13"/>
  <c r="S139" i="13"/>
  <c r="R139" i="13"/>
  <c r="Q139" i="13"/>
  <c r="P139" i="13"/>
  <c r="O139" i="13"/>
  <c r="N139" i="13"/>
  <c r="M139" i="13"/>
  <c r="L139" i="13"/>
  <c r="K139" i="13"/>
  <c r="J139" i="13"/>
  <c r="I139" i="13"/>
  <c r="H139" i="13"/>
  <c r="G139" i="13"/>
  <c r="F139" i="13"/>
  <c r="E139" i="13"/>
  <c r="D139" i="13"/>
  <c r="AR138" i="13"/>
  <c r="AQ138" i="13"/>
  <c r="AP138" i="13"/>
  <c r="AO138" i="13"/>
  <c r="AN138" i="13"/>
  <c r="AM138" i="13"/>
  <c r="AL138" i="13"/>
  <c r="AK138" i="13"/>
  <c r="AJ138" i="13"/>
  <c r="AI138" i="13"/>
  <c r="AH138" i="13"/>
  <c r="AG138" i="13"/>
  <c r="AF138" i="13"/>
  <c r="AE138" i="13"/>
  <c r="AD138" i="13"/>
  <c r="AC138" i="13"/>
  <c r="AB138" i="13"/>
  <c r="AA138" i="13"/>
  <c r="Z138" i="13"/>
  <c r="Y138" i="13"/>
  <c r="X138" i="13"/>
  <c r="W138" i="13"/>
  <c r="V138" i="13"/>
  <c r="U138" i="13"/>
  <c r="T138" i="13"/>
  <c r="S138" i="13"/>
  <c r="R138" i="13"/>
  <c r="Q138" i="13"/>
  <c r="P138" i="13"/>
  <c r="O138" i="13"/>
  <c r="N138" i="13"/>
  <c r="M138" i="13"/>
  <c r="L138" i="13"/>
  <c r="K138" i="13"/>
  <c r="J138" i="13"/>
  <c r="I138" i="13"/>
  <c r="H138" i="13"/>
  <c r="G138" i="13"/>
  <c r="F138" i="13"/>
  <c r="E138" i="13"/>
  <c r="D138" i="13"/>
  <c r="AR137" i="13"/>
  <c r="AQ137" i="13"/>
  <c r="AP137" i="13"/>
  <c r="AO137" i="13"/>
  <c r="AN137" i="13"/>
  <c r="AM137" i="13"/>
  <c r="AL137" i="13"/>
  <c r="AK137" i="13"/>
  <c r="AJ137" i="13"/>
  <c r="AI137" i="13"/>
  <c r="AH137" i="13"/>
  <c r="AG137" i="13"/>
  <c r="AF137" i="13"/>
  <c r="AE137" i="13"/>
  <c r="AD137" i="13"/>
  <c r="AC137" i="13"/>
  <c r="AB137" i="13"/>
  <c r="AA137" i="13"/>
  <c r="Z137" i="13"/>
  <c r="Y137" i="13"/>
  <c r="X137" i="13"/>
  <c r="W137" i="13"/>
  <c r="V137" i="13"/>
  <c r="U137" i="13"/>
  <c r="T137" i="13"/>
  <c r="S137" i="13"/>
  <c r="R137" i="13"/>
  <c r="Q137" i="13"/>
  <c r="P137" i="13"/>
  <c r="O137" i="13"/>
  <c r="N137" i="13"/>
  <c r="M137" i="13"/>
  <c r="L137" i="13"/>
  <c r="K137" i="13"/>
  <c r="J137" i="13"/>
  <c r="I137" i="13"/>
  <c r="H137" i="13"/>
  <c r="G137" i="13"/>
  <c r="F137" i="13"/>
  <c r="E137" i="13"/>
  <c r="D137" i="13"/>
  <c r="AR136" i="13"/>
  <c r="AQ136" i="13"/>
  <c r="AP136" i="13"/>
  <c r="AO136" i="13"/>
  <c r="AN136" i="13"/>
  <c r="AM136" i="13"/>
  <c r="AL136" i="13"/>
  <c r="AK136" i="13"/>
  <c r="AJ136" i="13"/>
  <c r="AI136" i="13"/>
  <c r="AH136" i="13"/>
  <c r="AG136" i="13"/>
  <c r="AF136" i="13"/>
  <c r="AE136" i="13"/>
  <c r="AD136" i="13"/>
  <c r="AC136" i="13"/>
  <c r="AB136" i="13"/>
  <c r="AA136" i="13"/>
  <c r="Z136" i="13"/>
  <c r="Y136" i="13"/>
  <c r="X136" i="13"/>
  <c r="W136" i="13"/>
  <c r="V136" i="13"/>
  <c r="U136" i="13"/>
  <c r="T136" i="13"/>
  <c r="S136" i="13"/>
  <c r="R136" i="13"/>
  <c r="Q136" i="13"/>
  <c r="P136" i="13"/>
  <c r="O136" i="13"/>
  <c r="N136" i="13"/>
  <c r="M136" i="13"/>
  <c r="L136" i="13"/>
  <c r="K136" i="13"/>
  <c r="J136" i="13"/>
  <c r="I136" i="13"/>
  <c r="H136" i="13"/>
  <c r="G136" i="13"/>
  <c r="F136" i="13"/>
  <c r="E136" i="13"/>
  <c r="D136" i="13"/>
  <c r="AQ135" i="13"/>
  <c r="AP135" i="13"/>
  <c r="AO135" i="13"/>
  <c r="AM135" i="13"/>
  <c r="AL135" i="13"/>
  <c r="AK135" i="13"/>
  <c r="AI135" i="13"/>
  <c r="AH135" i="13"/>
  <c r="AG135" i="13"/>
  <c r="AE135" i="13"/>
  <c r="AD135" i="13"/>
  <c r="AC135" i="13"/>
  <c r="AA135" i="13"/>
  <c r="Z135" i="13"/>
  <c r="Y135" i="13"/>
  <c r="W135" i="13"/>
  <c r="V135" i="13"/>
  <c r="U135" i="13"/>
  <c r="S135" i="13"/>
  <c r="R135" i="13"/>
  <c r="Q135" i="13"/>
  <c r="O135" i="13"/>
  <c r="N135" i="13"/>
  <c r="M135" i="13"/>
  <c r="K135" i="13"/>
  <c r="J135" i="13"/>
  <c r="I135" i="13"/>
  <c r="G135" i="13"/>
  <c r="F135" i="13"/>
  <c r="E135" i="13"/>
  <c r="AR133" i="13"/>
  <c r="AQ133" i="13"/>
  <c r="AP133" i="13"/>
  <c r="AO133" i="13"/>
  <c r="AN133" i="13"/>
  <c r="AM133" i="13"/>
  <c r="AL133" i="13"/>
  <c r="AK133" i="13"/>
  <c r="AJ133" i="13"/>
  <c r="AI133" i="13"/>
  <c r="AH133" i="13"/>
  <c r="AG133" i="13"/>
  <c r="AF133" i="13"/>
  <c r="AE133" i="13"/>
  <c r="AD133" i="13"/>
  <c r="AC133" i="13"/>
  <c r="AB133" i="13"/>
  <c r="AA133" i="13"/>
  <c r="Z133" i="13"/>
  <c r="Y133" i="13"/>
  <c r="X133" i="13"/>
  <c r="W133" i="13"/>
  <c r="V133" i="13"/>
  <c r="U133" i="13"/>
  <c r="T133" i="13"/>
  <c r="S133" i="13"/>
  <c r="R133" i="13"/>
  <c r="Q133" i="13"/>
  <c r="P133" i="13"/>
  <c r="O133" i="13"/>
  <c r="N133" i="13"/>
  <c r="M133" i="13"/>
  <c r="L133" i="13"/>
  <c r="K133" i="13"/>
  <c r="J133" i="13"/>
  <c r="I133" i="13"/>
  <c r="H133" i="13"/>
  <c r="G133" i="13"/>
  <c r="F133" i="13"/>
  <c r="E133" i="13"/>
  <c r="D133" i="13"/>
  <c r="AR132" i="13"/>
  <c r="AQ132" i="13"/>
  <c r="AP132" i="13"/>
  <c r="AO132" i="13"/>
  <c r="AN132" i="13"/>
  <c r="AM132" i="13"/>
  <c r="AL132" i="13"/>
  <c r="AK132" i="13"/>
  <c r="AJ132" i="13"/>
  <c r="AI132" i="13"/>
  <c r="AH132" i="13"/>
  <c r="AG132" i="13"/>
  <c r="AF132" i="13"/>
  <c r="AE132" i="13"/>
  <c r="AD132" i="13"/>
  <c r="AC132" i="13"/>
  <c r="AB132" i="13"/>
  <c r="AA132" i="13"/>
  <c r="Z132" i="13"/>
  <c r="Y132" i="13"/>
  <c r="X132" i="13"/>
  <c r="W132" i="13"/>
  <c r="V132" i="13"/>
  <c r="U132" i="13"/>
  <c r="T132" i="13"/>
  <c r="S132" i="13"/>
  <c r="R132" i="13"/>
  <c r="Q132" i="13"/>
  <c r="P132" i="13"/>
  <c r="O132" i="13"/>
  <c r="N132" i="13"/>
  <c r="M132" i="13"/>
  <c r="L132" i="13"/>
  <c r="K132" i="13"/>
  <c r="J132" i="13"/>
  <c r="I132" i="13"/>
  <c r="H132" i="13"/>
  <c r="G132" i="13"/>
  <c r="F132" i="13"/>
  <c r="E132" i="13"/>
  <c r="D132" i="13"/>
  <c r="AR131" i="13"/>
  <c r="AQ131" i="13"/>
  <c r="AP131" i="13"/>
  <c r="AO131" i="13"/>
  <c r="AN131" i="13"/>
  <c r="AM131" i="13"/>
  <c r="AL131" i="13"/>
  <c r="AK131" i="13"/>
  <c r="AJ131" i="13"/>
  <c r="AI131" i="13"/>
  <c r="AH131" i="13"/>
  <c r="AG131" i="13"/>
  <c r="AF131" i="13"/>
  <c r="AE131" i="13"/>
  <c r="AD131" i="13"/>
  <c r="AC131" i="13"/>
  <c r="AB131" i="13"/>
  <c r="AA131" i="13"/>
  <c r="Z131" i="13"/>
  <c r="Y131" i="13"/>
  <c r="X131" i="13"/>
  <c r="W131" i="13"/>
  <c r="V131" i="13"/>
  <c r="U131" i="13"/>
  <c r="T131" i="13"/>
  <c r="S131" i="13"/>
  <c r="R131" i="13"/>
  <c r="Q131" i="13"/>
  <c r="P131" i="13"/>
  <c r="O131" i="13"/>
  <c r="N131" i="13"/>
  <c r="M131" i="13"/>
  <c r="L131" i="13"/>
  <c r="K131" i="13"/>
  <c r="J131" i="13"/>
  <c r="I131" i="13"/>
  <c r="H131" i="13"/>
  <c r="G131" i="13"/>
  <c r="F131" i="13"/>
  <c r="E131" i="13"/>
  <c r="D131" i="13"/>
  <c r="AR130" i="13"/>
  <c r="AQ130" i="13"/>
  <c r="AP130" i="13"/>
  <c r="AO130" i="13"/>
  <c r="AN130" i="13"/>
  <c r="AM130" i="13"/>
  <c r="AL130" i="13"/>
  <c r="AK130" i="13"/>
  <c r="AJ130" i="13"/>
  <c r="AI130" i="13"/>
  <c r="AH130" i="13"/>
  <c r="AG130" i="13"/>
  <c r="AF130" i="13"/>
  <c r="AE130" i="13"/>
  <c r="AD130" i="13"/>
  <c r="AC130" i="13"/>
  <c r="AB130" i="13"/>
  <c r="AA130" i="13"/>
  <c r="Z130" i="13"/>
  <c r="Y130" i="13"/>
  <c r="X130" i="13"/>
  <c r="W130" i="13"/>
  <c r="V130" i="13"/>
  <c r="U130" i="13"/>
  <c r="T130" i="13"/>
  <c r="S130" i="13"/>
  <c r="R130" i="13"/>
  <c r="Q130" i="13"/>
  <c r="P130" i="13"/>
  <c r="O130" i="13"/>
  <c r="N130" i="13"/>
  <c r="M130" i="13"/>
  <c r="L130" i="13"/>
  <c r="K130" i="13"/>
  <c r="J130" i="13"/>
  <c r="I130" i="13"/>
  <c r="H130" i="13"/>
  <c r="G130" i="13"/>
  <c r="F130" i="13"/>
  <c r="E130" i="13"/>
  <c r="D130" i="13"/>
  <c r="AR129" i="13"/>
  <c r="AQ129" i="13"/>
  <c r="AP129" i="13"/>
  <c r="AO129" i="13"/>
  <c r="AN129" i="13"/>
  <c r="AM129" i="13"/>
  <c r="AL129" i="13"/>
  <c r="AK129" i="13"/>
  <c r="AJ129" i="13"/>
  <c r="AI129" i="13"/>
  <c r="AH129" i="13"/>
  <c r="AG129" i="13"/>
  <c r="AF129" i="13"/>
  <c r="AE129" i="13"/>
  <c r="AD129" i="13"/>
  <c r="AC129" i="13"/>
  <c r="AB129" i="13"/>
  <c r="AA129" i="13"/>
  <c r="Z129" i="13"/>
  <c r="Y129" i="13"/>
  <c r="X129" i="13"/>
  <c r="W129" i="13"/>
  <c r="V129" i="13"/>
  <c r="U129" i="13"/>
  <c r="T129" i="13"/>
  <c r="S129" i="13"/>
  <c r="R129" i="13"/>
  <c r="Q129" i="13"/>
  <c r="P129" i="13"/>
  <c r="O129" i="13"/>
  <c r="N129" i="13"/>
  <c r="M129" i="13"/>
  <c r="L129" i="13"/>
  <c r="K129" i="13"/>
  <c r="J129" i="13"/>
  <c r="I129" i="13"/>
  <c r="H129" i="13"/>
  <c r="G129" i="13"/>
  <c r="F129" i="13"/>
  <c r="E129" i="13"/>
  <c r="D129" i="13"/>
  <c r="AR128" i="13"/>
  <c r="AQ128" i="13"/>
  <c r="AP128" i="13"/>
  <c r="AO128" i="13"/>
  <c r="AN128" i="13"/>
  <c r="AM128" i="13"/>
  <c r="AL128" i="13"/>
  <c r="AK128" i="13"/>
  <c r="AJ128" i="13"/>
  <c r="AI128" i="13"/>
  <c r="AH128" i="13"/>
  <c r="AG128" i="13"/>
  <c r="AF128" i="13"/>
  <c r="AE128" i="13"/>
  <c r="AD128" i="13"/>
  <c r="AC128" i="13"/>
  <c r="AB128" i="13"/>
  <c r="AA128" i="13"/>
  <c r="Z128" i="13"/>
  <c r="Y128" i="13"/>
  <c r="X128" i="13"/>
  <c r="W128" i="13"/>
  <c r="V128" i="13"/>
  <c r="U128" i="13"/>
  <c r="T128" i="13"/>
  <c r="S128" i="13"/>
  <c r="R128" i="13"/>
  <c r="Q128" i="13"/>
  <c r="P128" i="13"/>
  <c r="O128" i="13"/>
  <c r="N128" i="13"/>
  <c r="M128" i="13"/>
  <c r="L128" i="13"/>
  <c r="K128" i="13"/>
  <c r="J128" i="13"/>
  <c r="I128" i="13"/>
  <c r="H128" i="13"/>
  <c r="G128" i="13"/>
  <c r="F128" i="13"/>
  <c r="E128" i="13"/>
  <c r="D128" i="13"/>
  <c r="AR127" i="13"/>
  <c r="AQ127" i="13"/>
  <c r="AP127" i="13"/>
  <c r="AO127" i="13"/>
  <c r="AN127" i="13"/>
  <c r="AM127" i="13"/>
  <c r="AL127" i="13"/>
  <c r="AK127" i="13"/>
  <c r="AJ127" i="13"/>
  <c r="AI127" i="13"/>
  <c r="AH127" i="13"/>
  <c r="AG127" i="13"/>
  <c r="AF127" i="13"/>
  <c r="AE127" i="13"/>
  <c r="AD127" i="13"/>
  <c r="AC127" i="13"/>
  <c r="AB127" i="13"/>
  <c r="AA127" i="13"/>
  <c r="Z127" i="13"/>
  <c r="Y127" i="13"/>
  <c r="X127" i="13"/>
  <c r="W127" i="13"/>
  <c r="V127" i="13"/>
  <c r="U127" i="13"/>
  <c r="T127" i="13"/>
  <c r="S127" i="13"/>
  <c r="R127" i="13"/>
  <c r="Q127" i="13"/>
  <c r="P127" i="13"/>
  <c r="O127" i="13"/>
  <c r="N127" i="13"/>
  <c r="M127" i="13"/>
  <c r="L127" i="13"/>
  <c r="K127" i="13"/>
  <c r="J127" i="13"/>
  <c r="I127" i="13"/>
  <c r="H127" i="13"/>
  <c r="G127" i="13"/>
  <c r="F127" i="13"/>
  <c r="E127" i="13"/>
  <c r="D127" i="13"/>
  <c r="AR126" i="13"/>
  <c r="AQ126" i="13"/>
  <c r="AP126" i="13"/>
  <c r="AO126" i="13"/>
  <c r="AN126" i="13"/>
  <c r="AM126" i="13"/>
  <c r="AL126" i="13"/>
  <c r="AK126" i="13"/>
  <c r="AJ126" i="13"/>
  <c r="AI126" i="13"/>
  <c r="AH126" i="13"/>
  <c r="AG126" i="13"/>
  <c r="AF126" i="13"/>
  <c r="AE126" i="13"/>
  <c r="AD126" i="13"/>
  <c r="AC126" i="13"/>
  <c r="AB126" i="13"/>
  <c r="AA126" i="13"/>
  <c r="Z126" i="13"/>
  <c r="Y126" i="13"/>
  <c r="X126" i="13"/>
  <c r="W126" i="13"/>
  <c r="V126" i="13"/>
  <c r="U126" i="13"/>
  <c r="T126" i="13"/>
  <c r="S126" i="13"/>
  <c r="R126" i="13"/>
  <c r="Q126" i="13"/>
  <c r="P126" i="13"/>
  <c r="O126" i="13"/>
  <c r="N126" i="13"/>
  <c r="M126" i="13"/>
  <c r="L126" i="13"/>
  <c r="K126" i="13"/>
  <c r="J126" i="13"/>
  <c r="I126" i="13"/>
  <c r="H126" i="13"/>
  <c r="G126" i="13"/>
  <c r="F126" i="13"/>
  <c r="E126" i="13"/>
  <c r="D126" i="13"/>
  <c r="AR125" i="13"/>
  <c r="AP125" i="13"/>
  <c r="AO125" i="13"/>
  <c r="AN125" i="13"/>
  <c r="AK125" i="13"/>
  <c r="AJ125" i="13"/>
  <c r="AH125" i="13"/>
  <c r="AG125" i="13"/>
  <c r="AF125" i="13"/>
  <c r="AC125" i="13"/>
  <c r="AB125" i="13"/>
  <c r="Z125" i="13"/>
  <c r="Y125" i="13"/>
  <c r="X125" i="13"/>
  <c r="U125" i="13"/>
  <c r="T125" i="13"/>
  <c r="R125" i="13"/>
  <c r="Q125" i="13"/>
  <c r="P125" i="13"/>
  <c r="M125" i="13"/>
  <c r="L125" i="13"/>
  <c r="J125" i="13"/>
  <c r="I125" i="13"/>
  <c r="H125" i="13"/>
  <c r="E125" i="13"/>
  <c r="D125" i="13"/>
  <c r="Z124" i="13"/>
  <c r="AR123" i="13"/>
  <c r="AQ123" i="13"/>
  <c r="AP123" i="13"/>
  <c r="AO123" i="13"/>
  <c r="AN123" i="13"/>
  <c r="AM123" i="13"/>
  <c r="AL123" i="13"/>
  <c r="AK123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X123" i="13"/>
  <c r="W123" i="13"/>
  <c r="V123" i="13"/>
  <c r="U123" i="13"/>
  <c r="T123" i="13"/>
  <c r="S123" i="13"/>
  <c r="R123" i="13"/>
  <c r="Q123" i="13"/>
  <c r="P123" i="13"/>
  <c r="O123" i="13"/>
  <c r="N123" i="13"/>
  <c r="M123" i="13"/>
  <c r="L123" i="13"/>
  <c r="K123" i="13"/>
  <c r="J123" i="13"/>
  <c r="I123" i="13"/>
  <c r="H123" i="13"/>
  <c r="G123" i="13"/>
  <c r="F123" i="13"/>
  <c r="E123" i="13"/>
  <c r="D123" i="13"/>
  <c r="AR122" i="13"/>
  <c r="AQ122" i="13"/>
  <c r="AP122" i="13"/>
  <c r="AO122" i="13"/>
  <c r="AN122" i="13"/>
  <c r="AM122" i="13"/>
  <c r="AL122" i="13"/>
  <c r="AK122" i="13"/>
  <c r="AJ122" i="13"/>
  <c r="AI122" i="13"/>
  <c r="AH122" i="13"/>
  <c r="AG122" i="13"/>
  <c r="AF122" i="13"/>
  <c r="AE122" i="13"/>
  <c r="AD122" i="13"/>
  <c r="AC122" i="13"/>
  <c r="AB122" i="13"/>
  <c r="AA122" i="13"/>
  <c r="Z122" i="13"/>
  <c r="Y122" i="13"/>
  <c r="X122" i="13"/>
  <c r="W122" i="13"/>
  <c r="V122" i="13"/>
  <c r="U122" i="13"/>
  <c r="T122" i="13"/>
  <c r="S122" i="13"/>
  <c r="R122" i="13"/>
  <c r="Q122" i="13"/>
  <c r="P122" i="13"/>
  <c r="O122" i="13"/>
  <c r="N122" i="13"/>
  <c r="M122" i="13"/>
  <c r="L122" i="13"/>
  <c r="K122" i="13"/>
  <c r="J122" i="13"/>
  <c r="I122" i="13"/>
  <c r="H122" i="13"/>
  <c r="G122" i="13"/>
  <c r="F122" i="13"/>
  <c r="E122" i="13"/>
  <c r="D122" i="13"/>
  <c r="AR121" i="13"/>
  <c r="AQ121" i="13"/>
  <c r="AP121" i="13"/>
  <c r="AO121" i="13"/>
  <c r="AN121" i="13"/>
  <c r="AM121" i="13"/>
  <c r="AL121" i="13"/>
  <c r="AK121" i="13"/>
  <c r="AJ121" i="13"/>
  <c r="AI121" i="13"/>
  <c r="AH121" i="13"/>
  <c r="AG121" i="13"/>
  <c r="AF121" i="13"/>
  <c r="AE121" i="13"/>
  <c r="AD121" i="13"/>
  <c r="AC121" i="13"/>
  <c r="AB121" i="13"/>
  <c r="AA121" i="13"/>
  <c r="Z121" i="13"/>
  <c r="Y121" i="13"/>
  <c r="X121" i="13"/>
  <c r="W121" i="13"/>
  <c r="V121" i="13"/>
  <c r="U121" i="13"/>
  <c r="T121" i="13"/>
  <c r="S121" i="13"/>
  <c r="R121" i="13"/>
  <c r="Q121" i="13"/>
  <c r="P121" i="13"/>
  <c r="O121" i="13"/>
  <c r="N121" i="13"/>
  <c r="M121" i="13"/>
  <c r="L121" i="13"/>
  <c r="K121" i="13"/>
  <c r="J121" i="13"/>
  <c r="I121" i="13"/>
  <c r="H121" i="13"/>
  <c r="G121" i="13"/>
  <c r="F121" i="13"/>
  <c r="E121" i="13"/>
  <c r="D121" i="13"/>
  <c r="AR120" i="13"/>
  <c r="AQ120" i="13"/>
  <c r="AP120" i="13"/>
  <c r="AO120" i="13"/>
  <c r="AN120" i="13"/>
  <c r="AM120" i="13"/>
  <c r="AL120" i="13"/>
  <c r="AK120" i="13"/>
  <c r="AJ120" i="13"/>
  <c r="AI120" i="13"/>
  <c r="AH120" i="13"/>
  <c r="AG120" i="13"/>
  <c r="AF120" i="13"/>
  <c r="AE120" i="13"/>
  <c r="AD120" i="13"/>
  <c r="AC120" i="13"/>
  <c r="AB120" i="13"/>
  <c r="AA120" i="13"/>
  <c r="Z120" i="13"/>
  <c r="Y120" i="13"/>
  <c r="X120" i="13"/>
  <c r="W120" i="13"/>
  <c r="V120" i="13"/>
  <c r="U120" i="13"/>
  <c r="T120" i="13"/>
  <c r="S120" i="13"/>
  <c r="R120" i="13"/>
  <c r="Q120" i="13"/>
  <c r="P120" i="13"/>
  <c r="O120" i="13"/>
  <c r="N120" i="13"/>
  <c r="M120" i="13"/>
  <c r="L120" i="13"/>
  <c r="K120" i="13"/>
  <c r="J120" i="13"/>
  <c r="I120" i="13"/>
  <c r="H120" i="13"/>
  <c r="G120" i="13"/>
  <c r="F120" i="13"/>
  <c r="E120" i="13"/>
  <c r="D120" i="13"/>
  <c r="AQ118" i="13"/>
  <c r="AP118" i="13"/>
  <c r="AO118" i="13"/>
  <c r="AN118" i="13"/>
  <c r="AM118" i="13"/>
  <c r="AL118" i="13"/>
  <c r="AK118" i="13"/>
  <c r="AJ118" i="13"/>
  <c r="AI118" i="13"/>
  <c r="AH118" i="13"/>
  <c r="AG118" i="13"/>
  <c r="AF118" i="13"/>
  <c r="AE118" i="13"/>
  <c r="AD118" i="13"/>
  <c r="AC118" i="13"/>
  <c r="AB118" i="13"/>
  <c r="AA118" i="13"/>
  <c r="Z118" i="13"/>
  <c r="Y118" i="13"/>
  <c r="W118" i="13"/>
  <c r="V118" i="13"/>
  <c r="U118" i="13"/>
  <c r="T118" i="13"/>
  <c r="R118" i="13"/>
  <c r="Q118" i="13"/>
  <c r="P118" i="13"/>
  <c r="O118" i="13"/>
  <c r="N118" i="13"/>
  <c r="M118" i="13"/>
  <c r="L118" i="13"/>
  <c r="K118" i="13"/>
  <c r="J118" i="13"/>
  <c r="I118" i="13"/>
  <c r="H118" i="13"/>
  <c r="G118" i="13"/>
  <c r="F118" i="13"/>
  <c r="E118" i="13"/>
  <c r="AQ117" i="13"/>
  <c r="AP117" i="13"/>
  <c r="AO117" i="13"/>
  <c r="AN117" i="13"/>
  <c r="AM117" i="13"/>
  <c r="AL117" i="13"/>
  <c r="AK117" i="13"/>
  <c r="AJ117" i="13"/>
  <c r="AI117" i="13"/>
  <c r="AH117" i="13"/>
  <c r="AG117" i="13"/>
  <c r="AF117" i="13"/>
  <c r="AE117" i="13"/>
  <c r="AD117" i="13"/>
  <c r="AC117" i="13"/>
  <c r="AB117" i="13"/>
  <c r="AA117" i="13"/>
  <c r="Z117" i="13"/>
  <c r="Y117" i="13"/>
  <c r="W117" i="13"/>
  <c r="V117" i="13"/>
  <c r="U117" i="13"/>
  <c r="T117" i="13"/>
  <c r="R117" i="13"/>
  <c r="Q117" i="13"/>
  <c r="P117" i="13"/>
  <c r="O117" i="13"/>
  <c r="N117" i="13"/>
  <c r="M117" i="13"/>
  <c r="L117" i="13"/>
  <c r="K117" i="13"/>
  <c r="J117" i="13"/>
  <c r="I117" i="13"/>
  <c r="H117" i="13"/>
  <c r="G117" i="13"/>
  <c r="F117" i="13"/>
  <c r="E117" i="13"/>
  <c r="AQ116" i="13"/>
  <c r="AP116" i="13"/>
  <c r="AO116" i="13"/>
  <c r="AN116" i="13"/>
  <c r="AM116" i="13"/>
  <c r="AL116" i="13"/>
  <c r="AK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W116" i="13"/>
  <c r="V116" i="13"/>
  <c r="U116" i="13"/>
  <c r="T116" i="13"/>
  <c r="R116" i="13"/>
  <c r="Q116" i="13"/>
  <c r="P116" i="13"/>
  <c r="O116" i="13"/>
  <c r="N116" i="13"/>
  <c r="M116" i="13"/>
  <c r="L116" i="13"/>
  <c r="K116" i="13"/>
  <c r="J116" i="13"/>
  <c r="I116" i="13"/>
  <c r="H116" i="13"/>
  <c r="G116" i="13"/>
  <c r="F116" i="13"/>
  <c r="E116" i="13"/>
  <c r="AQ115" i="13"/>
  <c r="AP115" i="13"/>
  <c r="AO115" i="13"/>
  <c r="AN115" i="13"/>
  <c r="AM115" i="13"/>
  <c r="AL115" i="13"/>
  <c r="AK115" i="13"/>
  <c r="AJ115" i="13"/>
  <c r="AI115" i="13"/>
  <c r="AH115" i="13"/>
  <c r="AG115" i="13"/>
  <c r="AF115" i="13"/>
  <c r="AE115" i="13"/>
  <c r="AD115" i="13"/>
  <c r="AC115" i="13"/>
  <c r="AB115" i="13"/>
  <c r="AA115" i="13"/>
  <c r="Z115" i="13"/>
  <c r="Y115" i="13"/>
  <c r="W115" i="13"/>
  <c r="V115" i="13"/>
  <c r="U115" i="13"/>
  <c r="T115" i="13"/>
  <c r="R115" i="13"/>
  <c r="Q115" i="13"/>
  <c r="P115" i="13"/>
  <c r="O115" i="13"/>
  <c r="N115" i="13"/>
  <c r="M115" i="13"/>
  <c r="L115" i="13"/>
  <c r="K115" i="13"/>
  <c r="J115" i="13"/>
  <c r="I115" i="13"/>
  <c r="H115" i="13"/>
  <c r="G115" i="13"/>
  <c r="F115" i="13"/>
  <c r="E115" i="13"/>
  <c r="AQ114" i="13"/>
  <c r="AP114" i="13"/>
  <c r="AO114" i="13"/>
  <c r="AN114" i="13"/>
  <c r="AM114" i="13"/>
  <c r="AL114" i="13"/>
  <c r="AK114" i="13"/>
  <c r="AJ114" i="13"/>
  <c r="AI114" i="13"/>
  <c r="AH114" i="13"/>
  <c r="AG114" i="13"/>
  <c r="AF114" i="13"/>
  <c r="AE114" i="13"/>
  <c r="AD114" i="13"/>
  <c r="AC114" i="13"/>
  <c r="AB114" i="13"/>
  <c r="AA114" i="13"/>
  <c r="Z114" i="13"/>
  <c r="Y114" i="13"/>
  <c r="W114" i="13"/>
  <c r="V114" i="13"/>
  <c r="U114" i="13"/>
  <c r="T114" i="13"/>
  <c r="R114" i="13"/>
  <c r="Q114" i="13"/>
  <c r="P114" i="13"/>
  <c r="O114" i="13"/>
  <c r="N114" i="13"/>
  <c r="M114" i="13"/>
  <c r="L114" i="13"/>
  <c r="K114" i="13"/>
  <c r="J114" i="13"/>
  <c r="I114" i="13"/>
  <c r="H114" i="13"/>
  <c r="G114" i="13"/>
  <c r="F114" i="13"/>
  <c r="E114" i="13"/>
  <c r="AQ113" i="13"/>
  <c r="AP113" i="13"/>
  <c r="AO113" i="13"/>
  <c r="AN113" i="13"/>
  <c r="AM113" i="13"/>
  <c r="AL113" i="13"/>
  <c r="AK113" i="13"/>
  <c r="AJ113" i="13"/>
  <c r="AI113" i="13"/>
  <c r="AH113" i="13"/>
  <c r="AG113" i="13"/>
  <c r="AF113" i="13"/>
  <c r="AE113" i="13"/>
  <c r="AD113" i="13"/>
  <c r="AC113" i="13"/>
  <c r="AB113" i="13"/>
  <c r="AA113" i="13"/>
  <c r="Z113" i="13"/>
  <c r="Y113" i="13"/>
  <c r="W113" i="13"/>
  <c r="V113" i="13"/>
  <c r="U113" i="13"/>
  <c r="T113" i="13"/>
  <c r="R113" i="13"/>
  <c r="Q113" i="13"/>
  <c r="P113" i="13"/>
  <c r="O113" i="13"/>
  <c r="N113" i="13"/>
  <c r="M113" i="13"/>
  <c r="L113" i="13"/>
  <c r="K113" i="13"/>
  <c r="J113" i="13"/>
  <c r="I113" i="13"/>
  <c r="H113" i="13"/>
  <c r="G113" i="13"/>
  <c r="F113" i="13"/>
  <c r="E113" i="13"/>
  <c r="AR110" i="13"/>
  <c r="AQ110" i="13"/>
  <c r="AP110" i="13"/>
  <c r="AO110" i="13"/>
  <c r="AN110" i="13"/>
  <c r="AM110" i="13"/>
  <c r="AL110" i="13"/>
  <c r="AK110" i="13"/>
  <c r="AJ110" i="13"/>
  <c r="AI110" i="13"/>
  <c r="AH110" i="13"/>
  <c r="AG110" i="13"/>
  <c r="AF110" i="13"/>
  <c r="AE110" i="13"/>
  <c r="AD110" i="13"/>
  <c r="AC110" i="13"/>
  <c r="AB110" i="13"/>
  <c r="AA110" i="13"/>
  <c r="Z110" i="13"/>
  <c r="Y110" i="13"/>
  <c r="X110" i="13"/>
  <c r="W110" i="13"/>
  <c r="V110" i="13"/>
  <c r="U110" i="13"/>
  <c r="T110" i="13"/>
  <c r="S110" i="13"/>
  <c r="R110" i="13"/>
  <c r="Q110" i="13"/>
  <c r="P110" i="13"/>
  <c r="O110" i="13"/>
  <c r="N110" i="13"/>
  <c r="M110" i="13"/>
  <c r="L110" i="13"/>
  <c r="K110" i="13"/>
  <c r="J110" i="13"/>
  <c r="I110" i="13"/>
  <c r="H110" i="13"/>
  <c r="G110" i="13"/>
  <c r="F110" i="13"/>
  <c r="E110" i="13"/>
  <c r="D110" i="13"/>
  <c r="AQ109" i="13"/>
  <c r="AP109" i="13"/>
  <c r="AO109" i="13"/>
  <c r="AN109" i="13"/>
  <c r="AM109" i="13"/>
  <c r="AL109" i="13"/>
  <c r="AK109" i="13"/>
  <c r="AJ109" i="13"/>
  <c r="AI109" i="13"/>
  <c r="AH109" i="13"/>
  <c r="AG109" i="13"/>
  <c r="AF109" i="13"/>
  <c r="AE109" i="13"/>
  <c r="AD109" i="13"/>
  <c r="AC109" i="13"/>
  <c r="AB109" i="13"/>
  <c r="AA109" i="13"/>
  <c r="Z109" i="13"/>
  <c r="Y109" i="13"/>
  <c r="W109" i="13"/>
  <c r="V109" i="13"/>
  <c r="U109" i="13"/>
  <c r="T109" i="13"/>
  <c r="R109" i="13"/>
  <c r="Q109" i="13"/>
  <c r="P109" i="13"/>
  <c r="O109" i="13"/>
  <c r="N109" i="13"/>
  <c r="M109" i="13"/>
  <c r="L109" i="13"/>
  <c r="K109" i="13"/>
  <c r="J109" i="13"/>
  <c r="I109" i="13"/>
  <c r="H109" i="13"/>
  <c r="G109" i="13"/>
  <c r="F109" i="13"/>
  <c r="E109" i="13"/>
  <c r="AR108" i="13"/>
  <c r="AQ108" i="13"/>
  <c r="AP108" i="13"/>
  <c r="AO108" i="13"/>
  <c r="AN108" i="13"/>
  <c r="AM108" i="13"/>
  <c r="AL108" i="13"/>
  <c r="AK108" i="13"/>
  <c r="AJ108" i="13"/>
  <c r="AI108" i="13"/>
  <c r="AH108" i="13"/>
  <c r="AG108" i="13"/>
  <c r="AF108" i="13"/>
  <c r="AE108" i="13"/>
  <c r="AD108" i="13"/>
  <c r="AC108" i="13"/>
  <c r="AB108" i="13"/>
  <c r="AA108" i="13"/>
  <c r="Z108" i="13"/>
  <c r="Y108" i="13"/>
  <c r="X108" i="13"/>
  <c r="W108" i="13"/>
  <c r="V108" i="13"/>
  <c r="U108" i="13"/>
  <c r="T108" i="13"/>
  <c r="S108" i="13"/>
  <c r="R108" i="13"/>
  <c r="Q108" i="13"/>
  <c r="P108" i="13"/>
  <c r="O108" i="13"/>
  <c r="N108" i="13"/>
  <c r="M108" i="13"/>
  <c r="L108" i="13"/>
  <c r="K108" i="13"/>
  <c r="J108" i="13"/>
  <c r="I108" i="13"/>
  <c r="H108" i="13"/>
  <c r="G108" i="13"/>
  <c r="F108" i="13"/>
  <c r="E108" i="13"/>
  <c r="D108" i="13"/>
  <c r="AQ106" i="13"/>
  <c r="AP106" i="13"/>
  <c r="AO106" i="13"/>
  <c r="AN106" i="13"/>
  <c r="AM106" i="13"/>
  <c r="AL106" i="13"/>
  <c r="AK106" i="13"/>
  <c r="AJ106" i="13"/>
  <c r="AI106" i="13"/>
  <c r="AH106" i="13"/>
  <c r="AG106" i="13"/>
  <c r="AF106" i="13"/>
  <c r="AE106" i="13"/>
  <c r="AD106" i="13"/>
  <c r="AC106" i="13"/>
  <c r="AB106" i="13"/>
  <c r="AA106" i="13"/>
  <c r="Z106" i="13"/>
  <c r="Y106" i="13"/>
  <c r="X106" i="13"/>
  <c r="W106" i="13"/>
  <c r="V106" i="13"/>
  <c r="U106" i="13"/>
  <c r="T106" i="13"/>
  <c r="R106" i="13"/>
  <c r="Q106" i="13"/>
  <c r="P106" i="13"/>
  <c r="O106" i="13"/>
  <c r="N106" i="13"/>
  <c r="M106" i="13"/>
  <c r="L106" i="13"/>
  <c r="K106" i="13"/>
  <c r="J106" i="13"/>
  <c r="I106" i="13"/>
  <c r="H106" i="13"/>
  <c r="G106" i="13"/>
  <c r="F106" i="13"/>
  <c r="E106" i="13"/>
  <c r="D106" i="13"/>
  <c r="AR105" i="13"/>
  <c r="AQ105" i="13"/>
  <c r="AP105" i="13"/>
  <c r="AO105" i="13"/>
  <c r="AN105" i="13"/>
  <c r="AM105" i="13"/>
  <c r="AL105" i="13"/>
  <c r="AK105" i="13"/>
  <c r="AJ105" i="13"/>
  <c r="AI105" i="13"/>
  <c r="AH105" i="13"/>
  <c r="AG105" i="13"/>
  <c r="AF105" i="13"/>
  <c r="AE105" i="13"/>
  <c r="AD105" i="13"/>
  <c r="AC105" i="13"/>
  <c r="AB105" i="13"/>
  <c r="AA105" i="13"/>
  <c r="Z105" i="13"/>
  <c r="Y105" i="13"/>
  <c r="X105" i="13"/>
  <c r="W105" i="13"/>
  <c r="V105" i="13"/>
  <c r="U105" i="13"/>
  <c r="T105" i="13"/>
  <c r="R105" i="13"/>
  <c r="Q105" i="13"/>
  <c r="P105" i="13"/>
  <c r="O105" i="13"/>
  <c r="N105" i="13"/>
  <c r="M105" i="13"/>
  <c r="L105" i="13"/>
  <c r="K105" i="13"/>
  <c r="J105" i="13"/>
  <c r="I105" i="13"/>
  <c r="H105" i="13"/>
  <c r="G105" i="13"/>
  <c r="F105" i="13"/>
  <c r="E105" i="13"/>
  <c r="D105" i="13"/>
  <c r="AR104" i="13"/>
  <c r="AQ104" i="13"/>
  <c r="AP104" i="13"/>
  <c r="AO104" i="13"/>
  <c r="AN104" i="13"/>
  <c r="AM104" i="13"/>
  <c r="AL104" i="13"/>
  <c r="AK104" i="13"/>
  <c r="AJ104" i="13"/>
  <c r="AI104" i="13"/>
  <c r="AH104" i="13"/>
  <c r="AG104" i="13"/>
  <c r="AF104" i="13"/>
  <c r="AE104" i="13"/>
  <c r="AD104" i="13"/>
  <c r="AC104" i="13"/>
  <c r="AB104" i="13"/>
  <c r="AA104" i="13"/>
  <c r="Z104" i="13"/>
  <c r="Y104" i="13"/>
  <c r="X104" i="13"/>
  <c r="W104" i="13"/>
  <c r="V104" i="13"/>
  <c r="U104" i="13"/>
  <c r="T104" i="13"/>
  <c r="S104" i="13"/>
  <c r="R104" i="13"/>
  <c r="Q104" i="13"/>
  <c r="P104" i="13"/>
  <c r="O104" i="13"/>
  <c r="N104" i="13"/>
  <c r="M104" i="13"/>
  <c r="L104" i="13"/>
  <c r="K104" i="13"/>
  <c r="J104" i="13"/>
  <c r="I104" i="13"/>
  <c r="H104" i="13"/>
  <c r="G104" i="13"/>
  <c r="F104" i="13"/>
  <c r="E104" i="13"/>
  <c r="D104" i="13"/>
  <c r="AR103" i="13"/>
  <c r="AQ103" i="13"/>
  <c r="AP103" i="13"/>
  <c r="AO103" i="13"/>
  <c r="AN103" i="13"/>
  <c r="AM103" i="13"/>
  <c r="AL103" i="13"/>
  <c r="AK103" i="13"/>
  <c r="AJ103" i="13"/>
  <c r="AI103" i="13"/>
  <c r="AH103" i="13"/>
  <c r="AG103" i="13"/>
  <c r="AF103" i="13"/>
  <c r="AE103" i="13"/>
  <c r="AD103" i="13"/>
  <c r="AC103" i="13"/>
  <c r="AB103" i="13"/>
  <c r="AA103" i="13"/>
  <c r="Z103" i="13"/>
  <c r="Y103" i="13"/>
  <c r="X103" i="13"/>
  <c r="W103" i="13"/>
  <c r="V103" i="13"/>
  <c r="U103" i="13"/>
  <c r="T103" i="13"/>
  <c r="R103" i="13"/>
  <c r="Q103" i="13"/>
  <c r="P103" i="13"/>
  <c r="O103" i="13"/>
  <c r="N103" i="13"/>
  <c r="M103" i="13"/>
  <c r="L103" i="13"/>
  <c r="K103" i="13"/>
  <c r="J103" i="13"/>
  <c r="I103" i="13"/>
  <c r="H103" i="13"/>
  <c r="G103" i="13"/>
  <c r="F103" i="13"/>
  <c r="E103" i="13"/>
  <c r="D103" i="13"/>
  <c r="AQ102" i="13"/>
  <c r="AP102" i="13"/>
  <c r="AO102" i="13"/>
  <c r="AN102" i="13"/>
  <c r="AM102" i="13"/>
  <c r="AL102" i="13"/>
  <c r="AK102" i="13"/>
  <c r="AJ102" i="13"/>
  <c r="AI102" i="13"/>
  <c r="AH102" i="13"/>
  <c r="AG102" i="13"/>
  <c r="AF102" i="13"/>
  <c r="AE102" i="13"/>
  <c r="AD102" i="13"/>
  <c r="AC102" i="13"/>
  <c r="AB102" i="13"/>
  <c r="AA102" i="13"/>
  <c r="Z102" i="13"/>
  <c r="Y102" i="13"/>
  <c r="X102" i="13"/>
  <c r="W102" i="13"/>
  <c r="V102" i="13"/>
  <c r="U102" i="13"/>
  <c r="T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AP101" i="13"/>
  <c r="AO101" i="13"/>
  <c r="AL101" i="13"/>
  <c r="AK101" i="13"/>
  <c r="AJ101" i="13"/>
  <c r="AH101" i="13"/>
  <c r="AG101" i="13"/>
  <c r="AD101" i="13"/>
  <c r="AC101" i="13"/>
  <c r="AB101" i="13"/>
  <c r="Z101" i="13"/>
  <c r="Y101" i="13"/>
  <c r="X101" i="13"/>
  <c r="V101" i="13"/>
  <c r="U101" i="13"/>
  <c r="T101" i="13"/>
  <c r="R101" i="13"/>
  <c r="Q101" i="13"/>
  <c r="P101" i="13"/>
  <c r="N101" i="13"/>
  <c r="M101" i="13"/>
  <c r="L101" i="13"/>
  <c r="J101" i="13"/>
  <c r="I101" i="13"/>
  <c r="H101" i="13"/>
  <c r="F101" i="13"/>
  <c r="E101" i="13"/>
  <c r="D101" i="13"/>
  <c r="AR99" i="13"/>
  <c r="AQ99" i="13"/>
  <c r="AP99" i="13"/>
  <c r="AO99" i="13"/>
  <c r="AN99" i="13"/>
  <c r="AM99" i="13"/>
  <c r="AL99" i="13"/>
  <c r="AK99" i="13"/>
  <c r="AJ99" i="13"/>
  <c r="AI99" i="13"/>
  <c r="AH99" i="13"/>
  <c r="AG99" i="13"/>
  <c r="AF99" i="13"/>
  <c r="AE99" i="13"/>
  <c r="AD99" i="13"/>
  <c r="AC99" i="13"/>
  <c r="AB99" i="13"/>
  <c r="AA99" i="13"/>
  <c r="Z99" i="13"/>
  <c r="Y99" i="13"/>
  <c r="X99" i="13"/>
  <c r="W99" i="13"/>
  <c r="V99" i="13"/>
  <c r="U99" i="13"/>
  <c r="T99" i="13"/>
  <c r="S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AR98" i="13"/>
  <c r="AQ98" i="13"/>
  <c r="AP98" i="13"/>
  <c r="AO98" i="13"/>
  <c r="AN98" i="13"/>
  <c r="AM98" i="13"/>
  <c r="AL98" i="13"/>
  <c r="AK98" i="13"/>
  <c r="AJ98" i="13"/>
  <c r="AI98" i="13"/>
  <c r="AH98" i="13"/>
  <c r="AG98" i="13"/>
  <c r="AF98" i="13"/>
  <c r="AE98" i="13"/>
  <c r="AD98" i="13"/>
  <c r="AC98" i="13"/>
  <c r="AB98" i="13"/>
  <c r="AA98" i="13"/>
  <c r="Z98" i="13"/>
  <c r="Y98" i="13"/>
  <c r="X98" i="13"/>
  <c r="W98" i="13"/>
  <c r="V98" i="13"/>
  <c r="U98" i="13"/>
  <c r="T98" i="13"/>
  <c r="S98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AR94" i="13"/>
  <c r="AM51" i="15"/>
  <c r="AQ94" i="13"/>
  <c r="AP94" i="13"/>
  <c r="AO94" i="13"/>
  <c r="AN94" i="13"/>
  <c r="AM94" i="13"/>
  <c r="AL94" i="13"/>
  <c r="AK94" i="13"/>
  <c r="AJ94" i="13"/>
  <c r="AI94" i="13"/>
  <c r="AH94" i="13"/>
  <c r="AG94" i="13"/>
  <c r="AF94" i="13"/>
  <c r="AE94" i="13"/>
  <c r="AD94" i="13"/>
  <c r="AC94" i="13"/>
  <c r="AB94" i="13"/>
  <c r="AA94" i="13"/>
  <c r="Z94" i="13"/>
  <c r="Y94" i="13"/>
  <c r="X94" i="13"/>
  <c r="AG51" i="15"/>
  <c r="W94" i="13"/>
  <c r="V94" i="13"/>
  <c r="U94" i="13"/>
  <c r="T94" i="13"/>
  <c r="S94" i="13"/>
  <c r="R94" i="13"/>
  <c r="Q94" i="13"/>
  <c r="P94" i="13"/>
  <c r="O94" i="13"/>
  <c r="N94" i="13"/>
  <c r="M94" i="13"/>
  <c r="L94" i="13"/>
  <c r="K94" i="13"/>
  <c r="J94" i="13"/>
  <c r="I94" i="13"/>
  <c r="H94" i="13"/>
  <c r="G94" i="13"/>
  <c r="F94" i="13"/>
  <c r="E94" i="13"/>
  <c r="D94" i="13"/>
  <c r="AA51" i="15"/>
  <c r="AR93" i="13"/>
  <c r="AM50" i="15"/>
  <c r="AQ93" i="13"/>
  <c r="AP93" i="13"/>
  <c r="AO93" i="13"/>
  <c r="AN93" i="13"/>
  <c r="AM93" i="13"/>
  <c r="AL93" i="13"/>
  <c r="AK93" i="13"/>
  <c r="AJ93" i="13"/>
  <c r="AI93" i="13"/>
  <c r="AH93" i="13"/>
  <c r="AG93" i="13"/>
  <c r="AF93" i="13"/>
  <c r="AE93" i="13"/>
  <c r="AD93" i="13"/>
  <c r="AC93" i="13"/>
  <c r="AB93" i="13"/>
  <c r="AA93" i="13"/>
  <c r="Z93" i="13"/>
  <c r="Y93" i="13"/>
  <c r="X93" i="13"/>
  <c r="AG50" i="15"/>
  <c r="W93" i="13"/>
  <c r="V93" i="13"/>
  <c r="U93" i="13"/>
  <c r="T93" i="13"/>
  <c r="S93" i="13"/>
  <c r="R93" i="13"/>
  <c r="Q93" i="13"/>
  <c r="P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AA50" i="15"/>
  <c r="AR92" i="13"/>
  <c r="AM49" i="15"/>
  <c r="AQ92" i="13"/>
  <c r="AP92" i="13"/>
  <c r="AO92" i="13"/>
  <c r="AN92" i="13"/>
  <c r="AM92" i="13"/>
  <c r="AL92" i="13"/>
  <c r="AK92" i="13"/>
  <c r="AJ92" i="13"/>
  <c r="AI92" i="13"/>
  <c r="AH92" i="13"/>
  <c r="AG92" i="13"/>
  <c r="AE92" i="13"/>
  <c r="AD92" i="13"/>
  <c r="AC92" i="13"/>
  <c r="AB92" i="13"/>
  <c r="AA92" i="13"/>
  <c r="Z92" i="13"/>
  <c r="Y92" i="13"/>
  <c r="X92" i="13"/>
  <c r="AG49" i="15"/>
  <c r="W92" i="13"/>
  <c r="V92" i="13"/>
  <c r="U92" i="13"/>
  <c r="T92" i="13"/>
  <c r="S92" i="13"/>
  <c r="R92" i="13"/>
  <c r="Q92" i="13"/>
  <c r="O92" i="13"/>
  <c r="N92" i="13"/>
  <c r="M92" i="13"/>
  <c r="L92" i="13"/>
  <c r="K92" i="13"/>
  <c r="J92" i="13"/>
  <c r="I92" i="13"/>
  <c r="H92" i="13"/>
  <c r="G92" i="13"/>
  <c r="F92" i="13"/>
  <c r="E92" i="13"/>
  <c r="AQ91" i="13"/>
  <c r="AP91" i="13"/>
  <c r="AO91" i="13"/>
  <c r="AN91" i="13"/>
  <c r="AM91" i="13"/>
  <c r="AL91" i="13"/>
  <c r="AK91" i="13"/>
  <c r="AJ91" i="13"/>
  <c r="AI91" i="13"/>
  <c r="AH91" i="13"/>
  <c r="AG91" i="13"/>
  <c r="AF91" i="13"/>
  <c r="AE91" i="13"/>
  <c r="AD91" i="13"/>
  <c r="AC91" i="13"/>
  <c r="AB91" i="13"/>
  <c r="AA91" i="13"/>
  <c r="Z91" i="13"/>
  <c r="Y91" i="13"/>
  <c r="W91" i="13"/>
  <c r="V91" i="13"/>
  <c r="U91" i="13"/>
  <c r="T91" i="13"/>
  <c r="S91" i="13"/>
  <c r="R91" i="13"/>
  <c r="Q91" i="13"/>
  <c r="P91" i="13"/>
  <c r="O91" i="13"/>
  <c r="N91" i="13"/>
  <c r="M91" i="13"/>
  <c r="L91" i="13"/>
  <c r="K91" i="13"/>
  <c r="I91" i="13"/>
  <c r="H91" i="13"/>
  <c r="G91" i="13"/>
  <c r="E91" i="13"/>
  <c r="AP90" i="13"/>
  <c r="AO90" i="13"/>
  <c r="AN90" i="13"/>
  <c r="AL90" i="13"/>
  <c r="AK90" i="13"/>
  <c r="AJ90" i="13"/>
  <c r="AH90" i="13"/>
  <c r="AG90" i="13"/>
  <c r="AF90" i="13"/>
  <c r="AD90" i="13"/>
  <c r="AC90" i="13"/>
  <c r="AB90" i="13"/>
  <c r="Z90" i="13"/>
  <c r="Y90" i="13"/>
  <c r="V90" i="13"/>
  <c r="U90" i="13"/>
  <c r="T90" i="13"/>
  <c r="R90" i="13"/>
  <c r="Q90" i="13"/>
  <c r="P90" i="13"/>
  <c r="N90" i="13"/>
  <c r="M90" i="13"/>
  <c r="J90" i="13"/>
  <c r="I90" i="13"/>
  <c r="H90" i="13"/>
  <c r="F90" i="13"/>
  <c r="E90" i="13"/>
  <c r="AR88" i="13"/>
  <c r="AQ88" i="13"/>
  <c r="CI98" i="15"/>
  <c r="AP88" i="13"/>
  <c r="CH98" i="15"/>
  <c r="AO88" i="13"/>
  <c r="CG98" i="15"/>
  <c r="AN88" i="13"/>
  <c r="CF98" i="15"/>
  <c r="AM88" i="13"/>
  <c r="CE98" i="15"/>
  <c r="AL88" i="13"/>
  <c r="CD98" i="15"/>
  <c r="AK88" i="13"/>
  <c r="CC98" i="15"/>
  <c r="AJ88" i="13"/>
  <c r="CB98" i="15"/>
  <c r="AI88" i="13"/>
  <c r="CA98" i="15"/>
  <c r="AH88" i="13"/>
  <c r="BZ98" i="15"/>
  <c r="AG88" i="13"/>
  <c r="BY98" i="15"/>
  <c r="AF88" i="13"/>
  <c r="BX98" i="15"/>
  <c r="AE88" i="13"/>
  <c r="BW98" i="15"/>
  <c r="AD88" i="13"/>
  <c r="BV98" i="15"/>
  <c r="AC88" i="13"/>
  <c r="BU98" i="15"/>
  <c r="AB88" i="13"/>
  <c r="BT98" i="15"/>
  <c r="AA88" i="13"/>
  <c r="BS98" i="15"/>
  <c r="Z88" i="13"/>
  <c r="BR98" i="15"/>
  <c r="Y88" i="13"/>
  <c r="BQ98" i="15"/>
  <c r="X88" i="13"/>
  <c r="W88" i="13"/>
  <c r="BO98" i="15"/>
  <c r="V88" i="13"/>
  <c r="BN98" i="15"/>
  <c r="U88" i="13"/>
  <c r="BM98" i="15"/>
  <c r="T88" i="13"/>
  <c r="BL98" i="15"/>
  <c r="S88" i="13"/>
  <c r="BK98" i="15"/>
  <c r="R88" i="13"/>
  <c r="BJ98" i="15"/>
  <c r="Q88" i="13"/>
  <c r="BI98" i="15"/>
  <c r="P88" i="13"/>
  <c r="BH98" i="15"/>
  <c r="O88" i="13"/>
  <c r="BG98" i="15"/>
  <c r="N88" i="13"/>
  <c r="BF98" i="15"/>
  <c r="M88" i="13"/>
  <c r="BE98" i="15"/>
  <c r="L88" i="13"/>
  <c r="BD98" i="15"/>
  <c r="K88" i="13"/>
  <c r="BC98" i="15"/>
  <c r="J88" i="13"/>
  <c r="BB98" i="15"/>
  <c r="I88" i="13"/>
  <c r="BA98" i="15"/>
  <c r="H88" i="13"/>
  <c r="AZ98" i="15"/>
  <c r="G88" i="13"/>
  <c r="AY98" i="15"/>
  <c r="F88" i="13"/>
  <c r="AX98" i="15"/>
  <c r="E88" i="13"/>
  <c r="AW98" i="15"/>
  <c r="D88" i="13"/>
  <c r="AR87" i="13"/>
  <c r="AQ87" i="13"/>
  <c r="CI86" i="15"/>
  <c r="AP87" i="13"/>
  <c r="CH86" i="15"/>
  <c r="AO87" i="13"/>
  <c r="CG86" i="15"/>
  <c r="AN87" i="13"/>
  <c r="CF86" i="15"/>
  <c r="AM87" i="13"/>
  <c r="CE86" i="15"/>
  <c r="AL87" i="13"/>
  <c r="CD86" i="15"/>
  <c r="AK87" i="13"/>
  <c r="CC86" i="15"/>
  <c r="AJ87" i="13"/>
  <c r="CB86" i="15"/>
  <c r="AI87" i="13"/>
  <c r="CA86" i="15"/>
  <c r="AH87" i="13"/>
  <c r="BZ86" i="15"/>
  <c r="AG87" i="13"/>
  <c r="BY86" i="15"/>
  <c r="AF87" i="13"/>
  <c r="BX86" i="15"/>
  <c r="AE87" i="13"/>
  <c r="BW86" i="15"/>
  <c r="AD87" i="13"/>
  <c r="BV86" i="15"/>
  <c r="AC87" i="13"/>
  <c r="BU86" i="15"/>
  <c r="AB87" i="13"/>
  <c r="BT86" i="15"/>
  <c r="AA87" i="13"/>
  <c r="BS86" i="15"/>
  <c r="Z87" i="13"/>
  <c r="BR86" i="15"/>
  <c r="Y87" i="13"/>
  <c r="BQ86" i="15"/>
  <c r="X87" i="13"/>
  <c r="W87" i="13"/>
  <c r="BO86" i="15"/>
  <c r="V87" i="13"/>
  <c r="BN86" i="15"/>
  <c r="U87" i="13"/>
  <c r="BM86" i="15"/>
  <c r="T87" i="13"/>
  <c r="BL86" i="15"/>
  <c r="S87" i="13"/>
  <c r="BK86" i="15"/>
  <c r="R87" i="13"/>
  <c r="BJ86" i="15"/>
  <c r="Q87" i="13"/>
  <c r="BI86" i="15"/>
  <c r="P87" i="13"/>
  <c r="BH86" i="15"/>
  <c r="O87" i="13"/>
  <c r="BG86" i="15"/>
  <c r="N87" i="13"/>
  <c r="BF86" i="15"/>
  <c r="M87" i="13"/>
  <c r="BE86" i="15"/>
  <c r="L87" i="13"/>
  <c r="BD86" i="15"/>
  <c r="K87" i="13"/>
  <c r="BC86" i="15"/>
  <c r="J87" i="13"/>
  <c r="BB86" i="15"/>
  <c r="I87" i="13"/>
  <c r="BA86" i="15"/>
  <c r="H87" i="13"/>
  <c r="AZ86" i="15"/>
  <c r="G87" i="13"/>
  <c r="AY86" i="15"/>
  <c r="F87" i="13"/>
  <c r="AX86" i="15"/>
  <c r="E87" i="13"/>
  <c r="AW86" i="15"/>
  <c r="D87" i="13"/>
  <c r="AQ86" i="13"/>
  <c r="CI92" i="15"/>
  <c r="AP86" i="13"/>
  <c r="CH92" i="15"/>
  <c r="AO86" i="13"/>
  <c r="CG92" i="15"/>
  <c r="AN86" i="13"/>
  <c r="CF92" i="15"/>
  <c r="AM86" i="13"/>
  <c r="CE92" i="15"/>
  <c r="AL86" i="13"/>
  <c r="CD92" i="15"/>
  <c r="AK86" i="13"/>
  <c r="CC92" i="15"/>
  <c r="AJ86" i="13"/>
  <c r="CB92" i="15"/>
  <c r="AI86" i="13"/>
  <c r="CA92" i="15"/>
  <c r="AH86" i="13"/>
  <c r="BZ92" i="15"/>
  <c r="AG86" i="13"/>
  <c r="BY92" i="15"/>
  <c r="AF86" i="13"/>
  <c r="BX92" i="15"/>
  <c r="AE86" i="13"/>
  <c r="BW92" i="15"/>
  <c r="AD86" i="13"/>
  <c r="BV92" i="15"/>
  <c r="AC86" i="13"/>
  <c r="BU92" i="15"/>
  <c r="AB86" i="13"/>
  <c r="BT92" i="15"/>
  <c r="AA86" i="13"/>
  <c r="BS92" i="15"/>
  <c r="Z86" i="13"/>
  <c r="BR92" i="15"/>
  <c r="Y86" i="13"/>
  <c r="BQ92" i="15"/>
  <c r="W86" i="13"/>
  <c r="BO92" i="15"/>
  <c r="V86" i="13"/>
  <c r="BN92" i="15"/>
  <c r="U86" i="13"/>
  <c r="BM92" i="15"/>
  <c r="T86" i="13"/>
  <c r="BL92" i="15"/>
  <c r="S86" i="13"/>
  <c r="BK92" i="15"/>
  <c r="R86" i="13"/>
  <c r="BJ92" i="15"/>
  <c r="Q86" i="13"/>
  <c r="BI92" i="15"/>
  <c r="P86" i="13"/>
  <c r="BH92" i="15"/>
  <c r="O86" i="13"/>
  <c r="BG92" i="15"/>
  <c r="N86" i="13"/>
  <c r="BF92" i="15"/>
  <c r="M86" i="13"/>
  <c r="BE92" i="15"/>
  <c r="L86" i="13"/>
  <c r="BD92" i="15"/>
  <c r="K86" i="13"/>
  <c r="BC92" i="15"/>
  <c r="J86" i="13"/>
  <c r="BB92" i="15"/>
  <c r="I86" i="13"/>
  <c r="BA92" i="15"/>
  <c r="H86" i="13"/>
  <c r="AZ92" i="15"/>
  <c r="G86" i="13"/>
  <c r="AY92" i="15"/>
  <c r="F86" i="13"/>
  <c r="AX92" i="15"/>
  <c r="E86" i="13"/>
  <c r="AW92" i="15"/>
  <c r="AR85" i="13"/>
  <c r="AQ85" i="13"/>
  <c r="AP85" i="13"/>
  <c r="AO85" i="13"/>
  <c r="AN85" i="13"/>
  <c r="AM85" i="13"/>
  <c r="AL85" i="13"/>
  <c r="AK85" i="13"/>
  <c r="AJ85" i="13"/>
  <c r="AI85" i="13"/>
  <c r="AH85" i="13"/>
  <c r="AG85" i="13"/>
  <c r="AF85" i="13"/>
  <c r="AE85" i="13"/>
  <c r="AD85" i="13"/>
  <c r="AC85" i="13"/>
  <c r="AB85" i="13"/>
  <c r="AA85" i="13"/>
  <c r="Z85" i="13"/>
  <c r="Y85" i="13"/>
  <c r="X85" i="13"/>
  <c r="W85" i="13"/>
  <c r="V85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AQ84" i="13"/>
  <c r="AP84" i="13"/>
  <c r="AO84" i="13"/>
  <c r="AN84" i="13"/>
  <c r="AM84" i="13"/>
  <c r="AL84" i="13"/>
  <c r="AK84" i="13"/>
  <c r="AJ84" i="13"/>
  <c r="AI84" i="13"/>
  <c r="AH84" i="13"/>
  <c r="AG84" i="13"/>
  <c r="AF84" i="13"/>
  <c r="AE84" i="13"/>
  <c r="AD84" i="13"/>
  <c r="AC84" i="13"/>
  <c r="AB84" i="13"/>
  <c r="AA84" i="13"/>
  <c r="Z84" i="13"/>
  <c r="Y84" i="13"/>
  <c r="W84" i="13"/>
  <c r="V84" i="13"/>
  <c r="U84" i="13"/>
  <c r="T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E11" i="15"/>
  <c r="AQ82" i="13"/>
  <c r="AP82" i="13"/>
  <c r="AO82" i="13"/>
  <c r="AN82" i="13"/>
  <c r="AM82" i="13"/>
  <c r="AL82" i="13"/>
  <c r="AK82" i="13"/>
  <c r="AJ82" i="13"/>
  <c r="AI82" i="13"/>
  <c r="AH82" i="13"/>
  <c r="AG82" i="13"/>
  <c r="AF82" i="13"/>
  <c r="AE82" i="13"/>
  <c r="AD82" i="13"/>
  <c r="AC82" i="13"/>
  <c r="AB82" i="13"/>
  <c r="AA82" i="13"/>
  <c r="Z82" i="13"/>
  <c r="Y82" i="13"/>
  <c r="W82" i="13"/>
  <c r="V82" i="13"/>
  <c r="U82" i="13"/>
  <c r="T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E9" i="15"/>
  <c r="AR81" i="13"/>
  <c r="Q8" i="15"/>
  <c r="AQ81" i="13"/>
  <c r="AP81" i="13"/>
  <c r="AO81" i="13"/>
  <c r="AN81" i="13"/>
  <c r="AM81" i="13"/>
  <c r="AL81" i="13"/>
  <c r="AK81" i="13"/>
  <c r="AJ81" i="13"/>
  <c r="AI81" i="13"/>
  <c r="AH81" i="13"/>
  <c r="AG81" i="13"/>
  <c r="AF81" i="13"/>
  <c r="AE81" i="13"/>
  <c r="AD81" i="13"/>
  <c r="AC81" i="13"/>
  <c r="AB81" i="13"/>
  <c r="AA81" i="13"/>
  <c r="Z81" i="13"/>
  <c r="Y81" i="13"/>
  <c r="W81" i="13"/>
  <c r="V81" i="13"/>
  <c r="U81" i="13"/>
  <c r="T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E8" i="15"/>
  <c r="AQ80" i="13"/>
  <c r="AP80" i="13"/>
  <c r="AO80" i="13"/>
  <c r="AN80" i="13"/>
  <c r="AM80" i="13"/>
  <c r="AL80" i="13"/>
  <c r="AK80" i="13"/>
  <c r="AJ80" i="13"/>
  <c r="AI80" i="13"/>
  <c r="AH80" i="13"/>
  <c r="AG80" i="13"/>
  <c r="AF80" i="13"/>
  <c r="AE80" i="13"/>
  <c r="AD80" i="13"/>
  <c r="AC80" i="13"/>
  <c r="AB80" i="13"/>
  <c r="AA80" i="13"/>
  <c r="Z80" i="13"/>
  <c r="Y80" i="13"/>
  <c r="K16" i="15"/>
  <c r="W80" i="13"/>
  <c r="V80" i="13"/>
  <c r="U80" i="13"/>
  <c r="T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E7" i="15"/>
  <c r="E16" i="15"/>
  <c r="AQ79" i="13"/>
  <c r="AP79" i="13"/>
  <c r="AO79" i="13"/>
  <c r="AN79" i="13"/>
  <c r="AM79" i="13"/>
  <c r="AL79" i="13"/>
  <c r="AK79" i="13"/>
  <c r="AJ79" i="13"/>
  <c r="AI79" i="13"/>
  <c r="AH79" i="13"/>
  <c r="AG79" i="13"/>
  <c r="AF79" i="13"/>
  <c r="AE79" i="13"/>
  <c r="AD79" i="13"/>
  <c r="AC79" i="13"/>
  <c r="AB79" i="13"/>
  <c r="AA79" i="13"/>
  <c r="Z79" i="13"/>
  <c r="Y79" i="13"/>
  <c r="W79" i="13"/>
  <c r="V79" i="13"/>
  <c r="U79" i="13"/>
  <c r="T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E6" i="15"/>
  <c r="AR78" i="13"/>
  <c r="Q5" i="15"/>
  <c r="AQ78" i="13"/>
  <c r="AP78" i="13"/>
  <c r="AO78" i="13"/>
  <c r="AN78" i="13"/>
  <c r="AM78" i="13"/>
  <c r="AL78" i="13"/>
  <c r="AK78" i="13"/>
  <c r="AJ78" i="13"/>
  <c r="AI78" i="13"/>
  <c r="AH78" i="13"/>
  <c r="AG78" i="13"/>
  <c r="AF78" i="13"/>
  <c r="AE78" i="13"/>
  <c r="AD78" i="13"/>
  <c r="AC78" i="13"/>
  <c r="AB78" i="13"/>
  <c r="AA78" i="13"/>
  <c r="Z78" i="13"/>
  <c r="Y78" i="13"/>
  <c r="W78" i="13"/>
  <c r="V78" i="13"/>
  <c r="U78" i="13"/>
  <c r="T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E5" i="15"/>
  <c r="AR77" i="13"/>
  <c r="Q4" i="15"/>
  <c r="AQ77" i="13"/>
  <c r="AP77" i="13"/>
  <c r="AO77" i="13"/>
  <c r="AN77" i="13"/>
  <c r="AM77" i="13"/>
  <c r="AL77" i="13"/>
  <c r="AK77" i="13"/>
  <c r="AJ77" i="13"/>
  <c r="AI77" i="13"/>
  <c r="AH77" i="13"/>
  <c r="AG77" i="13"/>
  <c r="AF77" i="13"/>
  <c r="AE77" i="13"/>
  <c r="AD77" i="13"/>
  <c r="AC77" i="13"/>
  <c r="AB77" i="13"/>
  <c r="AA77" i="13"/>
  <c r="Z77" i="13"/>
  <c r="Y77" i="13"/>
  <c r="W77" i="13"/>
  <c r="V77" i="13"/>
  <c r="U77" i="13"/>
  <c r="T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E4" i="15"/>
  <c r="AQ76" i="13"/>
  <c r="AP76" i="13"/>
  <c r="AO76" i="13"/>
  <c r="AN76" i="13"/>
  <c r="AM76" i="13"/>
  <c r="AL76" i="13"/>
  <c r="AK76" i="13"/>
  <c r="AJ76" i="13"/>
  <c r="AI76" i="13"/>
  <c r="AH76" i="13"/>
  <c r="AG76" i="13"/>
  <c r="AF76" i="13"/>
  <c r="AE76" i="13"/>
  <c r="AD76" i="13"/>
  <c r="AC76" i="13"/>
  <c r="AB76" i="13"/>
  <c r="AA76" i="13"/>
  <c r="Z76" i="13"/>
  <c r="Y76" i="13"/>
  <c r="W76" i="13"/>
  <c r="V76" i="13"/>
  <c r="U76" i="13"/>
  <c r="T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E3" i="15"/>
  <c r="AR75" i="13"/>
  <c r="AQ75" i="13"/>
  <c r="AP75" i="13"/>
  <c r="AO75" i="13"/>
  <c r="AN75" i="13"/>
  <c r="AM75" i="13"/>
  <c r="AL75" i="13"/>
  <c r="AK75" i="13"/>
  <c r="AJ75" i="13"/>
  <c r="AI75" i="13"/>
  <c r="AH75" i="13"/>
  <c r="AG75" i="13"/>
  <c r="AF75" i="13"/>
  <c r="AE75" i="13"/>
  <c r="AD75" i="13"/>
  <c r="AC75" i="13"/>
  <c r="AB75" i="13"/>
  <c r="AA75" i="13"/>
  <c r="Z75" i="13"/>
  <c r="Y75" i="13"/>
  <c r="X75" i="13"/>
  <c r="W75" i="13"/>
  <c r="V75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AR74" i="13"/>
  <c r="AQ74" i="13"/>
  <c r="AP74" i="13"/>
  <c r="AO74" i="13"/>
  <c r="AN74" i="13"/>
  <c r="AM74" i="13"/>
  <c r="AL74" i="13"/>
  <c r="AK74" i="13"/>
  <c r="AJ74" i="13"/>
  <c r="AI74" i="13"/>
  <c r="AH74" i="13"/>
  <c r="AG74" i="13"/>
  <c r="AF74" i="13"/>
  <c r="AE74" i="13"/>
  <c r="AD74" i="13"/>
  <c r="AC74" i="13"/>
  <c r="AB74" i="13"/>
  <c r="AA74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AR73" i="13"/>
  <c r="AQ73" i="13"/>
  <c r="AP73" i="13"/>
  <c r="AO73" i="13"/>
  <c r="AN73" i="13"/>
  <c r="AM73" i="13"/>
  <c r="AL73" i="13"/>
  <c r="AK73" i="13"/>
  <c r="AJ73" i="13"/>
  <c r="AI73" i="13"/>
  <c r="AH73" i="13"/>
  <c r="AG73" i="13"/>
  <c r="AF73" i="13"/>
  <c r="AE73" i="13"/>
  <c r="AD73" i="13"/>
  <c r="AC73" i="13"/>
  <c r="AB73" i="13"/>
  <c r="AA73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AB6" i="19"/>
  <c r="AH3" i="19"/>
  <c r="R45" i="19"/>
  <c r="L45" i="19"/>
  <c r="AH9" i="19"/>
  <c r="AN11" i="19"/>
  <c r="L47" i="19"/>
  <c r="F44" i="19"/>
  <c r="AH11" i="19"/>
  <c r="L46" i="19"/>
  <c r="F43" i="19"/>
  <c r="AH10" i="19"/>
  <c r="AN5" i="19"/>
  <c r="AH8" i="19"/>
  <c r="R44" i="19"/>
  <c r="R43" i="19"/>
  <c r="AN6" i="19"/>
  <c r="AH4" i="19"/>
  <c r="AB13" i="15"/>
  <c r="AB4" i="19"/>
  <c r="F47" i="19"/>
  <c r="F46" i="19"/>
  <c r="AB10" i="19"/>
  <c r="AB8" i="19"/>
  <c r="AB3" i="19"/>
  <c r="AB11" i="19"/>
  <c r="AB9" i="19"/>
  <c r="AA16" i="15"/>
  <c r="AJ18" i="15"/>
  <c r="AM16" i="15"/>
  <c r="AP18" i="15"/>
  <c r="AN13" i="15"/>
  <c r="AN4" i="19"/>
  <c r="R47" i="19"/>
  <c r="L44" i="19"/>
  <c r="R46" i="19"/>
  <c r="L43" i="19"/>
  <c r="AN10" i="19"/>
  <c r="AH6" i="19"/>
  <c r="AN9" i="19"/>
  <c r="AN8" i="19"/>
  <c r="AH5" i="19"/>
  <c r="AN3" i="19"/>
  <c r="AB5" i="19"/>
  <c r="E13" i="15"/>
  <c r="K13" i="15"/>
  <c r="Q13" i="15"/>
  <c r="T15" i="15"/>
  <c r="AH124" i="13"/>
  <c r="K83" i="13"/>
  <c r="K97" i="9"/>
  <c r="S97" i="9"/>
  <c r="AA83" i="13"/>
  <c r="AA97" i="9"/>
  <c r="AM83" i="13"/>
  <c r="AM97" i="9"/>
  <c r="AQ83" i="13"/>
  <c r="AQ97" i="9"/>
  <c r="BP92" i="15"/>
  <c r="CJ92" i="15"/>
  <c r="L90" i="13"/>
  <c r="L89" i="13"/>
  <c r="P83" i="13"/>
  <c r="P97" i="9"/>
  <c r="AF83" i="13"/>
  <c r="AF97" i="9"/>
  <c r="AF101" i="13"/>
  <c r="L119" i="13"/>
  <c r="L98" i="9"/>
  <c r="X98" i="9"/>
  <c r="AJ119" i="13"/>
  <c r="AJ98" i="9"/>
  <c r="I134" i="13"/>
  <c r="I99" i="9"/>
  <c r="W83" i="13"/>
  <c r="W97" i="9"/>
  <c r="AI83" i="13"/>
  <c r="AI97" i="9"/>
  <c r="AV92" i="15"/>
  <c r="H83" i="13"/>
  <c r="H97" i="9"/>
  <c r="T83" i="13"/>
  <c r="T97" i="9"/>
  <c r="AB83" i="13"/>
  <c r="AB97" i="9"/>
  <c r="AN83" i="13"/>
  <c r="AN97" i="9"/>
  <c r="AV86" i="15"/>
  <c r="AA86" i="15"/>
  <c r="E113" i="15"/>
  <c r="AN101" i="13"/>
  <c r="Q116" i="15"/>
  <c r="P119" i="13"/>
  <c r="P98" i="9"/>
  <c r="AB119" i="13"/>
  <c r="AB98" i="9"/>
  <c r="AN119" i="13"/>
  <c r="AN98" i="9"/>
  <c r="F125" i="13"/>
  <c r="F124" i="13"/>
  <c r="N125" i="13"/>
  <c r="N124" i="13"/>
  <c r="V125" i="13"/>
  <c r="V124" i="13"/>
  <c r="AD125" i="13"/>
  <c r="AD124" i="13"/>
  <c r="AL125" i="13"/>
  <c r="AL124" i="13"/>
  <c r="E134" i="13"/>
  <c r="E99" i="9"/>
  <c r="Q134" i="13"/>
  <c r="Q99" i="9"/>
  <c r="Y134" i="13"/>
  <c r="Y99" i="9"/>
  <c r="AG134" i="13"/>
  <c r="AG99" i="9"/>
  <c r="AO134" i="13"/>
  <c r="AO99" i="9"/>
  <c r="H135" i="13"/>
  <c r="H124" i="13"/>
  <c r="P135" i="13"/>
  <c r="P124" i="13"/>
  <c r="X135" i="13"/>
  <c r="X124" i="13"/>
  <c r="AF135" i="13"/>
  <c r="AF124" i="13"/>
  <c r="AN135" i="13"/>
  <c r="AN124" i="13"/>
  <c r="E114" i="15"/>
  <c r="J124" i="13"/>
  <c r="AP124" i="13"/>
  <c r="G83" i="13"/>
  <c r="G97" i="9"/>
  <c r="O83" i="13"/>
  <c r="O97" i="9"/>
  <c r="AE83" i="13"/>
  <c r="AE97" i="9"/>
  <c r="D83" i="13"/>
  <c r="E10" i="15"/>
  <c r="E19" i="15"/>
  <c r="L83" i="13"/>
  <c r="L97" i="9"/>
  <c r="K19" i="15"/>
  <c r="X97" i="9"/>
  <c r="AJ83" i="13"/>
  <c r="AJ97" i="9"/>
  <c r="AR97" i="9"/>
  <c r="BP86" i="15"/>
  <c r="AG86" i="15"/>
  <c r="CJ86" i="15"/>
  <c r="AM86" i="15"/>
  <c r="E116" i="15"/>
  <c r="D98" i="9"/>
  <c r="H119" i="13"/>
  <c r="H98" i="9"/>
  <c r="T119" i="13"/>
  <c r="T98" i="9"/>
  <c r="AF119" i="13"/>
  <c r="AF98" i="9"/>
  <c r="AR98" i="9"/>
  <c r="M134" i="13"/>
  <c r="M99" i="9"/>
  <c r="U134" i="13"/>
  <c r="U99" i="9"/>
  <c r="AC134" i="13"/>
  <c r="AC99" i="9"/>
  <c r="AK134" i="13"/>
  <c r="AK99" i="9"/>
  <c r="D135" i="13"/>
  <c r="D124" i="13"/>
  <c r="L135" i="13"/>
  <c r="L124" i="13"/>
  <c r="T135" i="13"/>
  <c r="T124" i="13"/>
  <c r="AB135" i="13"/>
  <c r="AB124" i="13"/>
  <c r="AJ135" i="13"/>
  <c r="AJ124" i="13"/>
  <c r="AR135" i="13"/>
  <c r="AR124" i="13"/>
  <c r="AJ89" i="13"/>
  <c r="R124" i="13"/>
  <c r="E117" i="15"/>
  <c r="I119" i="13"/>
  <c r="I98" i="9"/>
  <c r="Q119" i="13"/>
  <c r="Q98" i="9"/>
  <c r="Y119" i="13"/>
  <c r="Y98" i="9"/>
  <c r="AK119" i="13"/>
  <c r="AK98" i="9"/>
  <c r="F134" i="13"/>
  <c r="F99" i="9"/>
  <c r="N134" i="13"/>
  <c r="N99" i="9"/>
  <c r="V134" i="13"/>
  <c r="V99" i="9"/>
  <c r="AD134" i="13"/>
  <c r="AD99" i="9"/>
  <c r="AL134" i="13"/>
  <c r="AL99" i="9"/>
  <c r="E83" i="13"/>
  <c r="E97" i="9"/>
  <c r="I83" i="13"/>
  <c r="I97" i="9"/>
  <c r="M83" i="13"/>
  <c r="M97" i="9"/>
  <c r="Q83" i="13"/>
  <c r="Q97" i="9"/>
  <c r="U83" i="13"/>
  <c r="U97" i="9"/>
  <c r="Y83" i="13"/>
  <c r="Y97" i="9"/>
  <c r="AC83" i="13"/>
  <c r="AC97" i="9"/>
  <c r="AG83" i="13"/>
  <c r="AG97" i="9"/>
  <c r="AK83" i="13"/>
  <c r="AK97" i="9"/>
  <c r="AO83" i="13"/>
  <c r="AO97" i="9"/>
  <c r="AA87" i="15"/>
  <c r="AV98" i="15"/>
  <c r="BP98" i="15"/>
  <c r="AG87" i="15"/>
  <c r="CJ98" i="15"/>
  <c r="AM87" i="15"/>
  <c r="E115" i="15"/>
  <c r="E45" i="19"/>
  <c r="Q115" i="15"/>
  <c r="F119" i="13"/>
  <c r="F98" i="9"/>
  <c r="J119" i="13"/>
  <c r="J98" i="9"/>
  <c r="N119" i="13"/>
  <c r="N98" i="9"/>
  <c r="R119" i="13"/>
  <c r="R98" i="9"/>
  <c r="V119" i="13"/>
  <c r="V98" i="9"/>
  <c r="Z119" i="13"/>
  <c r="Z98" i="9"/>
  <c r="AD119" i="13"/>
  <c r="AD98" i="9"/>
  <c r="AH119" i="13"/>
  <c r="AH98" i="9"/>
  <c r="AL119" i="13"/>
  <c r="AL98" i="9"/>
  <c r="AP119" i="13"/>
  <c r="AP98" i="9"/>
  <c r="G134" i="13"/>
  <c r="G99" i="9"/>
  <c r="K134" i="13"/>
  <c r="K99" i="9"/>
  <c r="O134" i="13"/>
  <c r="O99" i="9"/>
  <c r="S134" i="13"/>
  <c r="S99" i="9"/>
  <c r="W134" i="13"/>
  <c r="W99" i="9"/>
  <c r="AA134" i="13"/>
  <c r="AA99" i="9"/>
  <c r="AE134" i="13"/>
  <c r="AE99" i="9"/>
  <c r="AI134" i="13"/>
  <c r="AI99" i="9"/>
  <c r="AM134" i="13"/>
  <c r="AM99" i="9"/>
  <c r="AQ134" i="13"/>
  <c r="AQ99" i="9"/>
  <c r="E119" i="13"/>
  <c r="E98" i="9"/>
  <c r="M119" i="13"/>
  <c r="M98" i="9"/>
  <c r="U119" i="13"/>
  <c r="U98" i="9"/>
  <c r="AC119" i="13"/>
  <c r="AC98" i="9"/>
  <c r="AG119" i="13"/>
  <c r="AG98" i="9"/>
  <c r="AO119" i="13"/>
  <c r="AO98" i="9"/>
  <c r="J134" i="13"/>
  <c r="J99" i="9"/>
  <c r="R134" i="13"/>
  <c r="R99" i="9"/>
  <c r="Z134" i="13"/>
  <c r="Z99" i="9"/>
  <c r="AH134" i="13"/>
  <c r="AH99" i="9"/>
  <c r="AP134" i="13"/>
  <c r="AP99" i="9"/>
  <c r="F83" i="13"/>
  <c r="F97" i="9"/>
  <c r="J83" i="13"/>
  <c r="J97" i="9"/>
  <c r="N83" i="13"/>
  <c r="N97" i="9"/>
  <c r="R83" i="13"/>
  <c r="R97" i="9"/>
  <c r="V83" i="13"/>
  <c r="V97" i="9"/>
  <c r="Z83" i="13"/>
  <c r="Z97" i="9"/>
  <c r="AD83" i="13"/>
  <c r="AD97" i="9"/>
  <c r="AH83" i="13"/>
  <c r="AH97" i="9"/>
  <c r="AL83" i="13"/>
  <c r="AL97" i="9"/>
  <c r="AP83" i="13"/>
  <c r="AP97" i="9"/>
  <c r="G119" i="13"/>
  <c r="G98" i="9"/>
  <c r="K119" i="13"/>
  <c r="K98" i="9"/>
  <c r="O119" i="13"/>
  <c r="O98" i="9"/>
  <c r="S98" i="9"/>
  <c r="W119" i="13"/>
  <c r="W98" i="9"/>
  <c r="AA119" i="13"/>
  <c r="AA98" i="9"/>
  <c r="AE119" i="13"/>
  <c r="AE98" i="9"/>
  <c r="AI119" i="13"/>
  <c r="AI98" i="9"/>
  <c r="AM119" i="13"/>
  <c r="AM98" i="9"/>
  <c r="AQ119" i="13"/>
  <c r="AQ98" i="9"/>
  <c r="D134" i="13"/>
  <c r="D99" i="9"/>
  <c r="H134" i="13"/>
  <c r="H99" i="9"/>
  <c r="L134" i="13"/>
  <c r="L99" i="9"/>
  <c r="P134" i="13"/>
  <c r="P99" i="9"/>
  <c r="T134" i="13"/>
  <c r="T99" i="9"/>
  <c r="X134" i="13"/>
  <c r="X99" i="9"/>
  <c r="AB134" i="13"/>
  <c r="AB99" i="9"/>
  <c r="AF134" i="13"/>
  <c r="AF99" i="9"/>
  <c r="AJ134" i="13"/>
  <c r="AJ99" i="9"/>
  <c r="AN134" i="13"/>
  <c r="AN99" i="9"/>
  <c r="AR134" i="13"/>
  <c r="AR99" i="9"/>
  <c r="H100" i="13"/>
  <c r="P107" i="13"/>
  <c r="P100" i="13"/>
  <c r="AN107" i="13"/>
  <c r="AN100" i="13"/>
  <c r="L112" i="13"/>
  <c r="L111" i="13"/>
  <c r="X112" i="13"/>
  <c r="AG10" i="19"/>
  <c r="AF112" i="13"/>
  <c r="AF111" i="13"/>
  <c r="AR112" i="13"/>
  <c r="K124" i="13"/>
  <c r="K125" i="13"/>
  <c r="S124" i="13"/>
  <c r="S125" i="13"/>
  <c r="AE124" i="13"/>
  <c r="AE125" i="13"/>
  <c r="AQ124" i="13"/>
  <c r="AQ125" i="13"/>
  <c r="Z178" i="13"/>
  <c r="Z171" i="13"/>
  <c r="E178" i="13"/>
  <c r="E171" i="13"/>
  <c r="AI178" i="13"/>
  <c r="AI171" i="13"/>
  <c r="K178" i="13"/>
  <c r="K171" i="13"/>
  <c r="AJ178" i="13"/>
  <c r="AJ171" i="13"/>
  <c r="Y178" i="13"/>
  <c r="Y171" i="13"/>
  <c r="T89" i="13"/>
  <c r="AN89" i="13"/>
  <c r="D89" i="13"/>
  <c r="D92" i="13"/>
  <c r="AA49" i="15"/>
  <c r="P89" i="13"/>
  <c r="P92" i="13"/>
  <c r="AF89" i="13"/>
  <c r="AF92" i="13"/>
  <c r="E112" i="13"/>
  <c r="E111" i="13"/>
  <c r="I112" i="13"/>
  <c r="I111" i="13"/>
  <c r="M112" i="13"/>
  <c r="M111" i="13"/>
  <c r="Q112" i="13"/>
  <c r="Q111" i="13"/>
  <c r="U112" i="13"/>
  <c r="U111" i="13"/>
  <c r="Y112" i="13"/>
  <c r="Y111" i="13"/>
  <c r="AC112" i="13"/>
  <c r="AC111" i="13"/>
  <c r="AG112" i="13"/>
  <c r="AG111" i="13"/>
  <c r="AK112" i="13"/>
  <c r="AK111" i="13"/>
  <c r="AO112" i="13"/>
  <c r="AO111" i="13"/>
  <c r="AL178" i="13"/>
  <c r="AL171" i="13"/>
  <c r="V178" i="13"/>
  <c r="V171" i="13"/>
  <c r="F178" i="13"/>
  <c r="F171" i="13"/>
  <c r="AC178" i="13"/>
  <c r="AC171" i="13"/>
  <c r="AB178" i="13"/>
  <c r="AB171" i="13"/>
  <c r="Q178" i="13"/>
  <c r="Q171" i="13"/>
  <c r="AF107" i="13"/>
  <c r="AF100" i="13"/>
  <c r="H112" i="13"/>
  <c r="H111" i="13"/>
  <c r="T112" i="13"/>
  <c r="T111" i="13"/>
  <c r="AJ112" i="13"/>
  <c r="AJ111" i="13"/>
  <c r="AN112" i="13"/>
  <c r="AN111" i="13"/>
  <c r="G124" i="13"/>
  <c r="G125" i="13"/>
  <c r="O124" i="13"/>
  <c r="O125" i="13"/>
  <c r="AA124" i="13"/>
  <c r="AA125" i="13"/>
  <c r="AM124" i="13"/>
  <c r="AM125" i="13"/>
  <c r="AP178" i="13"/>
  <c r="AP171" i="13"/>
  <c r="J178" i="13"/>
  <c r="J171" i="13"/>
  <c r="AK178" i="13"/>
  <c r="AK171" i="13"/>
  <c r="AQ178" i="13"/>
  <c r="AQ171" i="13"/>
  <c r="S178" i="13"/>
  <c r="S171" i="13"/>
  <c r="D178" i="13"/>
  <c r="D171" i="13"/>
  <c r="X89" i="13"/>
  <c r="AR89" i="13"/>
  <c r="G89" i="13"/>
  <c r="G90" i="13"/>
  <c r="K89" i="13"/>
  <c r="K90" i="13"/>
  <c r="O89" i="13"/>
  <c r="O90" i="13"/>
  <c r="S89" i="13"/>
  <c r="S90" i="13"/>
  <c r="W89" i="13"/>
  <c r="W90" i="13"/>
  <c r="AA89" i="13"/>
  <c r="AA90" i="13"/>
  <c r="AE89" i="13"/>
  <c r="AE90" i="13"/>
  <c r="AI89" i="13"/>
  <c r="AI90" i="13"/>
  <c r="AM89" i="13"/>
  <c r="AM90" i="13"/>
  <c r="AQ89" i="13"/>
  <c r="AQ90" i="13"/>
  <c r="F89" i="13"/>
  <c r="F91" i="13"/>
  <c r="J89" i="13"/>
  <c r="J91" i="13"/>
  <c r="G101" i="13"/>
  <c r="K101" i="13"/>
  <c r="O101" i="13"/>
  <c r="W101" i="13"/>
  <c r="AA101" i="13"/>
  <c r="AE101" i="13"/>
  <c r="AI101" i="13"/>
  <c r="AM101" i="13"/>
  <c r="AQ101" i="13"/>
  <c r="F112" i="13"/>
  <c r="F111" i="13"/>
  <c r="J112" i="13"/>
  <c r="J111" i="13"/>
  <c r="N112" i="13"/>
  <c r="N111" i="13"/>
  <c r="R112" i="13"/>
  <c r="R111" i="13"/>
  <c r="V112" i="13"/>
  <c r="V111" i="13"/>
  <c r="Z112" i="13"/>
  <c r="Z111" i="13"/>
  <c r="AD112" i="13"/>
  <c r="AD111" i="13"/>
  <c r="AH112" i="13"/>
  <c r="AH111" i="13"/>
  <c r="AL112" i="13"/>
  <c r="AL111" i="13"/>
  <c r="AP112" i="13"/>
  <c r="AP111" i="13"/>
  <c r="AH178" i="13"/>
  <c r="AH171" i="13"/>
  <c r="R178" i="13"/>
  <c r="R171" i="13"/>
  <c r="U178" i="13"/>
  <c r="U171" i="13"/>
  <c r="AM178" i="13"/>
  <c r="AM171" i="13"/>
  <c r="AE178" i="13"/>
  <c r="AE171" i="13"/>
  <c r="W178" i="13"/>
  <c r="W171" i="13"/>
  <c r="O178" i="13"/>
  <c r="O171" i="13"/>
  <c r="G178" i="13"/>
  <c r="G171" i="13"/>
  <c r="T178" i="13"/>
  <c r="T171" i="13"/>
  <c r="AO178" i="13"/>
  <c r="AO171" i="13"/>
  <c r="I178" i="13"/>
  <c r="I171" i="13"/>
  <c r="X107" i="13"/>
  <c r="X100" i="13"/>
  <c r="D112" i="13"/>
  <c r="P112" i="13"/>
  <c r="P111" i="13"/>
  <c r="AB112" i="13"/>
  <c r="AB111" i="13"/>
  <c r="W124" i="13"/>
  <c r="W125" i="13"/>
  <c r="AI124" i="13"/>
  <c r="AI125" i="13"/>
  <c r="AA178" i="13"/>
  <c r="AA171" i="13"/>
  <c r="H89" i="13"/>
  <c r="AB89" i="13"/>
  <c r="G112" i="13"/>
  <c r="G111" i="13"/>
  <c r="K112" i="13"/>
  <c r="K111" i="13"/>
  <c r="O112" i="13"/>
  <c r="O111" i="13"/>
  <c r="S112" i="13"/>
  <c r="W112" i="13"/>
  <c r="W111" i="13"/>
  <c r="AA112" i="13"/>
  <c r="AA111" i="13"/>
  <c r="AE112" i="13"/>
  <c r="AE111" i="13"/>
  <c r="AI112" i="13"/>
  <c r="AI111" i="13"/>
  <c r="AM112" i="13"/>
  <c r="AM111" i="13"/>
  <c r="AQ112" i="13"/>
  <c r="AQ111" i="13"/>
  <c r="AD178" i="13"/>
  <c r="AD171" i="13"/>
  <c r="N178" i="13"/>
  <c r="N171" i="13"/>
  <c r="M178" i="13"/>
  <c r="M171" i="13"/>
  <c r="AR178" i="13"/>
  <c r="AR171" i="13"/>
  <c r="L178" i="13"/>
  <c r="L171" i="13"/>
  <c r="AG178" i="13"/>
  <c r="AG171" i="13"/>
  <c r="E124" i="13"/>
  <c r="I124" i="13"/>
  <c r="M124" i="13"/>
  <c r="Q124" i="13"/>
  <c r="U124" i="13"/>
  <c r="Y124" i="13"/>
  <c r="AC124" i="13"/>
  <c r="AG124" i="13"/>
  <c r="AK124" i="13"/>
  <c r="AO124" i="13"/>
  <c r="N89" i="13"/>
  <c r="R89" i="13"/>
  <c r="V89" i="13"/>
  <c r="Z89" i="13"/>
  <c r="AD89" i="13"/>
  <c r="AH89" i="13"/>
  <c r="AL89" i="13"/>
  <c r="AP89" i="13"/>
  <c r="E89" i="13"/>
  <c r="I89" i="13"/>
  <c r="M89" i="13"/>
  <c r="Q89" i="13"/>
  <c r="U89" i="13"/>
  <c r="Y89" i="13"/>
  <c r="AC89" i="13"/>
  <c r="AG89" i="13"/>
  <c r="AK89" i="13"/>
  <c r="AO89" i="13"/>
  <c r="AR72" i="13"/>
  <c r="AQ72" i="13"/>
  <c r="AP72" i="13"/>
  <c r="AO72" i="13"/>
  <c r="AN72" i="13"/>
  <c r="AM72" i="13"/>
  <c r="AL72" i="13"/>
  <c r="AK72" i="13"/>
  <c r="AJ72" i="13"/>
  <c r="AI72" i="13"/>
  <c r="AH72" i="13"/>
  <c r="AG72" i="13"/>
  <c r="AF72" i="13"/>
  <c r="AE72" i="13"/>
  <c r="AD72" i="13"/>
  <c r="AC72" i="13"/>
  <c r="AB72" i="13"/>
  <c r="AA72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AR71" i="13"/>
  <c r="AQ71" i="13"/>
  <c r="AP71" i="13"/>
  <c r="AO71" i="13"/>
  <c r="AN71" i="13"/>
  <c r="AM71" i="13"/>
  <c r="AL71" i="13"/>
  <c r="AK71" i="13"/>
  <c r="AJ71" i="13"/>
  <c r="AI71" i="13"/>
  <c r="AH71" i="13"/>
  <c r="AG71" i="13"/>
  <c r="AF71" i="13"/>
  <c r="AE71" i="13"/>
  <c r="AD71" i="13"/>
  <c r="AC71" i="13"/>
  <c r="AB71" i="13"/>
  <c r="AA71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AR70" i="13"/>
  <c r="AQ70" i="13"/>
  <c r="AP70" i="13"/>
  <c r="AO70" i="13"/>
  <c r="AN70" i="13"/>
  <c r="AM70" i="13"/>
  <c r="AL70" i="13"/>
  <c r="AK70" i="13"/>
  <c r="AJ70" i="13"/>
  <c r="AI70" i="13"/>
  <c r="AH70" i="13"/>
  <c r="AG70" i="13"/>
  <c r="AF70" i="13"/>
  <c r="AE70" i="13"/>
  <c r="AD70" i="13"/>
  <c r="AC70" i="13"/>
  <c r="AB70" i="13"/>
  <c r="AA70" i="13"/>
  <c r="Z70" i="13"/>
  <c r="Y70" i="13"/>
  <c r="X70" i="13"/>
  <c r="W70" i="13"/>
  <c r="V70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AR69" i="13"/>
  <c r="AQ69" i="13"/>
  <c r="AP69" i="13"/>
  <c r="AO69" i="13"/>
  <c r="AN69" i="13"/>
  <c r="AM69" i="13"/>
  <c r="AL69" i="13"/>
  <c r="AK69" i="13"/>
  <c r="AJ69" i="13"/>
  <c r="AI69" i="13"/>
  <c r="AH69" i="13"/>
  <c r="AG69" i="13"/>
  <c r="AF69" i="13"/>
  <c r="AE69" i="13"/>
  <c r="AD69" i="13"/>
  <c r="AC69" i="13"/>
  <c r="AB69" i="13"/>
  <c r="AA69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AR68" i="13"/>
  <c r="AQ68" i="13"/>
  <c r="AP68" i="13"/>
  <c r="AO68" i="13"/>
  <c r="AN68" i="13"/>
  <c r="AM68" i="13"/>
  <c r="AL68" i="13"/>
  <c r="AK68" i="13"/>
  <c r="AJ68" i="13"/>
  <c r="AI68" i="13"/>
  <c r="AH68" i="13"/>
  <c r="AG68" i="13"/>
  <c r="AF68" i="13"/>
  <c r="AE68" i="13"/>
  <c r="AD68" i="13"/>
  <c r="AC68" i="13"/>
  <c r="AB68" i="13"/>
  <c r="AA68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AR67" i="13"/>
  <c r="AQ67" i="13"/>
  <c r="AP67" i="13"/>
  <c r="AO67" i="13"/>
  <c r="AN67" i="13"/>
  <c r="AM67" i="13"/>
  <c r="AL67" i="13"/>
  <c r="AK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AR66" i="13"/>
  <c r="AQ66" i="13"/>
  <c r="AP66" i="13"/>
  <c r="AO66" i="13"/>
  <c r="AN66" i="13"/>
  <c r="AM66" i="13"/>
  <c r="AL66" i="13"/>
  <c r="AK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AR65" i="13"/>
  <c r="AQ65" i="13"/>
  <c r="AP65" i="13"/>
  <c r="AO65" i="13"/>
  <c r="AN65" i="13"/>
  <c r="AM65" i="13"/>
  <c r="AL65" i="13"/>
  <c r="AK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AR64" i="13"/>
  <c r="AQ64" i="13"/>
  <c r="AP64" i="13"/>
  <c r="AO64" i="13"/>
  <c r="AN64" i="13"/>
  <c r="AM64" i="13"/>
  <c r="AL64" i="13"/>
  <c r="AJ64" i="13"/>
  <c r="AI64" i="13"/>
  <c r="AH64" i="13"/>
  <c r="AF64" i="13"/>
  <c r="AE64" i="13"/>
  <c r="AD64" i="13"/>
  <c r="AB64" i="13"/>
  <c r="AA64" i="13"/>
  <c r="Z64" i="13"/>
  <c r="X64" i="13"/>
  <c r="W64" i="13"/>
  <c r="V64" i="13"/>
  <c r="T64" i="13"/>
  <c r="S64" i="13"/>
  <c r="R64" i="13"/>
  <c r="P64" i="13"/>
  <c r="O64" i="13"/>
  <c r="N64" i="13"/>
  <c r="L64" i="13"/>
  <c r="K64" i="13"/>
  <c r="J64" i="13"/>
  <c r="H64" i="13"/>
  <c r="G64" i="13"/>
  <c r="F64" i="13"/>
  <c r="D64" i="13"/>
  <c r="AR62" i="13"/>
  <c r="AQ62" i="13"/>
  <c r="AP62" i="13"/>
  <c r="AO62" i="13"/>
  <c r="AN62" i="13"/>
  <c r="AM62" i="13"/>
  <c r="AL62" i="13"/>
  <c r="AK62" i="13"/>
  <c r="AJ62" i="13"/>
  <c r="AI62" i="13"/>
  <c r="AH62" i="13"/>
  <c r="AG62" i="13"/>
  <c r="AF62" i="13"/>
  <c r="AE62" i="13"/>
  <c r="AD62" i="13"/>
  <c r="AC62" i="13"/>
  <c r="AB62" i="13"/>
  <c r="AA62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AR61" i="13"/>
  <c r="AQ61" i="13"/>
  <c r="AP61" i="13"/>
  <c r="AO61" i="13"/>
  <c r="AN61" i="13"/>
  <c r="AM61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AR60" i="13"/>
  <c r="AQ60" i="13"/>
  <c r="AP60" i="13"/>
  <c r="AO60" i="13"/>
  <c r="AN60" i="13"/>
  <c r="AM60" i="13"/>
  <c r="AL60" i="13"/>
  <c r="AK60" i="13"/>
  <c r="AJ60" i="13"/>
  <c r="AI60" i="13"/>
  <c r="AH60" i="13"/>
  <c r="AG60" i="13"/>
  <c r="AF60" i="13"/>
  <c r="AE60" i="13"/>
  <c r="AD60" i="13"/>
  <c r="AC60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AR59" i="13"/>
  <c r="AQ59" i="13"/>
  <c r="AP59" i="13"/>
  <c r="AO59" i="13"/>
  <c r="AN59" i="13"/>
  <c r="AM59" i="13"/>
  <c r="AL59" i="13"/>
  <c r="AK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AR58" i="13"/>
  <c r="AQ58" i="13"/>
  <c r="AP58" i="13"/>
  <c r="AO58" i="13"/>
  <c r="AN58" i="13"/>
  <c r="AM58" i="13"/>
  <c r="AL58" i="13"/>
  <c r="AK58" i="13"/>
  <c r="AJ58" i="13"/>
  <c r="AI58" i="13"/>
  <c r="AH58" i="13"/>
  <c r="AG58" i="13"/>
  <c r="AF58" i="13"/>
  <c r="AE58" i="13"/>
  <c r="AD58" i="13"/>
  <c r="AC58" i="13"/>
  <c r="AB58" i="13"/>
  <c r="AA58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AR57" i="13"/>
  <c r="AQ57" i="13"/>
  <c r="AP57" i="13"/>
  <c r="AO57" i="13"/>
  <c r="AN57" i="13"/>
  <c r="AM57" i="13"/>
  <c r="AL57" i="13"/>
  <c r="AK57" i="13"/>
  <c r="AJ57" i="13"/>
  <c r="AI57" i="13"/>
  <c r="AH57" i="13"/>
  <c r="AG57" i="13"/>
  <c r="AF57" i="13"/>
  <c r="AE57" i="13"/>
  <c r="AD57" i="13"/>
  <c r="AC57" i="13"/>
  <c r="AB57" i="13"/>
  <c r="AA57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AR56" i="13"/>
  <c r="AQ56" i="13"/>
  <c r="AP56" i="13"/>
  <c r="AO56" i="13"/>
  <c r="AN56" i="13"/>
  <c r="AM56" i="13"/>
  <c r="AL56" i="13"/>
  <c r="AK56" i="13"/>
  <c r="AJ56" i="13"/>
  <c r="AI56" i="13"/>
  <c r="AH56" i="13"/>
  <c r="AG56" i="13"/>
  <c r="AF56" i="13"/>
  <c r="AE56" i="13"/>
  <c r="AD56" i="13"/>
  <c r="AC56" i="13"/>
  <c r="AB56" i="13"/>
  <c r="AA56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AR55" i="13"/>
  <c r="AQ55" i="13"/>
  <c r="AP55" i="13"/>
  <c r="AO55" i="13"/>
  <c r="AN55" i="13"/>
  <c r="AM55" i="13"/>
  <c r="AL55" i="13"/>
  <c r="AK55" i="13"/>
  <c r="AJ55" i="13"/>
  <c r="AI55" i="13"/>
  <c r="AH55" i="13"/>
  <c r="AG55" i="13"/>
  <c r="AF55" i="13"/>
  <c r="AE55" i="13"/>
  <c r="AD55" i="13"/>
  <c r="AC55" i="13"/>
  <c r="AB55" i="13"/>
  <c r="AA55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AR54" i="13"/>
  <c r="AP54" i="13"/>
  <c r="AO54" i="13"/>
  <c r="AL54" i="13"/>
  <c r="AK54" i="13"/>
  <c r="AH54" i="13"/>
  <c r="AG54" i="13"/>
  <c r="AD54" i="13"/>
  <c r="AC54" i="13"/>
  <c r="Z54" i="13"/>
  <c r="Y54" i="13"/>
  <c r="V54" i="13"/>
  <c r="U54" i="13"/>
  <c r="R54" i="13"/>
  <c r="Q54" i="13"/>
  <c r="N54" i="13"/>
  <c r="M54" i="13"/>
  <c r="J54" i="13"/>
  <c r="I54" i="13"/>
  <c r="F54" i="13"/>
  <c r="E54" i="13"/>
  <c r="AR53" i="13"/>
  <c r="AH53" i="13"/>
  <c r="AD53" i="13"/>
  <c r="J53" i="13"/>
  <c r="AR52" i="13"/>
  <c r="AQ52" i="13"/>
  <c r="AP52" i="13"/>
  <c r="AO52" i="13"/>
  <c r="AN52" i="13"/>
  <c r="AM52" i="13"/>
  <c r="AL52" i="13"/>
  <c r="AK52" i="13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AR51" i="13"/>
  <c r="AQ51" i="13"/>
  <c r="AP51" i="13"/>
  <c r="AO51" i="13"/>
  <c r="AN51" i="13"/>
  <c r="AM51" i="13"/>
  <c r="AL51" i="13"/>
  <c r="AK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AR50" i="13"/>
  <c r="AQ50" i="13"/>
  <c r="AP50" i="13"/>
  <c r="AO50" i="13"/>
  <c r="AN50" i="13"/>
  <c r="AM50" i="13"/>
  <c r="AL50" i="13"/>
  <c r="AK50" i="13"/>
  <c r="AJ50" i="13"/>
  <c r="AI50" i="13"/>
  <c r="AH50" i="13"/>
  <c r="AG50" i="13"/>
  <c r="AF50" i="13"/>
  <c r="AE50" i="13"/>
  <c r="AD50" i="13"/>
  <c r="AC50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AR49" i="13"/>
  <c r="AQ49" i="13"/>
  <c r="AP49" i="13"/>
  <c r="AO49" i="13"/>
  <c r="AN49" i="13"/>
  <c r="AM49" i="13"/>
  <c r="AL49" i="13"/>
  <c r="AK49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AR39" i="13"/>
  <c r="AQ39" i="13"/>
  <c r="AP39" i="13"/>
  <c r="AO39" i="13"/>
  <c r="AN39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AR37" i="13"/>
  <c r="AQ37" i="13"/>
  <c r="AP37" i="13"/>
  <c r="AO37" i="13"/>
  <c r="AN37" i="13"/>
  <c r="AM37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AQ35" i="13"/>
  <c r="AR59" i="14"/>
  <c r="AP35" i="13"/>
  <c r="AQ59" i="14"/>
  <c r="AO35" i="13"/>
  <c r="AP59" i="14"/>
  <c r="AN35" i="13"/>
  <c r="AO59" i="14"/>
  <c r="AM35" i="13"/>
  <c r="AN59" i="14"/>
  <c r="AL35" i="13"/>
  <c r="AM59" i="14"/>
  <c r="AK35" i="13"/>
  <c r="AL59" i="14"/>
  <c r="AJ35" i="13"/>
  <c r="AK59" i="14"/>
  <c r="AI35" i="13"/>
  <c r="AJ59" i="14"/>
  <c r="AH35" i="13"/>
  <c r="AI59" i="14"/>
  <c r="AG35" i="13"/>
  <c r="AH59" i="14"/>
  <c r="AF35" i="13"/>
  <c r="AG59" i="14"/>
  <c r="AE35" i="13"/>
  <c r="AF59" i="14"/>
  <c r="AD35" i="13"/>
  <c r="AE59" i="14"/>
  <c r="AC35" i="13"/>
  <c r="AD59" i="14"/>
  <c r="AB35" i="13"/>
  <c r="AC59" i="14"/>
  <c r="AA35" i="13"/>
  <c r="AB59" i="14"/>
  <c r="Z35" i="13"/>
  <c r="AA59" i="14"/>
  <c r="Y35" i="13"/>
  <c r="Z59" i="14"/>
  <c r="W35" i="13"/>
  <c r="X59" i="14"/>
  <c r="V35" i="13"/>
  <c r="W59" i="14"/>
  <c r="U35" i="13"/>
  <c r="V59" i="14"/>
  <c r="T35" i="13"/>
  <c r="U59" i="14"/>
  <c r="T59" i="14"/>
  <c r="R35" i="13"/>
  <c r="S59" i="14"/>
  <c r="Q35" i="13"/>
  <c r="R59" i="14"/>
  <c r="P35" i="13"/>
  <c r="Q59" i="14"/>
  <c r="O35" i="13"/>
  <c r="P59" i="14"/>
  <c r="N35" i="13"/>
  <c r="O59" i="14"/>
  <c r="M35" i="13"/>
  <c r="N59" i="14"/>
  <c r="L35" i="13"/>
  <c r="M59" i="14"/>
  <c r="K35" i="13"/>
  <c r="L59" i="14"/>
  <c r="J35" i="13"/>
  <c r="K59" i="14"/>
  <c r="I35" i="13"/>
  <c r="J59" i="14"/>
  <c r="H35" i="13"/>
  <c r="I59" i="14"/>
  <c r="G35" i="13"/>
  <c r="H59" i="14"/>
  <c r="F35" i="13"/>
  <c r="G59" i="14"/>
  <c r="E35" i="13"/>
  <c r="F59" i="14"/>
  <c r="D35" i="13"/>
  <c r="E52" i="14"/>
  <c r="AR34" i="13"/>
  <c r="AS51" i="14"/>
  <c r="AQ34" i="13"/>
  <c r="AR58" i="14"/>
  <c r="AP34" i="13"/>
  <c r="AQ58" i="14"/>
  <c r="AO34" i="13"/>
  <c r="AP58" i="14"/>
  <c r="AN34" i="13"/>
  <c r="AO58" i="14"/>
  <c r="AM34" i="13"/>
  <c r="AN58" i="14"/>
  <c r="AL34" i="13"/>
  <c r="AM58" i="14"/>
  <c r="AK34" i="13"/>
  <c r="AL58" i="14"/>
  <c r="AJ34" i="13"/>
  <c r="AK58" i="14"/>
  <c r="AI34" i="13"/>
  <c r="AJ58" i="14"/>
  <c r="AH34" i="13"/>
  <c r="AI58" i="14"/>
  <c r="AG34" i="13"/>
  <c r="AH58" i="14"/>
  <c r="AF34" i="13"/>
  <c r="AG58" i="14"/>
  <c r="AE34" i="13"/>
  <c r="AF58" i="14"/>
  <c r="AD34" i="13"/>
  <c r="AE58" i="14"/>
  <c r="AC34" i="13"/>
  <c r="AD58" i="14"/>
  <c r="AB34" i="13"/>
  <c r="AC58" i="14"/>
  <c r="AA34" i="13"/>
  <c r="AB58" i="14"/>
  <c r="Z34" i="13"/>
  <c r="AA58" i="14"/>
  <c r="Y34" i="13"/>
  <c r="Z58" i="14"/>
  <c r="X34" i="13"/>
  <c r="Y51" i="14"/>
  <c r="W34" i="13"/>
  <c r="X58" i="14"/>
  <c r="V34" i="13"/>
  <c r="W58" i="14"/>
  <c r="U34" i="13"/>
  <c r="V58" i="14"/>
  <c r="T34" i="13"/>
  <c r="U58" i="14"/>
  <c r="T58" i="14"/>
  <c r="R34" i="13"/>
  <c r="S58" i="14"/>
  <c r="Q34" i="13"/>
  <c r="R58" i="14"/>
  <c r="P34" i="13"/>
  <c r="Q58" i="14"/>
  <c r="O34" i="13"/>
  <c r="P58" i="14"/>
  <c r="N34" i="13"/>
  <c r="O58" i="14"/>
  <c r="M34" i="13"/>
  <c r="N58" i="14"/>
  <c r="L34" i="13"/>
  <c r="M58" i="14"/>
  <c r="K34" i="13"/>
  <c r="L58" i="14"/>
  <c r="J34" i="13"/>
  <c r="K58" i="14"/>
  <c r="I34" i="13"/>
  <c r="J58" i="14"/>
  <c r="H34" i="13"/>
  <c r="I58" i="14"/>
  <c r="G34" i="13"/>
  <c r="H58" i="14"/>
  <c r="F34" i="13"/>
  <c r="G58" i="14"/>
  <c r="E34" i="13"/>
  <c r="F58" i="14"/>
  <c r="D34" i="13"/>
  <c r="E51" i="14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AS50" i="14"/>
  <c r="AQ32" i="13"/>
  <c r="AR57" i="14"/>
  <c r="AP32" i="13"/>
  <c r="AQ57" i="14"/>
  <c r="AO32" i="13"/>
  <c r="AP57" i="14"/>
  <c r="AN32" i="13"/>
  <c r="AO57" i="14"/>
  <c r="AM32" i="13"/>
  <c r="AN57" i="14"/>
  <c r="AL32" i="13"/>
  <c r="AM57" i="14"/>
  <c r="AK32" i="13"/>
  <c r="AL57" i="14"/>
  <c r="AJ32" i="13"/>
  <c r="AK57" i="14"/>
  <c r="AI32" i="13"/>
  <c r="AJ57" i="14"/>
  <c r="AH32" i="13"/>
  <c r="AI57" i="14"/>
  <c r="AG32" i="13"/>
  <c r="AH57" i="14"/>
  <c r="AF32" i="13"/>
  <c r="AG57" i="14"/>
  <c r="AE32" i="13"/>
  <c r="AF57" i="14"/>
  <c r="AD32" i="13"/>
  <c r="AE57" i="14"/>
  <c r="AC32" i="13"/>
  <c r="AD57" i="14"/>
  <c r="AB32" i="13"/>
  <c r="AC57" i="14"/>
  <c r="AA32" i="13"/>
  <c r="AB57" i="14"/>
  <c r="Z32" i="13"/>
  <c r="AA57" i="14"/>
  <c r="Y32" i="13"/>
  <c r="Z57" i="14"/>
  <c r="Y50" i="14"/>
  <c r="W32" i="13"/>
  <c r="X57" i="14"/>
  <c r="V32" i="13"/>
  <c r="W57" i="14"/>
  <c r="U32" i="13"/>
  <c r="V57" i="14"/>
  <c r="T32" i="13"/>
  <c r="U57" i="14"/>
  <c r="T57" i="14"/>
  <c r="R32" i="13"/>
  <c r="S57" i="14"/>
  <c r="Q32" i="13"/>
  <c r="R57" i="14"/>
  <c r="P32" i="13"/>
  <c r="Q57" i="14"/>
  <c r="O32" i="13"/>
  <c r="P57" i="14"/>
  <c r="N32" i="13"/>
  <c r="O57" i="14"/>
  <c r="M32" i="13"/>
  <c r="N57" i="14"/>
  <c r="L32" i="13"/>
  <c r="M57" i="14"/>
  <c r="K32" i="13"/>
  <c r="L57" i="14"/>
  <c r="J32" i="13"/>
  <c r="K57" i="14"/>
  <c r="I32" i="13"/>
  <c r="J57" i="14"/>
  <c r="H32" i="13"/>
  <c r="I57" i="14"/>
  <c r="G32" i="13"/>
  <c r="H57" i="14"/>
  <c r="F32" i="13"/>
  <c r="G57" i="14"/>
  <c r="E32" i="13"/>
  <c r="F57" i="14"/>
  <c r="D32" i="13"/>
  <c r="E50" i="14"/>
  <c r="AS49" i="14"/>
  <c r="AQ31" i="13"/>
  <c r="AR56" i="14"/>
  <c r="AP31" i="13"/>
  <c r="AQ56" i="14"/>
  <c r="AO31" i="13"/>
  <c r="AP56" i="14"/>
  <c r="AN31" i="13"/>
  <c r="AO56" i="14"/>
  <c r="AM31" i="13"/>
  <c r="AN56" i="14"/>
  <c r="AL31" i="13"/>
  <c r="AM56" i="14"/>
  <c r="AK31" i="13"/>
  <c r="AL56" i="14"/>
  <c r="AJ31" i="13"/>
  <c r="AK56" i="14"/>
  <c r="AI31" i="13"/>
  <c r="AJ56" i="14"/>
  <c r="AH31" i="13"/>
  <c r="AI56" i="14"/>
  <c r="AG31" i="13"/>
  <c r="AH56" i="14"/>
  <c r="AF31" i="13"/>
  <c r="AG56" i="14"/>
  <c r="AE31" i="13"/>
  <c r="AF56" i="14"/>
  <c r="AD31" i="13"/>
  <c r="AE56" i="14"/>
  <c r="AC31" i="13"/>
  <c r="AD56" i="14"/>
  <c r="AB31" i="13"/>
  <c r="AC56" i="14"/>
  <c r="AA31" i="13"/>
  <c r="AB56" i="14"/>
  <c r="Z31" i="13"/>
  <c r="AA56" i="14"/>
  <c r="Y31" i="13"/>
  <c r="Z56" i="14"/>
  <c r="W31" i="13"/>
  <c r="X56" i="14"/>
  <c r="V31" i="13"/>
  <c r="W56" i="14"/>
  <c r="U31" i="13"/>
  <c r="V56" i="14"/>
  <c r="T31" i="13"/>
  <c r="U56" i="14"/>
  <c r="T56" i="14"/>
  <c r="R31" i="13"/>
  <c r="S56" i="14"/>
  <c r="Q31" i="13"/>
  <c r="R56" i="14"/>
  <c r="P31" i="13"/>
  <c r="Q56" i="14"/>
  <c r="O31" i="13"/>
  <c r="P56" i="14"/>
  <c r="N31" i="13"/>
  <c r="O56" i="14"/>
  <c r="M31" i="13"/>
  <c r="N56" i="14"/>
  <c r="L31" i="13"/>
  <c r="M56" i="14"/>
  <c r="K31" i="13"/>
  <c r="L56" i="14"/>
  <c r="J31" i="13"/>
  <c r="K56" i="14"/>
  <c r="I31" i="13"/>
  <c r="J56" i="14"/>
  <c r="H31" i="13"/>
  <c r="I56" i="14"/>
  <c r="G31" i="13"/>
  <c r="H56" i="14"/>
  <c r="F31" i="13"/>
  <c r="G56" i="14"/>
  <c r="E31" i="13"/>
  <c r="F56" i="14"/>
  <c r="D31" i="13"/>
  <c r="AQ30" i="13"/>
  <c r="AR55" i="14"/>
  <c r="AP30" i="13"/>
  <c r="AQ55" i="14"/>
  <c r="AO30" i="13"/>
  <c r="AP55" i="14"/>
  <c r="AL30" i="13"/>
  <c r="AM55" i="14"/>
  <c r="AK30" i="13"/>
  <c r="AL55" i="14"/>
  <c r="AI30" i="13"/>
  <c r="AJ55" i="14"/>
  <c r="AH30" i="13"/>
  <c r="AI55" i="14"/>
  <c r="AG30" i="13"/>
  <c r="AH55" i="14"/>
  <c r="AD30" i="13"/>
  <c r="AE55" i="14"/>
  <c r="AC30" i="13"/>
  <c r="AD55" i="14"/>
  <c r="AA30" i="13"/>
  <c r="AB55" i="14"/>
  <c r="Z30" i="13"/>
  <c r="AA55" i="14"/>
  <c r="Y30" i="13"/>
  <c r="Z55" i="14"/>
  <c r="V30" i="13"/>
  <c r="W55" i="14"/>
  <c r="U30" i="13"/>
  <c r="V55" i="14"/>
  <c r="T55" i="14"/>
  <c r="R30" i="13"/>
  <c r="S55" i="14"/>
  <c r="Q30" i="13"/>
  <c r="R55" i="14"/>
  <c r="N30" i="13"/>
  <c r="O55" i="14"/>
  <c r="M30" i="13"/>
  <c r="N55" i="14"/>
  <c r="K30" i="13"/>
  <c r="L55" i="14"/>
  <c r="J30" i="13"/>
  <c r="K55" i="14"/>
  <c r="I30" i="13"/>
  <c r="J55" i="14"/>
  <c r="F30" i="13"/>
  <c r="G55" i="14"/>
  <c r="E30" i="13"/>
  <c r="F55" i="14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AR23" i="13"/>
  <c r="AL51" i="15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AF51" i="15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Z51" i="15"/>
  <c r="AR22" i="13"/>
  <c r="AL50" i="15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AF50" i="15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Z50" i="15"/>
  <c r="AR21" i="13"/>
  <c r="AL49" i="15"/>
  <c r="AQ21" i="13"/>
  <c r="AP21" i="13"/>
  <c r="AO21" i="13"/>
  <c r="AM21" i="13"/>
  <c r="AL21" i="13"/>
  <c r="AK21" i="13"/>
  <c r="AI21" i="13"/>
  <c r="AH21" i="13"/>
  <c r="AG21" i="13"/>
  <c r="AE21" i="13"/>
  <c r="AD21" i="13"/>
  <c r="AC21" i="13"/>
  <c r="AA21" i="13"/>
  <c r="Z21" i="13"/>
  <c r="Y21" i="13"/>
  <c r="W21" i="13"/>
  <c r="V21" i="13"/>
  <c r="U21" i="13"/>
  <c r="S21" i="13"/>
  <c r="R21" i="13"/>
  <c r="Q21" i="13"/>
  <c r="O21" i="13"/>
  <c r="N21" i="13"/>
  <c r="M21" i="13"/>
  <c r="K21" i="13"/>
  <c r="J21" i="13"/>
  <c r="I21" i="13"/>
  <c r="G21" i="13"/>
  <c r="F21" i="13"/>
  <c r="E21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AQ19" i="13"/>
  <c r="AO19" i="13"/>
  <c r="AN19" i="13"/>
  <c r="AK19" i="13"/>
  <c r="AJ19" i="13"/>
  <c r="AG19" i="13"/>
  <c r="AF19" i="13"/>
  <c r="AC19" i="13"/>
  <c r="AB19" i="13"/>
  <c r="Y19" i="13"/>
  <c r="U19" i="13"/>
  <c r="T19" i="13"/>
  <c r="Q19" i="13"/>
  <c r="P19" i="13"/>
  <c r="M19" i="13"/>
  <c r="L19" i="13"/>
  <c r="I19" i="13"/>
  <c r="H19" i="13"/>
  <c r="E19" i="13"/>
  <c r="AR17" i="13"/>
  <c r="AQ17" i="13"/>
  <c r="CI97" i="15"/>
  <c r="AP17" i="13"/>
  <c r="CH97" i="15"/>
  <c r="AO17" i="13"/>
  <c r="CG97" i="15"/>
  <c r="AN17" i="13"/>
  <c r="CF97" i="15"/>
  <c r="AM17" i="13"/>
  <c r="CE97" i="15"/>
  <c r="AL17" i="13"/>
  <c r="CD97" i="15"/>
  <c r="AK17" i="13"/>
  <c r="CC97" i="15"/>
  <c r="AJ17" i="13"/>
  <c r="CB97" i="15"/>
  <c r="AI17" i="13"/>
  <c r="CA97" i="15"/>
  <c r="AH17" i="13"/>
  <c r="BZ97" i="15"/>
  <c r="AG17" i="13"/>
  <c r="BY97" i="15"/>
  <c r="AF17" i="13"/>
  <c r="BX97" i="15"/>
  <c r="AE17" i="13"/>
  <c r="BW97" i="15"/>
  <c r="AD17" i="13"/>
  <c r="BV97" i="15"/>
  <c r="AC17" i="13"/>
  <c r="BU97" i="15"/>
  <c r="AB17" i="13"/>
  <c r="BT97" i="15"/>
  <c r="AA17" i="13"/>
  <c r="BS97" i="15"/>
  <c r="Z17" i="13"/>
  <c r="BR97" i="15"/>
  <c r="Y17" i="13"/>
  <c r="BQ97" i="15"/>
  <c r="X17" i="13"/>
  <c r="W17" i="13"/>
  <c r="BO97" i="15"/>
  <c r="V17" i="13"/>
  <c r="BN97" i="15"/>
  <c r="U17" i="13"/>
  <c r="BM97" i="15"/>
  <c r="T17" i="13"/>
  <c r="BL97" i="15"/>
  <c r="S17" i="13"/>
  <c r="BK97" i="15"/>
  <c r="R17" i="13"/>
  <c r="BJ97" i="15"/>
  <c r="Q17" i="13"/>
  <c r="BI97" i="15"/>
  <c r="P17" i="13"/>
  <c r="BH97" i="15"/>
  <c r="O17" i="13"/>
  <c r="BG97" i="15"/>
  <c r="N17" i="13"/>
  <c r="BF97" i="15"/>
  <c r="M17" i="13"/>
  <c r="BE97" i="15"/>
  <c r="L17" i="13"/>
  <c r="BD97" i="15"/>
  <c r="K17" i="13"/>
  <c r="BC97" i="15"/>
  <c r="J17" i="13"/>
  <c r="BB97" i="15"/>
  <c r="I17" i="13"/>
  <c r="BA97" i="15"/>
  <c r="H17" i="13"/>
  <c r="AZ97" i="15"/>
  <c r="G17" i="13"/>
  <c r="AY97" i="15"/>
  <c r="F17" i="13"/>
  <c r="AX97" i="15"/>
  <c r="E17" i="13"/>
  <c r="AW97" i="15"/>
  <c r="D17" i="13"/>
  <c r="AR16" i="13"/>
  <c r="AQ16" i="13"/>
  <c r="CI85" i="15"/>
  <c r="AP16" i="13"/>
  <c r="CH85" i="15"/>
  <c r="AO16" i="13"/>
  <c r="CG85" i="15"/>
  <c r="AN16" i="13"/>
  <c r="CF85" i="15"/>
  <c r="AM16" i="13"/>
  <c r="CE85" i="15"/>
  <c r="AL16" i="13"/>
  <c r="CD85" i="15"/>
  <c r="AK16" i="13"/>
  <c r="CC85" i="15"/>
  <c r="AJ16" i="13"/>
  <c r="CB85" i="15"/>
  <c r="AI16" i="13"/>
  <c r="CA85" i="15"/>
  <c r="AH16" i="13"/>
  <c r="BZ85" i="15"/>
  <c r="AG16" i="13"/>
  <c r="BY85" i="15"/>
  <c r="AF16" i="13"/>
  <c r="BX85" i="15"/>
  <c r="AE16" i="13"/>
  <c r="BW85" i="15"/>
  <c r="AD16" i="13"/>
  <c r="BV85" i="15"/>
  <c r="AC16" i="13"/>
  <c r="BU85" i="15"/>
  <c r="AB16" i="13"/>
  <c r="BT85" i="15"/>
  <c r="AA16" i="13"/>
  <c r="BS85" i="15"/>
  <c r="Z16" i="13"/>
  <c r="BR85" i="15"/>
  <c r="Y16" i="13"/>
  <c r="BQ85" i="15"/>
  <c r="X16" i="13"/>
  <c r="W16" i="13"/>
  <c r="BO85" i="15"/>
  <c r="V16" i="13"/>
  <c r="BN85" i="15"/>
  <c r="U16" i="13"/>
  <c r="BM85" i="15"/>
  <c r="T16" i="13"/>
  <c r="BL85" i="15"/>
  <c r="S16" i="13"/>
  <c r="BK85" i="15"/>
  <c r="R16" i="13"/>
  <c r="BJ85" i="15"/>
  <c r="Q16" i="13"/>
  <c r="BI85" i="15"/>
  <c r="P16" i="13"/>
  <c r="BH85" i="15"/>
  <c r="O16" i="13"/>
  <c r="BG85" i="15"/>
  <c r="N16" i="13"/>
  <c r="BF85" i="15"/>
  <c r="M16" i="13"/>
  <c r="BE85" i="15"/>
  <c r="L16" i="13"/>
  <c r="BD85" i="15"/>
  <c r="K16" i="13"/>
  <c r="BC85" i="15"/>
  <c r="J16" i="13"/>
  <c r="BB85" i="15"/>
  <c r="I16" i="13"/>
  <c r="BA85" i="15"/>
  <c r="H16" i="13"/>
  <c r="AZ85" i="15"/>
  <c r="G16" i="13"/>
  <c r="AY85" i="15"/>
  <c r="F16" i="13"/>
  <c r="AX85" i="15"/>
  <c r="E16" i="13"/>
  <c r="AW85" i="15"/>
  <c r="D16" i="13"/>
  <c r="AQ15" i="13"/>
  <c r="CI91" i="15"/>
  <c r="AP15" i="13"/>
  <c r="CH91" i="15"/>
  <c r="AO15" i="13"/>
  <c r="CG91" i="15"/>
  <c r="AN15" i="13"/>
  <c r="CF91" i="15"/>
  <c r="AM15" i="13"/>
  <c r="CE91" i="15"/>
  <c r="AL15" i="13"/>
  <c r="CD91" i="15"/>
  <c r="AK15" i="13"/>
  <c r="CC91" i="15"/>
  <c r="AJ15" i="13"/>
  <c r="CB91" i="15"/>
  <c r="AI15" i="13"/>
  <c r="CA91" i="15"/>
  <c r="AH15" i="13"/>
  <c r="BZ91" i="15"/>
  <c r="AG15" i="13"/>
  <c r="BY91" i="15"/>
  <c r="AF15" i="13"/>
  <c r="BX91" i="15"/>
  <c r="AE15" i="13"/>
  <c r="BW91" i="15"/>
  <c r="AD15" i="13"/>
  <c r="BV91" i="15"/>
  <c r="AC15" i="13"/>
  <c r="BU91" i="15"/>
  <c r="AB15" i="13"/>
  <c r="BT91" i="15"/>
  <c r="AA15" i="13"/>
  <c r="BS91" i="15"/>
  <c r="Z15" i="13"/>
  <c r="BR91" i="15"/>
  <c r="Y15" i="13"/>
  <c r="BQ91" i="15"/>
  <c r="W15" i="13"/>
  <c r="BO91" i="15"/>
  <c r="V15" i="13"/>
  <c r="BN91" i="15"/>
  <c r="U15" i="13"/>
  <c r="BM91" i="15"/>
  <c r="T15" i="13"/>
  <c r="BL91" i="15"/>
  <c r="S15" i="13"/>
  <c r="BK91" i="15"/>
  <c r="R15" i="13"/>
  <c r="BJ91" i="15"/>
  <c r="Q15" i="13"/>
  <c r="BI91" i="15"/>
  <c r="P15" i="13"/>
  <c r="BH91" i="15"/>
  <c r="O15" i="13"/>
  <c r="BG91" i="15"/>
  <c r="N15" i="13"/>
  <c r="BF91" i="15"/>
  <c r="M15" i="13"/>
  <c r="BE91" i="15"/>
  <c r="L15" i="13"/>
  <c r="BD91" i="15"/>
  <c r="K15" i="13"/>
  <c r="BC91" i="15"/>
  <c r="J15" i="13"/>
  <c r="BB91" i="15"/>
  <c r="I15" i="13"/>
  <c r="BA91" i="15"/>
  <c r="H15" i="13"/>
  <c r="AZ91" i="15"/>
  <c r="G15" i="13"/>
  <c r="AY91" i="15"/>
  <c r="F15" i="13"/>
  <c r="AX91" i="15"/>
  <c r="E15" i="13"/>
  <c r="AW91" i="15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W13" i="13"/>
  <c r="V13" i="13"/>
  <c r="U13" i="13"/>
  <c r="T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D11" i="15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W11" i="13"/>
  <c r="V11" i="13"/>
  <c r="U11" i="13"/>
  <c r="T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D9" i="15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W10" i="13"/>
  <c r="V10" i="13"/>
  <c r="U10" i="13"/>
  <c r="T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D8" i="15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J16" i="15"/>
  <c r="W9" i="13"/>
  <c r="V9" i="13"/>
  <c r="U9" i="13"/>
  <c r="T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D7" i="15"/>
  <c r="D16" i="15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W8" i="13"/>
  <c r="V8" i="13"/>
  <c r="U8" i="13"/>
  <c r="T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D6" i="15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W7" i="13"/>
  <c r="V7" i="13"/>
  <c r="U7" i="13"/>
  <c r="T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D5" i="15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W6" i="13"/>
  <c r="V6" i="13"/>
  <c r="U6" i="13"/>
  <c r="T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D4" i="15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W5" i="13"/>
  <c r="V5" i="13"/>
  <c r="U5" i="13"/>
  <c r="T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D3" i="15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K47" i="19"/>
  <c r="Q45" i="19"/>
  <c r="AA10" i="19"/>
  <c r="AM8" i="19"/>
  <c r="AG3" i="19"/>
  <c r="Q47" i="19"/>
  <c r="Q46" i="19"/>
  <c r="K46" i="19"/>
  <c r="AA3" i="19"/>
  <c r="AM5" i="19"/>
  <c r="AA13" i="15"/>
  <c r="AA4" i="19"/>
  <c r="AM13" i="15"/>
  <c r="AM4" i="19"/>
  <c r="E44" i="19"/>
  <c r="E43" i="19"/>
  <c r="E47" i="19"/>
  <c r="AG11" i="19"/>
  <c r="Q43" i="19"/>
  <c r="AM6" i="19"/>
  <c r="AM9" i="19"/>
  <c r="AG5" i="19"/>
  <c r="AG8" i="19"/>
  <c r="AJ15" i="15"/>
  <c r="AG4" i="19"/>
  <c r="E46" i="19"/>
  <c r="AA9" i="19"/>
  <c r="Z16" i="15"/>
  <c r="AH17" i="15"/>
  <c r="AM17" i="15"/>
  <c r="K45" i="19"/>
  <c r="Q44" i="19"/>
  <c r="AP21" i="15"/>
  <c r="AM11" i="19"/>
  <c r="AA11" i="19"/>
  <c r="K44" i="19"/>
  <c r="K43" i="19"/>
  <c r="AM3" i="19"/>
  <c r="AA6" i="19"/>
  <c r="AG9" i="19"/>
  <c r="AA5" i="19"/>
  <c r="AM10" i="19"/>
  <c r="AA8" i="19"/>
  <c r="AG6" i="19"/>
  <c r="T17" i="15"/>
  <c r="R17" i="15"/>
  <c r="AJ17" i="15"/>
  <c r="Z13" i="15"/>
  <c r="AJ14" i="15"/>
  <c r="AP15" i="15"/>
  <c r="D13" i="15"/>
  <c r="K14" i="15"/>
  <c r="Q14" i="15"/>
  <c r="H50" i="14"/>
  <c r="AH49" i="14"/>
  <c r="AP52" i="14"/>
  <c r="AG50" i="14"/>
  <c r="AA48" i="14"/>
  <c r="AI51" i="14"/>
  <c r="K48" i="14"/>
  <c r="N48" i="14"/>
  <c r="S51" i="14"/>
  <c r="X49" i="14"/>
  <c r="Q49" i="14"/>
  <c r="AR52" i="14"/>
  <c r="U36" i="13"/>
  <c r="V53" i="13"/>
  <c r="AL53" i="13"/>
  <c r="AH51" i="14"/>
  <c r="Z52" i="14"/>
  <c r="U50" i="14"/>
  <c r="R49" i="14"/>
  <c r="V51" i="14"/>
  <c r="G50" i="14"/>
  <c r="AR49" i="14"/>
  <c r="H52" i="14"/>
  <c r="Y29" i="13"/>
  <c r="Z53" i="13"/>
  <c r="AP53" i="13"/>
  <c r="AN50" i="14"/>
  <c r="J52" i="14"/>
  <c r="AQ48" i="14"/>
  <c r="AK52" i="14"/>
  <c r="AF50" i="14"/>
  <c r="AO51" i="14"/>
  <c r="AD48" i="14"/>
  <c r="AI50" i="14"/>
  <c r="M51" i="14"/>
  <c r="L12" i="13"/>
  <c r="L97" i="8"/>
  <c r="X97" i="8"/>
  <c r="AJ12" i="13"/>
  <c r="AJ97" i="8"/>
  <c r="AR97" i="8"/>
  <c r="AF86" i="15"/>
  <c r="BP85" i="15"/>
  <c r="L10" i="14"/>
  <c r="K98" i="8"/>
  <c r="W98" i="8"/>
  <c r="AI98" i="8"/>
  <c r="H63" i="13"/>
  <c r="H99" i="8"/>
  <c r="T63" i="13"/>
  <c r="U44" i="14"/>
  <c r="T99" i="8"/>
  <c r="AF63" i="13"/>
  <c r="AF99" i="8"/>
  <c r="AR63" i="13"/>
  <c r="AS44" i="14"/>
  <c r="AR99" i="8"/>
  <c r="W52" i="14"/>
  <c r="P51" i="14"/>
  <c r="V50" i="14"/>
  <c r="O49" i="14"/>
  <c r="F12" i="13"/>
  <c r="F97" i="8"/>
  <c r="J12" i="13"/>
  <c r="J97" i="8"/>
  <c r="N12" i="13"/>
  <c r="N97" i="8"/>
  <c r="R12" i="13"/>
  <c r="R97" i="8"/>
  <c r="V12" i="13"/>
  <c r="V97" i="8"/>
  <c r="Z12" i="13"/>
  <c r="Z97" i="8"/>
  <c r="AD12" i="13"/>
  <c r="AD97" i="8"/>
  <c r="AH12" i="13"/>
  <c r="AH97" i="8"/>
  <c r="AL12" i="13"/>
  <c r="AL97" i="8"/>
  <c r="AP12" i="13"/>
  <c r="AP97" i="8"/>
  <c r="E18" i="13"/>
  <c r="AI29" i="13"/>
  <c r="D114" i="15"/>
  <c r="E56" i="14"/>
  <c r="Y56" i="14"/>
  <c r="AS56" i="14"/>
  <c r="D117" i="15"/>
  <c r="E59" i="14"/>
  <c r="Y59" i="14"/>
  <c r="AS59" i="14"/>
  <c r="F21" i="14"/>
  <c r="J10" i="14"/>
  <c r="I98" i="8"/>
  <c r="N21" i="14"/>
  <c r="M98" i="8"/>
  <c r="R21" i="14"/>
  <c r="Q98" i="8"/>
  <c r="V21" i="14"/>
  <c r="U98" i="8"/>
  <c r="Z10" i="14"/>
  <c r="Y98" i="8"/>
  <c r="AD21" i="14"/>
  <c r="AC98" i="8"/>
  <c r="AH21" i="14"/>
  <c r="AG98" i="8"/>
  <c r="AL21" i="14"/>
  <c r="AK98" i="8"/>
  <c r="AP10" i="14"/>
  <c r="AO98" i="8"/>
  <c r="F53" i="13"/>
  <c r="F63" i="13"/>
  <c r="G44" i="14"/>
  <c r="F99" i="8"/>
  <c r="J63" i="13"/>
  <c r="K44" i="14"/>
  <c r="J99" i="8"/>
  <c r="N63" i="13"/>
  <c r="O44" i="14"/>
  <c r="N99" i="8"/>
  <c r="R63" i="13"/>
  <c r="S44" i="14"/>
  <c r="R99" i="8"/>
  <c r="V63" i="13"/>
  <c r="W33" i="14"/>
  <c r="V99" i="8"/>
  <c r="Z63" i="13"/>
  <c r="AA44" i="14"/>
  <c r="Z99" i="8"/>
  <c r="AD63" i="13"/>
  <c r="AE44" i="14"/>
  <c r="AD99" i="8"/>
  <c r="AH63" i="13"/>
  <c r="AI44" i="14"/>
  <c r="AH99" i="8"/>
  <c r="AL63" i="13"/>
  <c r="AM44" i="14"/>
  <c r="AL99" i="8"/>
  <c r="AP63" i="13"/>
  <c r="AQ44" i="14"/>
  <c r="AP99" i="8"/>
  <c r="H107" i="13"/>
  <c r="AE52" i="14"/>
  <c r="O52" i="14"/>
  <c r="AN51" i="14"/>
  <c r="X51" i="14"/>
  <c r="H51" i="14"/>
  <c r="AD50" i="14"/>
  <c r="N50" i="14"/>
  <c r="AM49" i="14"/>
  <c r="W49" i="14"/>
  <c r="G49" i="14"/>
  <c r="AG52" i="14"/>
  <c r="I52" i="14"/>
  <c r="R51" i="14"/>
  <c r="X50" i="14"/>
  <c r="AG49" i="14"/>
  <c r="AH52" i="14"/>
  <c r="R52" i="14"/>
  <c r="AQ51" i="14"/>
  <c r="AA51" i="14"/>
  <c r="K51" i="14"/>
  <c r="AO50" i="14"/>
  <c r="M50" i="14"/>
  <c r="AP49" i="14"/>
  <c r="Z49" i="14"/>
  <c r="J49" i="14"/>
  <c r="AI48" i="14"/>
  <c r="S48" i="14"/>
  <c r="AS52" i="14"/>
  <c r="U52" i="14"/>
  <c r="AL51" i="14"/>
  <c r="F51" i="14"/>
  <c r="T50" i="14"/>
  <c r="AK49" i="14"/>
  <c r="AB52" i="14"/>
  <c r="Q51" i="14"/>
  <c r="AA50" i="14"/>
  <c r="T49" i="14"/>
  <c r="I49" i="14"/>
  <c r="AL48" i="14"/>
  <c r="V48" i="14"/>
  <c r="F48" i="14"/>
  <c r="T52" i="14"/>
  <c r="U51" i="14"/>
  <c r="K50" i="14"/>
  <c r="X52" i="14"/>
  <c r="AE50" i="14"/>
  <c r="AB49" i="14"/>
  <c r="D12" i="13"/>
  <c r="D10" i="15"/>
  <c r="D19" i="15"/>
  <c r="P12" i="13"/>
  <c r="P97" i="8"/>
  <c r="AB12" i="13"/>
  <c r="AB97" i="8"/>
  <c r="AN12" i="13"/>
  <c r="AN97" i="8"/>
  <c r="AL86" i="15"/>
  <c r="CJ85" i="15"/>
  <c r="H21" i="14"/>
  <c r="G98" i="8"/>
  <c r="T10" i="14"/>
  <c r="S98" i="8"/>
  <c r="AF21" i="14"/>
  <c r="AE98" i="8"/>
  <c r="AR21" i="14"/>
  <c r="AQ98" i="8"/>
  <c r="L63" i="13"/>
  <c r="M33" i="14"/>
  <c r="L99" i="8"/>
  <c r="AB63" i="13"/>
  <c r="AC44" i="14"/>
  <c r="AB99" i="8"/>
  <c r="AF51" i="14"/>
  <c r="AE49" i="14"/>
  <c r="G12" i="13"/>
  <c r="G97" i="8"/>
  <c r="K12" i="13"/>
  <c r="K97" i="8"/>
  <c r="O12" i="13"/>
  <c r="O97" i="8"/>
  <c r="S97" i="8"/>
  <c r="W12" i="13"/>
  <c r="W97" i="8"/>
  <c r="AA12" i="13"/>
  <c r="AA97" i="8"/>
  <c r="AE12" i="13"/>
  <c r="AE97" i="8"/>
  <c r="AI12" i="13"/>
  <c r="AI97" i="8"/>
  <c r="AM12" i="13"/>
  <c r="AM97" i="8"/>
  <c r="AQ12" i="13"/>
  <c r="AQ97" i="8"/>
  <c r="AV91" i="15"/>
  <c r="BP91" i="15"/>
  <c r="CJ91" i="15"/>
  <c r="AK18" i="13"/>
  <c r="D115" i="15"/>
  <c r="E57" i="14"/>
  <c r="Y57" i="14"/>
  <c r="AS57" i="14"/>
  <c r="F98" i="8"/>
  <c r="J98" i="8"/>
  <c r="N98" i="8"/>
  <c r="R98" i="8"/>
  <c r="V98" i="8"/>
  <c r="Z98" i="8"/>
  <c r="AD98" i="8"/>
  <c r="AH98" i="8"/>
  <c r="AL98" i="8"/>
  <c r="AP98" i="8"/>
  <c r="G63" i="13"/>
  <c r="G99" i="8"/>
  <c r="K63" i="13"/>
  <c r="K99" i="8"/>
  <c r="O63" i="13"/>
  <c r="O99" i="8"/>
  <c r="S63" i="13"/>
  <c r="S99" i="8"/>
  <c r="W63" i="13"/>
  <c r="W99" i="8"/>
  <c r="AA63" i="13"/>
  <c r="AA99" i="8"/>
  <c r="AE63" i="13"/>
  <c r="AE99" i="8"/>
  <c r="AI63" i="13"/>
  <c r="AI99" i="8"/>
  <c r="AM63" i="13"/>
  <c r="AM99" i="8"/>
  <c r="AQ63" i="13"/>
  <c r="AQ99" i="8"/>
  <c r="AR48" i="14"/>
  <c r="AJ48" i="14"/>
  <c r="AB48" i="14"/>
  <c r="T48" i="14"/>
  <c r="L48" i="14"/>
  <c r="AQ52" i="14"/>
  <c r="AA52" i="14"/>
  <c r="K52" i="14"/>
  <c r="AJ51" i="14"/>
  <c r="T51" i="14"/>
  <c r="AP50" i="14"/>
  <c r="Z50" i="14"/>
  <c r="J50" i="14"/>
  <c r="AI49" i="14"/>
  <c r="S49" i="14"/>
  <c r="Y52" i="14"/>
  <c r="AP51" i="14"/>
  <c r="J51" i="14"/>
  <c r="P50" i="14"/>
  <c r="AD52" i="14"/>
  <c r="N52" i="14"/>
  <c r="AM51" i="14"/>
  <c r="W51" i="14"/>
  <c r="G51" i="14"/>
  <c r="AK50" i="14"/>
  <c r="I50" i="14"/>
  <c r="AL49" i="14"/>
  <c r="V49" i="14"/>
  <c r="F49" i="14"/>
  <c r="AE48" i="14"/>
  <c r="O48" i="14"/>
  <c r="M52" i="14"/>
  <c r="AD51" i="14"/>
  <c r="AR50" i="14"/>
  <c r="L50" i="14"/>
  <c r="AC49" i="14"/>
  <c r="L52" i="14"/>
  <c r="O50" i="14"/>
  <c r="H49" i="14"/>
  <c r="U49" i="14"/>
  <c r="E49" i="14"/>
  <c r="AH48" i="14"/>
  <c r="R48" i="14"/>
  <c r="I51" i="14"/>
  <c r="AJ49" i="14"/>
  <c r="P52" i="14"/>
  <c r="S50" i="14"/>
  <c r="P49" i="14"/>
  <c r="H12" i="13"/>
  <c r="H97" i="8"/>
  <c r="T12" i="13"/>
  <c r="T97" i="8"/>
  <c r="AF12" i="13"/>
  <c r="AF97" i="8"/>
  <c r="Z86" i="15"/>
  <c r="AV85" i="15"/>
  <c r="P21" i="14"/>
  <c r="O98" i="8"/>
  <c r="AA98" i="8"/>
  <c r="AN21" i="14"/>
  <c r="AM98" i="8"/>
  <c r="D63" i="13"/>
  <c r="D99" i="8"/>
  <c r="P63" i="13"/>
  <c r="Q33" i="14"/>
  <c r="P99" i="8"/>
  <c r="X63" i="13"/>
  <c r="X99" i="8"/>
  <c r="AJ63" i="13"/>
  <c r="AK44" i="14"/>
  <c r="AJ99" i="8"/>
  <c r="AN63" i="13"/>
  <c r="AN99" i="8"/>
  <c r="AM52" i="14"/>
  <c r="G52" i="14"/>
  <c r="AL50" i="14"/>
  <c r="F50" i="14"/>
  <c r="E12" i="13"/>
  <c r="E97" i="8"/>
  <c r="I12" i="13"/>
  <c r="I97" i="8"/>
  <c r="M12" i="13"/>
  <c r="M97" i="8"/>
  <c r="Q12" i="13"/>
  <c r="Q97" i="8"/>
  <c r="U12" i="13"/>
  <c r="U97" i="8"/>
  <c r="Y12" i="13"/>
  <c r="Y97" i="8"/>
  <c r="AC12" i="13"/>
  <c r="AC97" i="8"/>
  <c r="AG12" i="13"/>
  <c r="AG97" i="8"/>
  <c r="AK12" i="13"/>
  <c r="AK97" i="8"/>
  <c r="AO12" i="13"/>
  <c r="AO97" i="8"/>
  <c r="AV97" i="15"/>
  <c r="Z87" i="15"/>
  <c r="AF87" i="15"/>
  <c r="BP97" i="15"/>
  <c r="AL87" i="15"/>
  <c r="CJ97" i="15"/>
  <c r="D116" i="15"/>
  <c r="E58" i="14"/>
  <c r="Y58" i="14"/>
  <c r="P116" i="15"/>
  <c r="AS58" i="14"/>
  <c r="Z9" i="19"/>
  <c r="D98" i="8"/>
  <c r="I21" i="14"/>
  <c r="H98" i="8"/>
  <c r="M21" i="14"/>
  <c r="L98" i="8"/>
  <c r="Q21" i="14"/>
  <c r="P98" i="8"/>
  <c r="U21" i="14"/>
  <c r="T98" i="8"/>
  <c r="AF5" i="19"/>
  <c r="X98" i="8"/>
  <c r="AC21" i="14"/>
  <c r="AB98" i="8"/>
  <c r="AG21" i="14"/>
  <c r="AF98" i="8"/>
  <c r="AK21" i="14"/>
  <c r="AJ98" i="8"/>
  <c r="AO21" i="14"/>
  <c r="AN98" i="8"/>
  <c r="AL6" i="19"/>
  <c r="AR98" i="8"/>
  <c r="E63" i="13"/>
  <c r="F33" i="14"/>
  <c r="I63" i="13"/>
  <c r="J33" i="14"/>
  <c r="I99" i="8"/>
  <c r="M63" i="13"/>
  <c r="N33" i="14"/>
  <c r="M99" i="8"/>
  <c r="Q63" i="13"/>
  <c r="R44" i="14"/>
  <c r="Q99" i="8"/>
  <c r="U63" i="13"/>
  <c r="V33" i="14"/>
  <c r="U99" i="8"/>
  <c r="Y63" i="13"/>
  <c r="Z33" i="14"/>
  <c r="Y99" i="8"/>
  <c r="AC63" i="13"/>
  <c r="AD33" i="14"/>
  <c r="AC99" i="8"/>
  <c r="AG63" i="13"/>
  <c r="AH44" i="14"/>
  <c r="AG99" i="8"/>
  <c r="AK63" i="13"/>
  <c r="AL33" i="14"/>
  <c r="AK99" i="8"/>
  <c r="AO63" i="13"/>
  <c r="AP33" i="14"/>
  <c r="AO99" i="8"/>
  <c r="AI52" i="14"/>
  <c r="S52" i="14"/>
  <c r="AR51" i="14"/>
  <c r="AB51" i="14"/>
  <c r="L51" i="14"/>
  <c r="AH50" i="14"/>
  <c r="R50" i="14"/>
  <c r="AQ49" i="14"/>
  <c r="AA49" i="14"/>
  <c r="K49" i="14"/>
  <c r="AO52" i="14"/>
  <c r="Q52" i="14"/>
  <c r="Z51" i="14"/>
  <c r="AJ50" i="14"/>
  <c r="AO49" i="14"/>
  <c r="AL52" i="14"/>
  <c r="V52" i="14"/>
  <c r="F52" i="14"/>
  <c r="AE51" i="14"/>
  <c r="O51" i="14"/>
  <c r="AC50" i="14"/>
  <c r="Q50" i="14"/>
  <c r="AD49" i="14"/>
  <c r="N49" i="14"/>
  <c r="AM48" i="14"/>
  <c r="W48" i="14"/>
  <c r="G48" i="14"/>
  <c r="AC52" i="14"/>
  <c r="N51" i="14"/>
  <c r="AB50" i="14"/>
  <c r="AJ52" i="14"/>
  <c r="AC51" i="14"/>
  <c r="AM50" i="14"/>
  <c r="AF49" i="14"/>
  <c r="Y49" i="14"/>
  <c r="M49" i="14"/>
  <c r="AP48" i="14"/>
  <c r="Z48" i="14"/>
  <c r="J48" i="14"/>
  <c r="AF52" i="14"/>
  <c r="AK51" i="14"/>
  <c r="W50" i="14"/>
  <c r="L49" i="14"/>
  <c r="AN52" i="14"/>
  <c r="AG51" i="14"/>
  <c r="AQ50" i="14"/>
  <c r="AN49" i="14"/>
  <c r="U18" i="13"/>
  <c r="E25" i="14"/>
  <c r="E36" i="14"/>
  <c r="I25" i="14"/>
  <c r="I36" i="14"/>
  <c r="M25" i="14"/>
  <c r="M36" i="14"/>
  <c r="Q25" i="14"/>
  <c r="Q36" i="14"/>
  <c r="U25" i="14"/>
  <c r="U36" i="14"/>
  <c r="Y25" i="14"/>
  <c r="Y36" i="14"/>
  <c r="AC25" i="14"/>
  <c r="AC36" i="14"/>
  <c r="AG25" i="14"/>
  <c r="AG36" i="14"/>
  <c r="AK25" i="14"/>
  <c r="AK36" i="14"/>
  <c r="AO25" i="14"/>
  <c r="AO36" i="14"/>
  <c r="AS25" i="14"/>
  <c r="AS36" i="14"/>
  <c r="H26" i="14"/>
  <c r="H37" i="14"/>
  <c r="L26" i="14"/>
  <c r="L37" i="14"/>
  <c r="P26" i="14"/>
  <c r="P37" i="14"/>
  <c r="T26" i="14"/>
  <c r="T37" i="14"/>
  <c r="X26" i="14"/>
  <c r="X37" i="14"/>
  <c r="AB26" i="14"/>
  <c r="AB37" i="14"/>
  <c r="AF26" i="14"/>
  <c r="AF37" i="14"/>
  <c r="AJ26" i="14"/>
  <c r="AJ37" i="14"/>
  <c r="AN26" i="14"/>
  <c r="AN37" i="14"/>
  <c r="AR26" i="14"/>
  <c r="AR37" i="14"/>
  <c r="G27" i="14"/>
  <c r="G38" i="14"/>
  <c r="K27" i="14"/>
  <c r="K38" i="14"/>
  <c r="O27" i="14"/>
  <c r="O38" i="14"/>
  <c r="S27" i="14"/>
  <c r="S38" i="14"/>
  <c r="W27" i="14"/>
  <c r="W38" i="14"/>
  <c r="AA27" i="14"/>
  <c r="AA38" i="14"/>
  <c r="AE27" i="14"/>
  <c r="AE38" i="14"/>
  <c r="AI27" i="14"/>
  <c r="AI38" i="14"/>
  <c r="AM27" i="14"/>
  <c r="AM38" i="14"/>
  <c r="AQ27" i="14"/>
  <c r="AQ38" i="14"/>
  <c r="F28" i="14"/>
  <c r="F39" i="14"/>
  <c r="J28" i="14"/>
  <c r="J39" i="14"/>
  <c r="N28" i="14"/>
  <c r="N39" i="14"/>
  <c r="R28" i="14"/>
  <c r="R39" i="14"/>
  <c r="V28" i="14"/>
  <c r="V39" i="14"/>
  <c r="Z28" i="14"/>
  <c r="Z39" i="14"/>
  <c r="AD28" i="14"/>
  <c r="AD39" i="14"/>
  <c r="AH28" i="14"/>
  <c r="AH39" i="14"/>
  <c r="AL28" i="14"/>
  <c r="AL39" i="14"/>
  <c r="AP28" i="14"/>
  <c r="AP39" i="14"/>
  <c r="E29" i="14"/>
  <c r="E40" i="14"/>
  <c r="I29" i="14"/>
  <c r="I40" i="14"/>
  <c r="M29" i="14"/>
  <c r="M40" i="14"/>
  <c r="Q29" i="14"/>
  <c r="Q40" i="14"/>
  <c r="U29" i="14"/>
  <c r="U40" i="14"/>
  <c r="Y29" i="14"/>
  <c r="Y40" i="14"/>
  <c r="AC29" i="14"/>
  <c r="AC40" i="14"/>
  <c r="AG29" i="14"/>
  <c r="AG40" i="14"/>
  <c r="AK29" i="14"/>
  <c r="AK40" i="14"/>
  <c r="AO29" i="14"/>
  <c r="AO40" i="14"/>
  <c r="AS29" i="14"/>
  <c r="AS40" i="14"/>
  <c r="H30" i="14"/>
  <c r="H41" i="14"/>
  <c r="L30" i="14"/>
  <c r="L41" i="14"/>
  <c r="P30" i="14"/>
  <c r="P41" i="14"/>
  <c r="T30" i="14"/>
  <c r="T41" i="14"/>
  <c r="X30" i="14"/>
  <c r="X41" i="14"/>
  <c r="AB30" i="14"/>
  <c r="AB41" i="14"/>
  <c r="AF30" i="14"/>
  <c r="AF41" i="14"/>
  <c r="AJ30" i="14"/>
  <c r="AJ41" i="14"/>
  <c r="AN30" i="14"/>
  <c r="AN41" i="14"/>
  <c r="AR30" i="14"/>
  <c r="AR41" i="14"/>
  <c r="G31" i="14"/>
  <c r="G42" i="14"/>
  <c r="K31" i="14"/>
  <c r="K42" i="14"/>
  <c r="O31" i="14"/>
  <c r="O42" i="14"/>
  <c r="S31" i="14"/>
  <c r="S42" i="14"/>
  <c r="W31" i="14"/>
  <c r="W42" i="14"/>
  <c r="AA31" i="14"/>
  <c r="AA42" i="14"/>
  <c r="AE31" i="14"/>
  <c r="AE42" i="14"/>
  <c r="AI31" i="14"/>
  <c r="AI42" i="14"/>
  <c r="AM31" i="14"/>
  <c r="AM42" i="14"/>
  <c r="AQ31" i="14"/>
  <c r="AQ42" i="14"/>
  <c r="F32" i="14"/>
  <c r="F43" i="14"/>
  <c r="J32" i="14"/>
  <c r="J43" i="14"/>
  <c r="N32" i="14"/>
  <c r="N43" i="14"/>
  <c r="R32" i="14"/>
  <c r="R43" i="14"/>
  <c r="V32" i="14"/>
  <c r="V43" i="14"/>
  <c r="Z32" i="14"/>
  <c r="Z43" i="14"/>
  <c r="AD32" i="14"/>
  <c r="AD43" i="14"/>
  <c r="AH32" i="14"/>
  <c r="AH43" i="14"/>
  <c r="AL32" i="14"/>
  <c r="AL43" i="14"/>
  <c r="AP32" i="14"/>
  <c r="AP43" i="14"/>
  <c r="E33" i="14"/>
  <c r="E44" i="14"/>
  <c r="I33" i="14"/>
  <c r="I44" i="14"/>
  <c r="Q44" i="14"/>
  <c r="U33" i="14"/>
  <c r="Y33" i="14"/>
  <c r="Y44" i="14"/>
  <c r="AG33" i="14"/>
  <c r="AG44" i="14"/>
  <c r="AK33" i="14"/>
  <c r="AO33" i="14"/>
  <c r="AO44" i="14"/>
  <c r="AS33" i="14"/>
  <c r="F25" i="14"/>
  <c r="F36" i="14"/>
  <c r="J25" i="14"/>
  <c r="J36" i="14"/>
  <c r="N25" i="14"/>
  <c r="N36" i="14"/>
  <c r="R25" i="14"/>
  <c r="R36" i="14"/>
  <c r="V25" i="14"/>
  <c r="V36" i="14"/>
  <c r="Z25" i="14"/>
  <c r="Z36" i="14"/>
  <c r="AD25" i="14"/>
  <c r="AD36" i="14"/>
  <c r="AH25" i="14"/>
  <c r="AH36" i="14"/>
  <c r="AL25" i="14"/>
  <c r="AL36" i="14"/>
  <c r="AP25" i="14"/>
  <c r="AP36" i="14"/>
  <c r="E26" i="14"/>
  <c r="E37" i="14"/>
  <c r="I26" i="14"/>
  <c r="I37" i="14"/>
  <c r="M26" i="14"/>
  <c r="M37" i="14"/>
  <c r="Q26" i="14"/>
  <c r="Q37" i="14"/>
  <c r="U26" i="14"/>
  <c r="U37" i="14"/>
  <c r="Y26" i="14"/>
  <c r="Y37" i="14"/>
  <c r="AC26" i="14"/>
  <c r="AC37" i="14"/>
  <c r="AG26" i="14"/>
  <c r="AG37" i="14"/>
  <c r="AK26" i="14"/>
  <c r="AK37" i="14"/>
  <c r="AO26" i="14"/>
  <c r="AO37" i="14"/>
  <c r="AS26" i="14"/>
  <c r="AS37" i="14"/>
  <c r="H27" i="14"/>
  <c r="H38" i="14"/>
  <c r="L27" i="14"/>
  <c r="L38" i="14"/>
  <c r="P27" i="14"/>
  <c r="P38" i="14"/>
  <c r="T27" i="14"/>
  <c r="T38" i="14"/>
  <c r="X27" i="14"/>
  <c r="X38" i="14"/>
  <c r="AB27" i="14"/>
  <c r="AB38" i="14"/>
  <c r="AF27" i="14"/>
  <c r="AF38" i="14"/>
  <c r="AJ27" i="14"/>
  <c r="AJ38" i="14"/>
  <c r="AN27" i="14"/>
  <c r="AN38" i="14"/>
  <c r="AR27" i="14"/>
  <c r="AR38" i="14"/>
  <c r="G28" i="14"/>
  <c r="G39" i="14"/>
  <c r="K28" i="14"/>
  <c r="K39" i="14"/>
  <c r="O28" i="14"/>
  <c r="O39" i="14"/>
  <c r="S28" i="14"/>
  <c r="S39" i="14"/>
  <c r="W28" i="14"/>
  <c r="W39" i="14"/>
  <c r="AA28" i="14"/>
  <c r="AA39" i="14"/>
  <c r="AE28" i="14"/>
  <c r="AE39" i="14"/>
  <c r="AI28" i="14"/>
  <c r="AI39" i="14"/>
  <c r="AM28" i="14"/>
  <c r="AM39" i="14"/>
  <c r="AQ28" i="14"/>
  <c r="AQ39" i="14"/>
  <c r="F29" i="14"/>
  <c r="F40" i="14"/>
  <c r="J29" i="14"/>
  <c r="J40" i="14"/>
  <c r="N29" i="14"/>
  <c r="N40" i="14"/>
  <c r="R29" i="14"/>
  <c r="R40" i="14"/>
  <c r="V29" i="14"/>
  <c r="V40" i="14"/>
  <c r="Z29" i="14"/>
  <c r="Z40" i="14"/>
  <c r="AD29" i="14"/>
  <c r="AD40" i="14"/>
  <c r="AH29" i="14"/>
  <c r="AH40" i="14"/>
  <c r="AL29" i="14"/>
  <c r="AL40" i="14"/>
  <c r="AP29" i="14"/>
  <c r="AP40" i="14"/>
  <c r="E30" i="14"/>
  <c r="E41" i="14"/>
  <c r="I30" i="14"/>
  <c r="I41" i="14"/>
  <c r="M30" i="14"/>
  <c r="M41" i="14"/>
  <c r="Q30" i="14"/>
  <c r="Q41" i="14"/>
  <c r="U30" i="14"/>
  <c r="U41" i="14"/>
  <c r="Y30" i="14"/>
  <c r="Y41" i="14"/>
  <c r="AC30" i="14"/>
  <c r="AC41" i="14"/>
  <c r="AG30" i="14"/>
  <c r="AG41" i="14"/>
  <c r="AK30" i="14"/>
  <c r="AK41" i="14"/>
  <c r="AO30" i="14"/>
  <c r="AO41" i="14"/>
  <c r="AS30" i="14"/>
  <c r="AS41" i="14"/>
  <c r="H31" i="14"/>
  <c r="H42" i="14"/>
  <c r="L31" i="14"/>
  <c r="L42" i="14"/>
  <c r="P31" i="14"/>
  <c r="P42" i="14"/>
  <c r="T31" i="14"/>
  <c r="T42" i="14"/>
  <c r="X31" i="14"/>
  <c r="X42" i="14"/>
  <c r="AB31" i="14"/>
  <c r="AB42" i="14"/>
  <c r="AF31" i="14"/>
  <c r="AF42" i="14"/>
  <c r="AJ31" i="14"/>
  <c r="AJ42" i="14"/>
  <c r="AN31" i="14"/>
  <c r="AN42" i="14"/>
  <c r="AR31" i="14"/>
  <c r="AR42" i="14"/>
  <c r="G32" i="14"/>
  <c r="G43" i="14"/>
  <c r="K32" i="14"/>
  <c r="K43" i="14"/>
  <c r="O32" i="14"/>
  <c r="O43" i="14"/>
  <c r="S32" i="14"/>
  <c r="S43" i="14"/>
  <c r="W32" i="14"/>
  <c r="W43" i="14"/>
  <c r="AA32" i="14"/>
  <c r="AA43" i="14"/>
  <c r="AE32" i="14"/>
  <c r="AE43" i="14"/>
  <c r="AI32" i="14"/>
  <c r="AI43" i="14"/>
  <c r="AM32" i="14"/>
  <c r="AM43" i="14"/>
  <c r="AQ32" i="14"/>
  <c r="AQ43" i="14"/>
  <c r="F44" i="14"/>
  <c r="V44" i="14"/>
  <c r="AP44" i="14"/>
  <c r="N53" i="13"/>
  <c r="G25" i="14"/>
  <c r="G36" i="14"/>
  <c r="K25" i="14"/>
  <c r="K36" i="14"/>
  <c r="O25" i="14"/>
  <c r="O36" i="14"/>
  <c r="S25" i="14"/>
  <c r="S36" i="14"/>
  <c r="W25" i="14"/>
  <c r="W36" i="14"/>
  <c r="AA25" i="14"/>
  <c r="AA36" i="14"/>
  <c r="AE25" i="14"/>
  <c r="AE36" i="14"/>
  <c r="AI25" i="14"/>
  <c r="AI36" i="14"/>
  <c r="AM25" i="14"/>
  <c r="AM36" i="14"/>
  <c r="AQ25" i="14"/>
  <c r="AQ36" i="14"/>
  <c r="F26" i="14"/>
  <c r="F37" i="14"/>
  <c r="J26" i="14"/>
  <c r="J37" i="14"/>
  <c r="N26" i="14"/>
  <c r="N37" i="14"/>
  <c r="R26" i="14"/>
  <c r="R37" i="14"/>
  <c r="V26" i="14"/>
  <c r="V37" i="14"/>
  <c r="Z26" i="14"/>
  <c r="Z37" i="14"/>
  <c r="AD26" i="14"/>
  <c r="AD37" i="14"/>
  <c r="AH26" i="14"/>
  <c r="AH37" i="14"/>
  <c r="AL26" i="14"/>
  <c r="AL37" i="14"/>
  <c r="AP26" i="14"/>
  <c r="AP37" i="14"/>
  <c r="E27" i="14"/>
  <c r="E38" i="14"/>
  <c r="I27" i="14"/>
  <c r="I38" i="14"/>
  <c r="M27" i="14"/>
  <c r="M38" i="14"/>
  <c r="Q27" i="14"/>
  <c r="Q38" i="14"/>
  <c r="U27" i="14"/>
  <c r="U38" i="14"/>
  <c r="Y27" i="14"/>
  <c r="Y38" i="14"/>
  <c r="AC27" i="14"/>
  <c r="AC38" i="14"/>
  <c r="AG27" i="14"/>
  <c r="AG38" i="14"/>
  <c r="AK27" i="14"/>
  <c r="AK38" i="14"/>
  <c r="AO27" i="14"/>
  <c r="AO38" i="14"/>
  <c r="AS27" i="14"/>
  <c r="AS38" i="14"/>
  <c r="H28" i="14"/>
  <c r="H39" i="14"/>
  <c r="L28" i="14"/>
  <c r="L39" i="14"/>
  <c r="P28" i="14"/>
  <c r="P39" i="14"/>
  <c r="T28" i="14"/>
  <c r="T39" i="14"/>
  <c r="X28" i="14"/>
  <c r="X39" i="14"/>
  <c r="AB28" i="14"/>
  <c r="AB39" i="14"/>
  <c r="AF28" i="14"/>
  <c r="AF39" i="14"/>
  <c r="AJ28" i="14"/>
  <c r="AJ39" i="14"/>
  <c r="AN28" i="14"/>
  <c r="AN39" i="14"/>
  <c r="AR28" i="14"/>
  <c r="AR39" i="14"/>
  <c r="G29" i="14"/>
  <c r="G40" i="14"/>
  <c r="K29" i="14"/>
  <c r="K40" i="14"/>
  <c r="O29" i="14"/>
  <c r="O40" i="14"/>
  <c r="S29" i="14"/>
  <c r="S40" i="14"/>
  <c r="W29" i="14"/>
  <c r="W40" i="14"/>
  <c r="AA29" i="14"/>
  <c r="AA40" i="14"/>
  <c r="AE29" i="14"/>
  <c r="AE40" i="14"/>
  <c r="AI29" i="14"/>
  <c r="AI40" i="14"/>
  <c r="AM29" i="14"/>
  <c r="AM40" i="14"/>
  <c r="AQ29" i="14"/>
  <c r="AQ40" i="14"/>
  <c r="F30" i="14"/>
  <c r="F41" i="14"/>
  <c r="J30" i="14"/>
  <c r="J41" i="14"/>
  <c r="N30" i="14"/>
  <c r="N41" i="14"/>
  <c r="R30" i="14"/>
  <c r="R41" i="14"/>
  <c r="V30" i="14"/>
  <c r="V41" i="14"/>
  <c r="Z30" i="14"/>
  <c r="Z41" i="14"/>
  <c r="AD30" i="14"/>
  <c r="AD41" i="14"/>
  <c r="AH30" i="14"/>
  <c r="AH41" i="14"/>
  <c r="AL30" i="14"/>
  <c r="AL41" i="14"/>
  <c r="AP30" i="14"/>
  <c r="AP41" i="14"/>
  <c r="E31" i="14"/>
  <c r="E42" i="14"/>
  <c r="I31" i="14"/>
  <c r="I42" i="14"/>
  <c r="M31" i="14"/>
  <c r="M42" i="14"/>
  <c r="Q31" i="14"/>
  <c r="Q42" i="14"/>
  <c r="U31" i="14"/>
  <c r="U42" i="14"/>
  <c r="Y31" i="14"/>
  <c r="Y42" i="14"/>
  <c r="AC31" i="14"/>
  <c r="AC42" i="14"/>
  <c r="AG31" i="14"/>
  <c r="AG42" i="14"/>
  <c r="AK31" i="14"/>
  <c r="AK42" i="14"/>
  <c r="AO31" i="14"/>
  <c r="AO42" i="14"/>
  <c r="AS31" i="14"/>
  <c r="AS42" i="14"/>
  <c r="H32" i="14"/>
  <c r="H43" i="14"/>
  <c r="L32" i="14"/>
  <c r="L43" i="14"/>
  <c r="P32" i="14"/>
  <c r="P43" i="14"/>
  <c r="T32" i="14"/>
  <c r="T43" i="14"/>
  <c r="X32" i="14"/>
  <c r="X43" i="14"/>
  <c r="AB32" i="14"/>
  <c r="AB43" i="14"/>
  <c r="AF32" i="14"/>
  <c r="AF43" i="14"/>
  <c r="AJ32" i="14"/>
  <c r="AJ43" i="14"/>
  <c r="AN32" i="14"/>
  <c r="AN43" i="14"/>
  <c r="AR32" i="14"/>
  <c r="AR43" i="14"/>
  <c r="O33" i="14"/>
  <c r="AE33" i="14"/>
  <c r="R53" i="13"/>
  <c r="H25" i="14"/>
  <c r="H36" i="14"/>
  <c r="L25" i="14"/>
  <c r="L36" i="14"/>
  <c r="P25" i="14"/>
  <c r="P36" i="14"/>
  <c r="T25" i="14"/>
  <c r="T36" i="14"/>
  <c r="X25" i="14"/>
  <c r="X36" i="14"/>
  <c r="AB25" i="14"/>
  <c r="AB36" i="14"/>
  <c r="AF25" i="14"/>
  <c r="AF36" i="14"/>
  <c r="AJ25" i="14"/>
  <c r="AJ36" i="14"/>
  <c r="AN25" i="14"/>
  <c r="AN36" i="14"/>
  <c r="AR25" i="14"/>
  <c r="AR36" i="14"/>
  <c r="G26" i="14"/>
  <c r="G37" i="14"/>
  <c r="K26" i="14"/>
  <c r="K37" i="14"/>
  <c r="O26" i="14"/>
  <c r="O37" i="14"/>
  <c r="S26" i="14"/>
  <c r="S37" i="14"/>
  <c r="W26" i="14"/>
  <c r="W37" i="14"/>
  <c r="AA26" i="14"/>
  <c r="AA37" i="14"/>
  <c r="AE26" i="14"/>
  <c r="AE37" i="14"/>
  <c r="AI26" i="14"/>
  <c r="AI37" i="14"/>
  <c r="AM26" i="14"/>
  <c r="AM37" i="14"/>
  <c r="AQ26" i="14"/>
  <c r="AQ37" i="14"/>
  <c r="F27" i="14"/>
  <c r="F38" i="14"/>
  <c r="J27" i="14"/>
  <c r="J38" i="14"/>
  <c r="N27" i="14"/>
  <c r="N38" i="14"/>
  <c r="R27" i="14"/>
  <c r="R38" i="14"/>
  <c r="V27" i="14"/>
  <c r="V38" i="14"/>
  <c r="Z27" i="14"/>
  <c r="Z38" i="14"/>
  <c r="AD27" i="14"/>
  <c r="AD38" i="14"/>
  <c r="AH27" i="14"/>
  <c r="AH38" i="14"/>
  <c r="AL27" i="14"/>
  <c r="AL38" i="14"/>
  <c r="AP27" i="14"/>
  <c r="AP38" i="14"/>
  <c r="E28" i="14"/>
  <c r="E39" i="14"/>
  <c r="I28" i="14"/>
  <c r="I39" i="14"/>
  <c r="M28" i="14"/>
  <c r="M39" i="14"/>
  <c r="Q28" i="14"/>
  <c r="Q39" i="14"/>
  <c r="U28" i="14"/>
  <c r="U39" i="14"/>
  <c r="Y28" i="14"/>
  <c r="Y39" i="14"/>
  <c r="AC28" i="14"/>
  <c r="AC39" i="14"/>
  <c r="AG28" i="14"/>
  <c r="AG39" i="14"/>
  <c r="AK28" i="14"/>
  <c r="AK39" i="14"/>
  <c r="AO28" i="14"/>
  <c r="AO39" i="14"/>
  <c r="AS28" i="14"/>
  <c r="AS39" i="14"/>
  <c r="H29" i="14"/>
  <c r="H40" i="14"/>
  <c r="L29" i="14"/>
  <c r="L40" i="14"/>
  <c r="P29" i="14"/>
  <c r="P40" i="14"/>
  <c r="T29" i="14"/>
  <c r="T40" i="14"/>
  <c r="X29" i="14"/>
  <c r="X40" i="14"/>
  <c r="AB29" i="14"/>
  <c r="AB40" i="14"/>
  <c r="AF29" i="14"/>
  <c r="AF40" i="14"/>
  <c r="AJ29" i="14"/>
  <c r="AJ40" i="14"/>
  <c r="AN29" i="14"/>
  <c r="AN40" i="14"/>
  <c r="AR29" i="14"/>
  <c r="AR40" i="14"/>
  <c r="G30" i="14"/>
  <c r="G41" i="14"/>
  <c r="K30" i="14"/>
  <c r="K41" i="14"/>
  <c r="O30" i="14"/>
  <c r="O41" i="14"/>
  <c r="S30" i="14"/>
  <c r="S41" i="14"/>
  <c r="W30" i="14"/>
  <c r="W41" i="14"/>
  <c r="AA30" i="14"/>
  <c r="AA41" i="14"/>
  <c r="AE30" i="14"/>
  <c r="AE41" i="14"/>
  <c r="AI30" i="14"/>
  <c r="AI41" i="14"/>
  <c r="AM30" i="14"/>
  <c r="AM41" i="14"/>
  <c r="AQ30" i="14"/>
  <c r="AQ41" i="14"/>
  <c r="F31" i="14"/>
  <c r="F42" i="14"/>
  <c r="J31" i="14"/>
  <c r="J42" i="14"/>
  <c r="N31" i="14"/>
  <c r="N42" i="14"/>
  <c r="R31" i="14"/>
  <c r="R42" i="14"/>
  <c r="V31" i="14"/>
  <c r="V42" i="14"/>
  <c r="Z31" i="14"/>
  <c r="Z42" i="14"/>
  <c r="AD31" i="14"/>
  <c r="AD42" i="14"/>
  <c r="AH31" i="14"/>
  <c r="AH42" i="14"/>
  <c r="AL31" i="14"/>
  <c r="AL42" i="14"/>
  <c r="AP31" i="14"/>
  <c r="AP42" i="14"/>
  <c r="E32" i="14"/>
  <c r="E43" i="14"/>
  <c r="I32" i="14"/>
  <c r="I43" i="14"/>
  <c r="M32" i="14"/>
  <c r="M43" i="14"/>
  <c r="Q32" i="14"/>
  <c r="Q43" i="14"/>
  <c r="U32" i="14"/>
  <c r="U43" i="14"/>
  <c r="Y32" i="14"/>
  <c r="Y43" i="14"/>
  <c r="AC32" i="14"/>
  <c r="AC43" i="14"/>
  <c r="AG32" i="14"/>
  <c r="AG43" i="14"/>
  <c r="AK32" i="14"/>
  <c r="AK43" i="14"/>
  <c r="AO32" i="14"/>
  <c r="AO43" i="14"/>
  <c r="AS32" i="14"/>
  <c r="AS43" i="14"/>
  <c r="H33" i="14"/>
  <c r="H44" i="14"/>
  <c r="L33" i="14"/>
  <c r="L44" i="14"/>
  <c r="P33" i="14"/>
  <c r="P44" i="14"/>
  <c r="T33" i="14"/>
  <c r="T44" i="14"/>
  <c r="X33" i="14"/>
  <c r="X44" i="14"/>
  <c r="AB33" i="14"/>
  <c r="AB44" i="14"/>
  <c r="AF33" i="14"/>
  <c r="AF44" i="14"/>
  <c r="AJ33" i="14"/>
  <c r="AJ44" i="14"/>
  <c r="AN33" i="14"/>
  <c r="AN44" i="14"/>
  <c r="AR33" i="14"/>
  <c r="AR44" i="14"/>
  <c r="G13" i="14"/>
  <c r="G2" i="14"/>
  <c r="K13" i="14"/>
  <c r="K2" i="14"/>
  <c r="O13" i="14"/>
  <c r="O2" i="14"/>
  <c r="S13" i="14"/>
  <c r="S2" i="14"/>
  <c r="W13" i="14"/>
  <c r="W2" i="14"/>
  <c r="AA13" i="14"/>
  <c r="AA2" i="14"/>
  <c r="AE13" i="14"/>
  <c r="AE2" i="14"/>
  <c r="AI13" i="14"/>
  <c r="AI2" i="14"/>
  <c r="AM13" i="14"/>
  <c r="AM2" i="14"/>
  <c r="AQ13" i="14"/>
  <c r="AQ2" i="14"/>
  <c r="E14" i="14"/>
  <c r="E3" i="14"/>
  <c r="I14" i="14"/>
  <c r="I3" i="14"/>
  <c r="M14" i="14"/>
  <c r="M3" i="14"/>
  <c r="Q14" i="14"/>
  <c r="Q3" i="14"/>
  <c r="U14" i="14"/>
  <c r="U3" i="14"/>
  <c r="Y14" i="14"/>
  <c r="Y3" i="14"/>
  <c r="AC14" i="14"/>
  <c r="AC3" i="14"/>
  <c r="AG14" i="14"/>
  <c r="AG3" i="14"/>
  <c r="AK14" i="14"/>
  <c r="AK3" i="14"/>
  <c r="AO14" i="14"/>
  <c r="AO3" i="14"/>
  <c r="AS14" i="14"/>
  <c r="AS3" i="14"/>
  <c r="H4" i="14"/>
  <c r="H15" i="14"/>
  <c r="L4" i="14"/>
  <c r="L15" i="14"/>
  <c r="P4" i="14"/>
  <c r="P15" i="14"/>
  <c r="T15" i="14"/>
  <c r="T4" i="14"/>
  <c r="X15" i="14"/>
  <c r="X4" i="14"/>
  <c r="AB15" i="14"/>
  <c r="AB4" i="14"/>
  <c r="AF15" i="14"/>
  <c r="AF4" i="14"/>
  <c r="AJ15" i="14"/>
  <c r="AJ4" i="14"/>
  <c r="AN15" i="14"/>
  <c r="AN4" i="14"/>
  <c r="AR15" i="14"/>
  <c r="AR4" i="14"/>
  <c r="G16" i="14"/>
  <c r="G5" i="14"/>
  <c r="K16" i="14"/>
  <c r="K5" i="14"/>
  <c r="O16" i="14"/>
  <c r="O5" i="14"/>
  <c r="S16" i="14"/>
  <c r="S5" i="14"/>
  <c r="W16" i="14"/>
  <c r="W5" i="14"/>
  <c r="AA16" i="14"/>
  <c r="AA5" i="14"/>
  <c r="AE16" i="14"/>
  <c r="AE5" i="14"/>
  <c r="AI16" i="14"/>
  <c r="AI5" i="14"/>
  <c r="AM16" i="14"/>
  <c r="AM5" i="14"/>
  <c r="AQ16" i="14"/>
  <c r="AQ5" i="14"/>
  <c r="F17" i="14"/>
  <c r="F6" i="14"/>
  <c r="J17" i="14"/>
  <c r="J6" i="14"/>
  <c r="N17" i="14"/>
  <c r="N6" i="14"/>
  <c r="R17" i="14"/>
  <c r="R6" i="14"/>
  <c r="V17" i="14"/>
  <c r="V6" i="14"/>
  <c r="Z17" i="14"/>
  <c r="Z6" i="14"/>
  <c r="AD17" i="14"/>
  <c r="AD6" i="14"/>
  <c r="AH17" i="14"/>
  <c r="AH6" i="14"/>
  <c r="AL17" i="14"/>
  <c r="AL6" i="14"/>
  <c r="AP17" i="14"/>
  <c r="AP6" i="14"/>
  <c r="E18" i="14"/>
  <c r="E7" i="14"/>
  <c r="I18" i="14"/>
  <c r="I7" i="14"/>
  <c r="M18" i="14"/>
  <c r="M7" i="14"/>
  <c r="Q18" i="14"/>
  <c r="Q7" i="14"/>
  <c r="U18" i="14"/>
  <c r="U7" i="14"/>
  <c r="Y18" i="14"/>
  <c r="Y7" i="14"/>
  <c r="AC18" i="14"/>
  <c r="AC7" i="14"/>
  <c r="AG18" i="14"/>
  <c r="AG7" i="14"/>
  <c r="AK18" i="14"/>
  <c r="AK7" i="14"/>
  <c r="AO18" i="14"/>
  <c r="AO7" i="14"/>
  <c r="AS18" i="14"/>
  <c r="AS7" i="14"/>
  <c r="H19" i="14"/>
  <c r="H8" i="14"/>
  <c r="L19" i="14"/>
  <c r="L8" i="14"/>
  <c r="P19" i="14"/>
  <c r="P8" i="14"/>
  <c r="T19" i="14"/>
  <c r="T8" i="14"/>
  <c r="X19" i="14"/>
  <c r="X8" i="14"/>
  <c r="AB19" i="14"/>
  <c r="AB8" i="14"/>
  <c r="AF19" i="14"/>
  <c r="AF8" i="14"/>
  <c r="AJ19" i="14"/>
  <c r="AJ8" i="14"/>
  <c r="AN19" i="14"/>
  <c r="AN8" i="14"/>
  <c r="AR19" i="14"/>
  <c r="AR8" i="14"/>
  <c r="G20" i="14"/>
  <c r="G9" i="14"/>
  <c r="K20" i="14"/>
  <c r="K9" i="14"/>
  <c r="O20" i="14"/>
  <c r="O9" i="14"/>
  <c r="S20" i="14"/>
  <c r="S9" i="14"/>
  <c r="W20" i="14"/>
  <c r="W9" i="14"/>
  <c r="AA20" i="14"/>
  <c r="AA9" i="14"/>
  <c r="AE20" i="14"/>
  <c r="AE9" i="14"/>
  <c r="AI20" i="14"/>
  <c r="AI9" i="14"/>
  <c r="AM20" i="14"/>
  <c r="AM9" i="14"/>
  <c r="AQ20" i="14"/>
  <c r="AQ9" i="14"/>
  <c r="J21" i="14"/>
  <c r="Z21" i="14"/>
  <c r="AP21" i="14"/>
  <c r="H2" i="14"/>
  <c r="H13" i="14"/>
  <c r="L2" i="14"/>
  <c r="L13" i="14"/>
  <c r="P2" i="14"/>
  <c r="P13" i="14"/>
  <c r="T13" i="14"/>
  <c r="T2" i="14"/>
  <c r="X2" i="14"/>
  <c r="X13" i="14"/>
  <c r="AB2" i="14"/>
  <c r="AB13" i="14"/>
  <c r="AF2" i="14"/>
  <c r="AF13" i="14"/>
  <c r="AJ13" i="14"/>
  <c r="AJ2" i="14"/>
  <c r="AN2" i="14"/>
  <c r="AN13" i="14"/>
  <c r="AR2" i="14"/>
  <c r="AR13" i="14"/>
  <c r="E15" i="14"/>
  <c r="E4" i="14"/>
  <c r="I15" i="14"/>
  <c r="I4" i="14"/>
  <c r="M15" i="14"/>
  <c r="M4" i="14"/>
  <c r="Q15" i="14"/>
  <c r="Q4" i="14"/>
  <c r="U15" i="14"/>
  <c r="U4" i="14"/>
  <c r="Y15" i="14"/>
  <c r="Y4" i="14"/>
  <c r="AC15" i="14"/>
  <c r="AC4" i="14"/>
  <c r="AG15" i="14"/>
  <c r="AG4" i="14"/>
  <c r="AK15" i="14"/>
  <c r="AK4" i="14"/>
  <c r="AO15" i="14"/>
  <c r="AO4" i="14"/>
  <c r="AS15" i="14"/>
  <c r="AS4" i="14"/>
  <c r="H16" i="14"/>
  <c r="H5" i="14"/>
  <c r="L16" i="14"/>
  <c r="L5" i="14"/>
  <c r="P16" i="14"/>
  <c r="P5" i="14"/>
  <c r="T16" i="14"/>
  <c r="T5" i="14"/>
  <c r="X16" i="14"/>
  <c r="X5" i="14"/>
  <c r="AB16" i="14"/>
  <c r="AB5" i="14"/>
  <c r="AF16" i="14"/>
  <c r="AF5" i="14"/>
  <c r="AJ16" i="14"/>
  <c r="AJ5" i="14"/>
  <c r="AN16" i="14"/>
  <c r="AN5" i="14"/>
  <c r="AR16" i="14"/>
  <c r="AR5" i="14"/>
  <c r="G17" i="14"/>
  <c r="G6" i="14"/>
  <c r="K17" i="14"/>
  <c r="K6" i="14"/>
  <c r="O17" i="14"/>
  <c r="O6" i="14"/>
  <c r="S17" i="14"/>
  <c r="S6" i="14"/>
  <c r="W17" i="14"/>
  <c r="W6" i="14"/>
  <c r="AA17" i="14"/>
  <c r="AA6" i="14"/>
  <c r="AE17" i="14"/>
  <c r="AE6" i="14"/>
  <c r="AI17" i="14"/>
  <c r="AI6" i="14"/>
  <c r="AM17" i="14"/>
  <c r="AM6" i="14"/>
  <c r="AQ17" i="14"/>
  <c r="AQ6" i="14"/>
  <c r="F18" i="14"/>
  <c r="F7" i="14"/>
  <c r="J18" i="14"/>
  <c r="J7" i="14"/>
  <c r="N18" i="14"/>
  <c r="N7" i="14"/>
  <c r="R18" i="14"/>
  <c r="R7" i="14"/>
  <c r="V18" i="14"/>
  <c r="V7" i="14"/>
  <c r="Z18" i="14"/>
  <c r="Z7" i="14"/>
  <c r="AD18" i="14"/>
  <c r="AD7" i="14"/>
  <c r="AH18" i="14"/>
  <c r="AH7" i="14"/>
  <c r="AL18" i="14"/>
  <c r="AL7" i="14"/>
  <c r="AP18" i="14"/>
  <c r="AP7" i="14"/>
  <c r="E19" i="14"/>
  <c r="E8" i="14"/>
  <c r="I19" i="14"/>
  <c r="I8" i="14"/>
  <c r="M19" i="14"/>
  <c r="M8" i="14"/>
  <c r="Q19" i="14"/>
  <c r="Q8" i="14"/>
  <c r="U19" i="14"/>
  <c r="U8" i="14"/>
  <c r="Y19" i="14"/>
  <c r="Y8" i="14"/>
  <c r="AC19" i="14"/>
  <c r="AC8" i="14"/>
  <c r="AG19" i="14"/>
  <c r="AG8" i="14"/>
  <c r="AK19" i="14"/>
  <c r="AK8" i="14"/>
  <c r="AO19" i="14"/>
  <c r="AO8" i="14"/>
  <c r="AS19" i="14"/>
  <c r="AS8" i="14"/>
  <c r="H20" i="14"/>
  <c r="H9" i="14"/>
  <c r="L20" i="14"/>
  <c r="L9" i="14"/>
  <c r="P20" i="14"/>
  <c r="P9" i="14"/>
  <c r="T20" i="14"/>
  <c r="T9" i="14"/>
  <c r="X20" i="14"/>
  <c r="X9" i="14"/>
  <c r="AB20" i="14"/>
  <c r="AB9" i="14"/>
  <c r="AF20" i="14"/>
  <c r="AF9" i="14"/>
  <c r="AJ20" i="14"/>
  <c r="AJ9" i="14"/>
  <c r="AN20" i="14"/>
  <c r="AN9" i="14"/>
  <c r="AR20" i="14"/>
  <c r="AR9" i="14"/>
  <c r="G21" i="14"/>
  <c r="G10" i="14"/>
  <c r="K21" i="14"/>
  <c r="K10" i="14"/>
  <c r="O21" i="14"/>
  <c r="O10" i="14"/>
  <c r="S21" i="14"/>
  <c r="S10" i="14"/>
  <c r="W21" i="14"/>
  <c r="W10" i="14"/>
  <c r="AA21" i="14"/>
  <c r="AA10" i="14"/>
  <c r="AE21" i="14"/>
  <c r="AE10" i="14"/>
  <c r="AI21" i="14"/>
  <c r="AI10" i="14"/>
  <c r="AM21" i="14"/>
  <c r="AM10" i="14"/>
  <c r="AQ21" i="14"/>
  <c r="AQ10" i="14"/>
  <c r="E13" i="14"/>
  <c r="E2" i="14"/>
  <c r="I13" i="14"/>
  <c r="I2" i="14"/>
  <c r="M13" i="14"/>
  <c r="M2" i="14"/>
  <c r="Q13" i="14"/>
  <c r="Q2" i="14"/>
  <c r="U13" i="14"/>
  <c r="U2" i="14"/>
  <c r="Y13" i="14"/>
  <c r="Y2" i="14"/>
  <c r="AC13" i="14"/>
  <c r="AC2" i="14"/>
  <c r="AG13" i="14"/>
  <c r="AG2" i="14"/>
  <c r="AK13" i="14"/>
  <c r="AK2" i="14"/>
  <c r="AO13" i="14"/>
  <c r="AO2" i="14"/>
  <c r="AS13" i="14"/>
  <c r="AS2" i="14"/>
  <c r="F15" i="14"/>
  <c r="F4" i="14"/>
  <c r="J15" i="14"/>
  <c r="J4" i="14"/>
  <c r="N15" i="14"/>
  <c r="N4" i="14"/>
  <c r="R15" i="14"/>
  <c r="R4" i="14"/>
  <c r="V15" i="14"/>
  <c r="V4" i="14"/>
  <c r="Z15" i="14"/>
  <c r="Z4" i="14"/>
  <c r="AD15" i="14"/>
  <c r="AD4" i="14"/>
  <c r="AH15" i="14"/>
  <c r="AH4" i="14"/>
  <c r="AL15" i="14"/>
  <c r="AL4" i="14"/>
  <c r="AP15" i="14"/>
  <c r="AP4" i="14"/>
  <c r="E16" i="14"/>
  <c r="E5" i="14"/>
  <c r="I16" i="14"/>
  <c r="I5" i="14"/>
  <c r="M16" i="14"/>
  <c r="M5" i="14"/>
  <c r="Q16" i="14"/>
  <c r="Q5" i="14"/>
  <c r="U16" i="14"/>
  <c r="U5" i="14"/>
  <c r="Y16" i="14"/>
  <c r="Y5" i="14"/>
  <c r="AC16" i="14"/>
  <c r="AC5" i="14"/>
  <c r="AG16" i="14"/>
  <c r="AG5" i="14"/>
  <c r="AK16" i="14"/>
  <c r="AK5" i="14"/>
  <c r="AO16" i="14"/>
  <c r="AO5" i="14"/>
  <c r="AS16" i="14"/>
  <c r="AS5" i="14"/>
  <c r="H17" i="14"/>
  <c r="H6" i="14"/>
  <c r="L17" i="14"/>
  <c r="L6" i="14"/>
  <c r="P17" i="14"/>
  <c r="P6" i="14"/>
  <c r="T17" i="14"/>
  <c r="T6" i="14"/>
  <c r="X17" i="14"/>
  <c r="X6" i="14"/>
  <c r="AB17" i="14"/>
  <c r="AB6" i="14"/>
  <c r="AF17" i="14"/>
  <c r="AF6" i="14"/>
  <c r="AJ17" i="14"/>
  <c r="AJ6" i="14"/>
  <c r="AN17" i="14"/>
  <c r="AN6" i="14"/>
  <c r="AR17" i="14"/>
  <c r="AR6" i="14"/>
  <c r="G18" i="14"/>
  <c r="G7" i="14"/>
  <c r="K18" i="14"/>
  <c r="K7" i="14"/>
  <c r="O18" i="14"/>
  <c r="O7" i="14"/>
  <c r="S18" i="14"/>
  <c r="S7" i="14"/>
  <c r="W18" i="14"/>
  <c r="W7" i="14"/>
  <c r="AA18" i="14"/>
  <c r="AA7" i="14"/>
  <c r="AE18" i="14"/>
  <c r="AE7" i="14"/>
  <c r="AI18" i="14"/>
  <c r="AI7" i="14"/>
  <c r="AM18" i="14"/>
  <c r="AM7" i="14"/>
  <c r="AQ18" i="14"/>
  <c r="AQ7" i="14"/>
  <c r="F19" i="14"/>
  <c r="F8" i="14"/>
  <c r="J19" i="14"/>
  <c r="J8" i="14"/>
  <c r="N19" i="14"/>
  <c r="N8" i="14"/>
  <c r="R19" i="14"/>
  <c r="R8" i="14"/>
  <c r="V19" i="14"/>
  <c r="V8" i="14"/>
  <c r="Z19" i="14"/>
  <c r="Z8" i="14"/>
  <c r="AD19" i="14"/>
  <c r="AD8" i="14"/>
  <c r="AH19" i="14"/>
  <c r="AH8" i="14"/>
  <c r="AL19" i="14"/>
  <c r="AL8" i="14"/>
  <c r="AP19" i="14"/>
  <c r="AP8" i="14"/>
  <c r="E20" i="14"/>
  <c r="E9" i="14"/>
  <c r="I20" i="14"/>
  <c r="I9" i="14"/>
  <c r="M20" i="14"/>
  <c r="M9" i="14"/>
  <c r="Q20" i="14"/>
  <c r="Q9" i="14"/>
  <c r="U20" i="14"/>
  <c r="U9" i="14"/>
  <c r="Y20" i="14"/>
  <c r="Y9" i="14"/>
  <c r="AC20" i="14"/>
  <c r="AC9" i="14"/>
  <c r="AG20" i="14"/>
  <c r="AG9" i="14"/>
  <c r="AK20" i="14"/>
  <c r="AK9" i="14"/>
  <c r="AO20" i="14"/>
  <c r="AO9" i="14"/>
  <c r="AS20" i="14"/>
  <c r="AS9" i="14"/>
  <c r="H10" i="14"/>
  <c r="L21" i="14"/>
  <c r="P10" i="14"/>
  <c r="T21" i="14"/>
  <c r="X21" i="14"/>
  <c r="X10" i="14"/>
  <c r="AB21" i="14"/>
  <c r="AB10" i="14"/>
  <c r="AF10" i="14"/>
  <c r="AJ21" i="14"/>
  <c r="AJ10" i="14"/>
  <c r="AR10" i="14"/>
  <c r="F13" i="14"/>
  <c r="F2" i="14"/>
  <c r="J13" i="14"/>
  <c r="J2" i="14"/>
  <c r="N13" i="14"/>
  <c r="N2" i="14"/>
  <c r="R13" i="14"/>
  <c r="R2" i="14"/>
  <c r="V13" i="14"/>
  <c r="V2" i="14"/>
  <c r="Z13" i="14"/>
  <c r="Z2" i="14"/>
  <c r="AD13" i="14"/>
  <c r="AD2" i="14"/>
  <c r="AH13" i="14"/>
  <c r="AH2" i="14"/>
  <c r="AL13" i="14"/>
  <c r="AL2" i="14"/>
  <c r="AP13" i="14"/>
  <c r="AP2" i="14"/>
  <c r="H3" i="14"/>
  <c r="H14" i="14"/>
  <c r="P3" i="14"/>
  <c r="P14" i="14"/>
  <c r="X3" i="14"/>
  <c r="X14" i="14"/>
  <c r="AF3" i="14"/>
  <c r="AF14" i="14"/>
  <c r="AN3" i="14"/>
  <c r="AN14" i="14"/>
  <c r="G15" i="14"/>
  <c r="G4" i="14"/>
  <c r="K15" i="14"/>
  <c r="K4" i="14"/>
  <c r="O15" i="14"/>
  <c r="O4" i="14"/>
  <c r="S15" i="14"/>
  <c r="S4" i="14"/>
  <c r="W15" i="14"/>
  <c r="W4" i="14"/>
  <c r="AA15" i="14"/>
  <c r="AA4" i="14"/>
  <c r="AE15" i="14"/>
  <c r="AE4" i="14"/>
  <c r="AI15" i="14"/>
  <c r="AI4" i="14"/>
  <c r="AM15" i="14"/>
  <c r="AM4" i="14"/>
  <c r="AQ15" i="14"/>
  <c r="AQ4" i="14"/>
  <c r="F16" i="14"/>
  <c r="F5" i="14"/>
  <c r="J16" i="14"/>
  <c r="J5" i="14"/>
  <c r="N16" i="14"/>
  <c r="N5" i="14"/>
  <c r="R16" i="14"/>
  <c r="R5" i="14"/>
  <c r="V16" i="14"/>
  <c r="V5" i="14"/>
  <c r="Z16" i="14"/>
  <c r="Z5" i="14"/>
  <c r="AD16" i="14"/>
  <c r="AD5" i="14"/>
  <c r="AH16" i="14"/>
  <c r="AH5" i="14"/>
  <c r="AL16" i="14"/>
  <c r="AL5" i="14"/>
  <c r="AP16" i="14"/>
  <c r="AP5" i="14"/>
  <c r="E17" i="14"/>
  <c r="E6" i="14"/>
  <c r="I17" i="14"/>
  <c r="I6" i="14"/>
  <c r="M17" i="14"/>
  <c r="M6" i="14"/>
  <c r="Q17" i="14"/>
  <c r="Q6" i="14"/>
  <c r="U17" i="14"/>
  <c r="U6" i="14"/>
  <c r="Y17" i="14"/>
  <c r="Y6" i="14"/>
  <c r="AC17" i="14"/>
  <c r="AC6" i="14"/>
  <c r="AG17" i="14"/>
  <c r="AG6" i="14"/>
  <c r="AK17" i="14"/>
  <c r="AK6" i="14"/>
  <c r="AO17" i="14"/>
  <c r="AO6" i="14"/>
  <c r="AS17" i="14"/>
  <c r="AS6" i="14"/>
  <c r="H18" i="14"/>
  <c r="H7" i="14"/>
  <c r="L18" i="14"/>
  <c r="L7" i="14"/>
  <c r="P18" i="14"/>
  <c r="P7" i="14"/>
  <c r="T18" i="14"/>
  <c r="T7" i="14"/>
  <c r="X18" i="14"/>
  <c r="X7" i="14"/>
  <c r="AB18" i="14"/>
  <c r="AB7" i="14"/>
  <c r="AF18" i="14"/>
  <c r="AF7" i="14"/>
  <c r="AJ18" i="14"/>
  <c r="AJ7" i="14"/>
  <c r="AN18" i="14"/>
  <c r="AN7" i="14"/>
  <c r="AR18" i="14"/>
  <c r="AR7" i="14"/>
  <c r="G19" i="14"/>
  <c r="G8" i="14"/>
  <c r="K19" i="14"/>
  <c r="K8" i="14"/>
  <c r="O19" i="14"/>
  <c r="O8" i="14"/>
  <c r="S19" i="14"/>
  <c r="S8" i="14"/>
  <c r="W19" i="14"/>
  <c r="W8" i="14"/>
  <c r="AA19" i="14"/>
  <c r="AA8" i="14"/>
  <c r="AE19" i="14"/>
  <c r="AE8" i="14"/>
  <c r="AI19" i="14"/>
  <c r="AI8" i="14"/>
  <c r="AM19" i="14"/>
  <c r="AM8" i="14"/>
  <c r="AQ19" i="14"/>
  <c r="AQ8" i="14"/>
  <c r="F20" i="14"/>
  <c r="F9" i="14"/>
  <c r="J20" i="14"/>
  <c r="J9" i="14"/>
  <c r="N20" i="14"/>
  <c r="N9" i="14"/>
  <c r="R20" i="14"/>
  <c r="R9" i="14"/>
  <c r="V20" i="14"/>
  <c r="V9" i="14"/>
  <c r="Z20" i="14"/>
  <c r="Z9" i="14"/>
  <c r="AD20" i="14"/>
  <c r="AD9" i="14"/>
  <c r="AH20" i="14"/>
  <c r="AH9" i="14"/>
  <c r="AL20" i="14"/>
  <c r="AL9" i="14"/>
  <c r="AP20" i="14"/>
  <c r="AP9" i="14"/>
  <c r="M10" i="14"/>
  <c r="AC10" i="14"/>
  <c r="AS10" i="14"/>
  <c r="M18" i="13"/>
  <c r="AC18" i="13"/>
  <c r="AC36" i="13"/>
  <c r="AC29" i="13"/>
  <c r="AO36" i="13"/>
  <c r="AO29" i="13"/>
  <c r="E41" i="13"/>
  <c r="I41" i="13"/>
  <c r="M41" i="13"/>
  <c r="Q41" i="13"/>
  <c r="U41" i="13"/>
  <c r="Y41" i="13"/>
  <c r="AC41" i="13"/>
  <c r="AG41" i="13"/>
  <c r="AK41" i="13"/>
  <c r="AO41" i="13"/>
  <c r="G41" i="13"/>
  <c r="AM41" i="13"/>
  <c r="AH107" i="13"/>
  <c r="AH100" i="13"/>
  <c r="R107" i="13"/>
  <c r="R100" i="13"/>
  <c r="AK107" i="13"/>
  <c r="AK100" i="13"/>
  <c r="E107" i="13"/>
  <c r="E100" i="13"/>
  <c r="AQ107" i="13"/>
  <c r="AQ100" i="13"/>
  <c r="AI107" i="13"/>
  <c r="AI100" i="13"/>
  <c r="AA107" i="13"/>
  <c r="AA100" i="13"/>
  <c r="S107" i="13"/>
  <c r="S100" i="13"/>
  <c r="K107" i="13"/>
  <c r="K100" i="13"/>
  <c r="AJ107" i="13"/>
  <c r="AJ100" i="13"/>
  <c r="D107" i="13"/>
  <c r="D100" i="13"/>
  <c r="AG107" i="13"/>
  <c r="AG100" i="13"/>
  <c r="Q18" i="13"/>
  <c r="AG18" i="13"/>
  <c r="AG36" i="13"/>
  <c r="AG29" i="13"/>
  <c r="G30" i="13"/>
  <c r="H55" i="14"/>
  <c r="O30" i="13"/>
  <c r="P55" i="14"/>
  <c r="W30" i="13"/>
  <c r="X55" i="14"/>
  <c r="AE30" i="13"/>
  <c r="AF55" i="14"/>
  <c r="AM30" i="13"/>
  <c r="AN55" i="14"/>
  <c r="F41" i="13"/>
  <c r="J41" i="13"/>
  <c r="N41" i="13"/>
  <c r="R41" i="13"/>
  <c r="V41" i="13"/>
  <c r="Z41" i="13"/>
  <c r="AD41" i="13"/>
  <c r="AH41" i="13"/>
  <c r="AL41" i="13"/>
  <c r="AP41" i="13"/>
  <c r="O41" i="13"/>
  <c r="AD107" i="13"/>
  <c r="AD100" i="13"/>
  <c r="N107" i="13"/>
  <c r="N100" i="13"/>
  <c r="AC107" i="13"/>
  <c r="AC100" i="13"/>
  <c r="AB107" i="13"/>
  <c r="AB100" i="13"/>
  <c r="Y107" i="13"/>
  <c r="Y100" i="13"/>
  <c r="F18" i="13"/>
  <c r="F19" i="13"/>
  <c r="J18" i="13"/>
  <c r="J19" i="13"/>
  <c r="N18" i="13"/>
  <c r="N19" i="13"/>
  <c r="R18" i="13"/>
  <c r="R19" i="13"/>
  <c r="V18" i="13"/>
  <c r="V19" i="13"/>
  <c r="Z18" i="13"/>
  <c r="Z19" i="13"/>
  <c r="AD18" i="13"/>
  <c r="AD19" i="13"/>
  <c r="AH18" i="13"/>
  <c r="AH19" i="13"/>
  <c r="AL18" i="13"/>
  <c r="AL19" i="13"/>
  <c r="AP18" i="13"/>
  <c r="AP19" i="13"/>
  <c r="D18" i="13"/>
  <c r="D21" i="13"/>
  <c r="Z49" i="15"/>
  <c r="H18" i="13"/>
  <c r="H21" i="13"/>
  <c r="L18" i="13"/>
  <c r="L21" i="13"/>
  <c r="P18" i="13"/>
  <c r="P21" i="13"/>
  <c r="T18" i="13"/>
  <c r="T21" i="13"/>
  <c r="X18" i="13"/>
  <c r="X21" i="13"/>
  <c r="AF49" i="15"/>
  <c r="AB18" i="13"/>
  <c r="AB21" i="13"/>
  <c r="AF18" i="13"/>
  <c r="AF21" i="13"/>
  <c r="AJ18" i="13"/>
  <c r="AJ21" i="13"/>
  <c r="AN18" i="13"/>
  <c r="AN21" i="13"/>
  <c r="AQ18" i="13"/>
  <c r="AQ22" i="13"/>
  <c r="M36" i="13"/>
  <c r="M29" i="13"/>
  <c r="Y36" i="13"/>
  <c r="D29" i="13"/>
  <c r="D30" i="13"/>
  <c r="H29" i="13"/>
  <c r="H30" i="13"/>
  <c r="L29" i="13"/>
  <c r="L30" i="13"/>
  <c r="P29" i="13"/>
  <c r="P30" i="13"/>
  <c r="T29" i="13"/>
  <c r="T30" i="13"/>
  <c r="X29" i="13"/>
  <c r="AB29" i="13"/>
  <c r="AB30" i="13"/>
  <c r="AF29" i="13"/>
  <c r="AF30" i="13"/>
  <c r="AG55" i="14"/>
  <c r="AJ29" i="13"/>
  <c r="AJ30" i="13"/>
  <c r="AN29" i="13"/>
  <c r="AN30" i="13"/>
  <c r="AO55" i="14"/>
  <c r="AR29" i="13"/>
  <c r="K41" i="13"/>
  <c r="S41" i="13"/>
  <c r="AA41" i="13"/>
  <c r="AI41" i="13"/>
  <c r="AQ41" i="13"/>
  <c r="W41" i="13"/>
  <c r="G53" i="13"/>
  <c r="G54" i="13"/>
  <c r="K53" i="13"/>
  <c r="K54" i="13"/>
  <c r="O53" i="13"/>
  <c r="O54" i="13"/>
  <c r="S53" i="13"/>
  <c r="S54" i="13"/>
  <c r="W53" i="13"/>
  <c r="W54" i="13"/>
  <c r="AA53" i="13"/>
  <c r="AA54" i="13"/>
  <c r="AE53" i="13"/>
  <c r="AE54" i="13"/>
  <c r="AI53" i="13"/>
  <c r="AI54" i="13"/>
  <c r="AM53" i="13"/>
  <c r="AM54" i="13"/>
  <c r="AQ53" i="13"/>
  <c r="AQ54" i="13"/>
  <c r="E53" i="13"/>
  <c r="E64" i="13"/>
  <c r="I53" i="13"/>
  <c r="I64" i="13"/>
  <c r="M53" i="13"/>
  <c r="M64" i="13"/>
  <c r="Q53" i="13"/>
  <c r="Q64" i="13"/>
  <c r="U53" i="13"/>
  <c r="U64" i="13"/>
  <c r="Y53" i="13"/>
  <c r="Y64" i="13"/>
  <c r="AC53" i="13"/>
  <c r="AC64" i="13"/>
  <c r="AG53" i="13"/>
  <c r="AG64" i="13"/>
  <c r="AK53" i="13"/>
  <c r="AK64" i="13"/>
  <c r="AP107" i="13"/>
  <c r="AP100" i="13"/>
  <c r="Z107" i="13"/>
  <c r="Z100" i="13"/>
  <c r="J107" i="13"/>
  <c r="J100" i="13"/>
  <c r="U107" i="13"/>
  <c r="U100" i="13"/>
  <c r="AM107" i="13"/>
  <c r="AM100" i="13"/>
  <c r="AE107" i="13"/>
  <c r="AE100" i="13"/>
  <c r="W107" i="13"/>
  <c r="W100" i="13"/>
  <c r="O107" i="13"/>
  <c r="O100" i="13"/>
  <c r="G107" i="13"/>
  <c r="G100" i="13"/>
  <c r="T107" i="13"/>
  <c r="T100" i="13"/>
  <c r="Q107" i="13"/>
  <c r="Q100" i="13"/>
  <c r="I18" i="13"/>
  <c r="Y18" i="13"/>
  <c r="AO18" i="13"/>
  <c r="G18" i="13"/>
  <c r="G19" i="13"/>
  <c r="K18" i="13"/>
  <c r="K19" i="13"/>
  <c r="O18" i="13"/>
  <c r="O19" i="13"/>
  <c r="S18" i="13"/>
  <c r="S19" i="13"/>
  <c r="W18" i="13"/>
  <c r="W19" i="13"/>
  <c r="AA18" i="13"/>
  <c r="AA19" i="13"/>
  <c r="AE18" i="13"/>
  <c r="AE19" i="13"/>
  <c r="AI18" i="13"/>
  <c r="AI19" i="13"/>
  <c r="AM18" i="13"/>
  <c r="AM19" i="13"/>
  <c r="E36" i="13"/>
  <c r="E29" i="13"/>
  <c r="Q36" i="13"/>
  <c r="Q29" i="13"/>
  <c r="AK36" i="13"/>
  <c r="AK29" i="13"/>
  <c r="AE41" i="13"/>
  <c r="D53" i="13"/>
  <c r="D54" i="13"/>
  <c r="H53" i="13"/>
  <c r="H54" i="13"/>
  <c r="L53" i="13"/>
  <c r="L54" i="13"/>
  <c r="P53" i="13"/>
  <c r="P54" i="13"/>
  <c r="T53" i="13"/>
  <c r="T54" i="13"/>
  <c r="X53" i="13"/>
  <c r="X54" i="13"/>
  <c r="AB53" i="13"/>
  <c r="AB54" i="13"/>
  <c r="AF53" i="13"/>
  <c r="AF54" i="13"/>
  <c r="AJ53" i="13"/>
  <c r="AJ54" i="13"/>
  <c r="AN53" i="13"/>
  <c r="AN54" i="13"/>
  <c r="AL107" i="13"/>
  <c r="AL100" i="13"/>
  <c r="V107" i="13"/>
  <c r="V100" i="13"/>
  <c r="F107" i="13"/>
  <c r="F100" i="13"/>
  <c r="M107" i="13"/>
  <c r="M100" i="13"/>
  <c r="AR107" i="13"/>
  <c r="AR100" i="13"/>
  <c r="L107" i="13"/>
  <c r="L100" i="13"/>
  <c r="AO107" i="13"/>
  <c r="AO100" i="13"/>
  <c r="I107" i="13"/>
  <c r="I100" i="13"/>
  <c r="H36" i="13"/>
  <c r="AR18" i="13"/>
  <c r="D41" i="13"/>
  <c r="H41" i="13"/>
  <c r="L41" i="13"/>
  <c r="P41" i="13"/>
  <c r="T41" i="13"/>
  <c r="X41" i="13"/>
  <c r="AB41" i="13"/>
  <c r="AF41" i="13"/>
  <c r="AJ41" i="13"/>
  <c r="AN41" i="13"/>
  <c r="AR41" i="13"/>
  <c r="AO53" i="13"/>
  <c r="AF8" i="19"/>
  <c r="AF4" i="19"/>
  <c r="AH10" i="14"/>
  <c r="R10" i="14"/>
  <c r="N44" i="14"/>
  <c r="AN20" i="15"/>
  <c r="AL11" i="19"/>
  <c r="Z11" i="19"/>
  <c r="AN17" i="15"/>
  <c r="AL3" i="19"/>
  <c r="AL10" i="19"/>
  <c r="AF6" i="19"/>
  <c r="Z8" i="19"/>
  <c r="AL5" i="19"/>
  <c r="Z4" i="19"/>
  <c r="AL44" i="14"/>
  <c r="AP17" i="15"/>
  <c r="AF3" i="19"/>
  <c r="AF10" i="19"/>
  <c r="Z6" i="19"/>
  <c r="AL4" i="19"/>
  <c r="AL9" i="19"/>
  <c r="AD44" i="14"/>
  <c r="AH20" i="15"/>
  <c r="AF11" i="19"/>
  <c r="Z3" i="19"/>
  <c r="Z10" i="19"/>
  <c r="AF9" i="19"/>
  <c r="Z5" i="19"/>
  <c r="AL8" i="19"/>
  <c r="AJ20" i="15"/>
  <c r="AG20" i="15"/>
  <c r="AH14" i="15"/>
  <c r="AP20" i="15"/>
  <c r="AP14" i="15"/>
  <c r="AN14" i="15"/>
  <c r="AM14" i="15"/>
  <c r="T14" i="15"/>
  <c r="N14" i="15"/>
  <c r="T20" i="15"/>
  <c r="R20" i="15"/>
  <c r="Q20" i="15"/>
  <c r="N20" i="15"/>
  <c r="K20" i="15"/>
  <c r="T120" i="15"/>
  <c r="R120" i="15"/>
  <c r="T121" i="15"/>
  <c r="R121" i="15"/>
  <c r="N119" i="15"/>
  <c r="K119" i="15"/>
  <c r="Q120" i="15"/>
  <c r="N120" i="15"/>
  <c r="L120" i="15"/>
  <c r="N121" i="15"/>
  <c r="T119" i="15"/>
  <c r="R119" i="15"/>
  <c r="Q119" i="15"/>
  <c r="Q121" i="15"/>
  <c r="K120" i="15"/>
  <c r="K121" i="15"/>
  <c r="AH33" i="14"/>
  <c r="J44" i="14"/>
  <c r="AC33" i="14"/>
  <c r="U29" i="13"/>
  <c r="W44" i="14"/>
  <c r="AK10" i="14"/>
  <c r="U10" i="14"/>
  <c r="E10" i="14"/>
  <c r="AN10" i="14"/>
  <c r="AL10" i="14"/>
  <c r="AD10" i="14"/>
  <c r="V10" i="14"/>
  <c r="N10" i="14"/>
  <c r="F10" i="14"/>
  <c r="AM33" i="14"/>
  <c r="G33" i="14"/>
  <c r="Z44" i="14"/>
  <c r="R33" i="14"/>
  <c r="AG48" i="14"/>
  <c r="AO48" i="14"/>
  <c r="AS21" i="14"/>
  <c r="X36" i="13"/>
  <c r="E21" i="14"/>
  <c r="H48" i="14"/>
  <c r="AR36" i="13"/>
  <c r="AI36" i="13"/>
  <c r="AO10" i="14"/>
  <c r="AG10" i="14"/>
  <c r="Y10" i="14"/>
  <c r="Q10" i="14"/>
  <c r="I10" i="14"/>
  <c r="AQ33" i="14"/>
  <c r="AI33" i="14"/>
  <c r="AA33" i="14"/>
  <c r="S33" i="14"/>
  <c r="K33" i="14"/>
  <c r="M44" i="14"/>
  <c r="X48" i="14"/>
  <c r="AB36" i="13"/>
  <c r="P43" i="19"/>
  <c r="AS55" i="14"/>
  <c r="AS48" i="14"/>
  <c r="AK55" i="14"/>
  <c r="AK48" i="14"/>
  <c r="AC55" i="14"/>
  <c r="AC48" i="14"/>
  <c r="U55" i="14"/>
  <c r="U48" i="14"/>
  <c r="M55" i="14"/>
  <c r="M48" i="14"/>
  <c r="D113" i="15"/>
  <c r="D43" i="19"/>
  <c r="E55" i="14"/>
  <c r="E48" i="14"/>
  <c r="Y21" i="14"/>
  <c r="AF48" i="14"/>
  <c r="AN48" i="14"/>
  <c r="L36" i="13"/>
  <c r="J43" i="19"/>
  <c r="Y55" i="14"/>
  <c r="Y48" i="14"/>
  <c r="Q55" i="14"/>
  <c r="Q48" i="14"/>
  <c r="I55" i="14"/>
  <c r="I48" i="14"/>
  <c r="P48" i="14"/>
  <c r="AN36" i="13"/>
  <c r="P36" i="13"/>
  <c r="AF36" i="13"/>
  <c r="J14" i="14"/>
  <c r="J3" i="14"/>
  <c r="AJ3" i="14"/>
  <c r="AJ14" i="14"/>
  <c r="AQ14" i="14"/>
  <c r="AQ3" i="14"/>
  <c r="AA14" i="14"/>
  <c r="AA3" i="14"/>
  <c r="K14" i="14"/>
  <c r="K3" i="14"/>
  <c r="AP14" i="14"/>
  <c r="AP3" i="14"/>
  <c r="R14" i="14"/>
  <c r="R3" i="14"/>
  <c r="AR14" i="14"/>
  <c r="AR3" i="14"/>
  <c r="AB14" i="14"/>
  <c r="AB3" i="14"/>
  <c r="L14" i="14"/>
  <c r="L3" i="14"/>
  <c r="AI14" i="14"/>
  <c r="AI3" i="14"/>
  <c r="S14" i="14"/>
  <c r="S3" i="14"/>
  <c r="AH14" i="14"/>
  <c r="AH3" i="14"/>
  <c r="Z14" i="14"/>
  <c r="Z3" i="14"/>
  <c r="AM14" i="14"/>
  <c r="AM3" i="14"/>
  <c r="AE14" i="14"/>
  <c r="AE3" i="14"/>
  <c r="W14" i="14"/>
  <c r="W3" i="14"/>
  <c r="O14" i="14"/>
  <c r="O3" i="14"/>
  <c r="G14" i="14"/>
  <c r="G3" i="14"/>
  <c r="AL14" i="14"/>
  <c r="AL3" i="14"/>
  <c r="AD14" i="14"/>
  <c r="AD3" i="14"/>
  <c r="V14" i="14"/>
  <c r="V3" i="14"/>
  <c r="N14" i="14"/>
  <c r="N3" i="14"/>
  <c r="F14" i="14"/>
  <c r="F3" i="14"/>
  <c r="T3" i="14"/>
  <c r="T14" i="14"/>
  <c r="AH36" i="13"/>
  <c r="AH29" i="13"/>
  <c r="AD36" i="13"/>
  <c r="AD29" i="13"/>
  <c r="S36" i="13"/>
  <c r="S29" i="13"/>
  <c r="N36" i="13"/>
  <c r="N29" i="13"/>
  <c r="AP36" i="13"/>
  <c r="AP29" i="13"/>
  <c r="Z36" i="13"/>
  <c r="Z29" i="13"/>
  <c r="J36" i="13"/>
  <c r="J29" i="13"/>
  <c r="AM36" i="13"/>
  <c r="AM29" i="13"/>
  <c r="W36" i="13"/>
  <c r="W29" i="13"/>
  <c r="G36" i="13"/>
  <c r="G29" i="13"/>
  <c r="I36" i="13"/>
  <c r="I29" i="13"/>
  <c r="AL36" i="13"/>
  <c r="AL29" i="13"/>
  <c r="V36" i="13"/>
  <c r="V29" i="13"/>
  <c r="F36" i="13"/>
  <c r="F29" i="13"/>
  <c r="AJ36" i="13"/>
  <c r="T36" i="13"/>
  <c r="D36" i="13"/>
  <c r="AA36" i="13"/>
  <c r="AA29" i="13"/>
  <c r="AQ36" i="13"/>
  <c r="AQ29" i="13"/>
  <c r="R36" i="13"/>
  <c r="R29" i="13"/>
  <c r="AE36" i="13"/>
  <c r="AE29" i="13"/>
  <c r="O36" i="13"/>
  <c r="O29" i="13"/>
  <c r="K36" i="13"/>
  <c r="K29" i="13"/>
  <c r="J47" i="19"/>
  <c r="AM20" i="15"/>
  <c r="P46" i="19"/>
  <c r="D45" i="19"/>
  <c r="D47" i="19"/>
  <c r="D46" i="19"/>
  <c r="D44" i="19"/>
  <c r="J46" i="19"/>
  <c r="P47" i="19"/>
  <c r="P44" i="19"/>
  <c r="J44" i="19"/>
  <c r="P45" i="19"/>
  <c r="J45" i="19"/>
  <c r="N118" i="15"/>
  <c r="K118" i="15"/>
  <c r="T118" i="15"/>
  <c r="Q118" i="15"/>
</calcChain>
</file>

<file path=xl/sharedStrings.xml><?xml version="1.0" encoding="utf-8"?>
<sst xmlns="http://schemas.openxmlformats.org/spreadsheetml/2006/main" count="2722" uniqueCount="190">
  <si>
    <t>Agricultural Production</t>
  </si>
  <si>
    <t>Unit</t>
  </si>
  <si>
    <t>Agricultural Production|Crops</t>
  </si>
  <si>
    <t>EJ/yr</t>
  </si>
  <si>
    <t>Agricultural Production|Livestock</t>
  </si>
  <si>
    <t>Capacity [GW]</t>
  </si>
  <si>
    <t>Capacity|Electricity</t>
  </si>
  <si>
    <t>GW</t>
  </si>
  <si>
    <t>Capacity|Electricity|Biomass</t>
  </si>
  <si>
    <t>Capacity|Electricity|Coal</t>
  </si>
  <si>
    <t>Capacity|Electricity|Gas</t>
  </si>
  <si>
    <t>Capacity|Electricity|Hydro</t>
  </si>
  <si>
    <t>Capacity|Electricity|Nuclear</t>
  </si>
  <si>
    <t>Capacity|Electricity|Oil</t>
  </si>
  <si>
    <t>Capacity|Electricity|Other</t>
  </si>
  <si>
    <t>Capacity|Electricity|Solar</t>
  </si>
  <si>
    <t>Capacity|Electricity|Wind</t>
  </si>
  <si>
    <t>Emissions [Mt CO2eq]</t>
  </si>
  <si>
    <t>Emissions|CO2eq</t>
  </si>
  <si>
    <t>Mt CO2eq/yr</t>
  </si>
  <si>
    <t>Emissions|CO2eq|AFOLU</t>
  </si>
  <si>
    <t>Emissions|CO2eq|Energy</t>
  </si>
  <si>
    <t>Emissions|CO2eq|Industry</t>
  </si>
  <si>
    <t>Final Energy [EJ]</t>
  </si>
  <si>
    <t xml:space="preserve">Final Energy </t>
  </si>
  <si>
    <t>Final Energy|Electricity|Industrial</t>
  </si>
  <si>
    <t>Final Energy|Heat|Industrial</t>
  </si>
  <si>
    <t>Final Energy|Electricity|Residential</t>
  </si>
  <si>
    <t>Final Energy|Heat|Residential</t>
  </si>
  <si>
    <t>Final Energy|Transportation</t>
  </si>
  <si>
    <t>Food Demand [kcal/pp/day]</t>
  </si>
  <si>
    <t>Food Demand</t>
  </si>
  <si>
    <t>kcal/cap/day</t>
  </si>
  <si>
    <t>Food Demand|Crops</t>
  </si>
  <si>
    <t>Food Demand|Livestock</t>
  </si>
  <si>
    <t>Forestry Production [EJ]</t>
  </si>
  <si>
    <t>Forestry Production|for PAPPLANT</t>
  </si>
  <si>
    <t>LandUse [mio ha]</t>
  </si>
  <si>
    <t>Land Cover</t>
  </si>
  <si>
    <t>million ha</t>
  </si>
  <si>
    <t>Land Cover|Cropland</t>
  </si>
  <si>
    <t>Land Cover|Cropland|Rainfed</t>
  </si>
  <si>
    <t>Land Cover|Cropland|Irrigated</t>
  </si>
  <si>
    <t>Land Cover|Forest</t>
  </si>
  <si>
    <t>Land Cover|Forest|Forestry</t>
  </si>
  <si>
    <t>Land Cover|Other Land</t>
  </si>
  <si>
    <t>Land Cover|Pasture</t>
  </si>
  <si>
    <t>Land Cover|Cropland+Livestock+Forest</t>
  </si>
  <si>
    <t>PrimaryEnergy (TPES) [EJ]</t>
  </si>
  <si>
    <t>Primary Energy</t>
  </si>
  <si>
    <t>Primary Energy|Biomass</t>
  </si>
  <si>
    <t>Primary Energy|Biomass|Crops residues</t>
  </si>
  <si>
    <t>Primary Energy|Coal</t>
  </si>
  <si>
    <t>Primary Energy|Fossil</t>
  </si>
  <si>
    <t>Primary Energy|Gas</t>
  </si>
  <si>
    <t>Primary Energy|Hydro</t>
  </si>
  <si>
    <t>Primary Energy|Nuclear</t>
  </si>
  <si>
    <t>Primary Energy|Oil</t>
  </si>
  <si>
    <t>Primary Energy|Other</t>
  </si>
  <si>
    <t>Primary Energy|Solar</t>
  </si>
  <si>
    <t>Primary Energy|Wind</t>
  </si>
  <si>
    <t>SDG</t>
  </si>
  <si>
    <t>SDG|SDG02|Food availability</t>
  </si>
  <si>
    <t>SDG|SDG06|Water withdrawal</t>
  </si>
  <si>
    <t>km3/yr</t>
  </si>
  <si>
    <t>SDG|SDG07|Renewable energy share</t>
  </si>
  <si>
    <t>percentage</t>
  </si>
  <si>
    <t>SDG|SDG15|Forest share</t>
  </si>
  <si>
    <t>SecondaryEnergy [EJ]</t>
  </si>
  <si>
    <t>Secondary Energy</t>
  </si>
  <si>
    <t>Secondary Energy|Electricity</t>
  </si>
  <si>
    <t>Secondary Energy|Electricity|Biomass</t>
  </si>
  <si>
    <t>Secondary Energy|Electricity|Coal</t>
  </si>
  <si>
    <t>Secondary Energy|Electricity|Gas</t>
  </si>
  <si>
    <t>Secondary Energy|Electricity|Hydro</t>
  </si>
  <si>
    <t>Secondary Energy|Electricity|Nuclear</t>
  </si>
  <si>
    <t>Secondary Energy|Electricity|Oil</t>
  </si>
  <si>
    <t>Secondary Energy|Electricity|Other</t>
  </si>
  <si>
    <t>Secondary Energy|Electricity|Solar</t>
  </si>
  <si>
    <t>Secondary Energy|Electricity|Wind</t>
  </si>
  <si>
    <t>Secondary Energy|Heat</t>
  </si>
  <si>
    <t>Water Withdrawal [Gt]</t>
  </si>
  <si>
    <t>Water Withdrawal|Electricity</t>
  </si>
  <si>
    <t>Water Withdrawal|Electricity|Biomass</t>
  </si>
  <si>
    <t>Water Withdrawal|Electricity|Fossil</t>
  </si>
  <si>
    <t>Water Withdrawal|Electricity|Hydro</t>
  </si>
  <si>
    <t>Water Withdrawal|Electricity|Nuclear</t>
  </si>
  <si>
    <t>Water Withdrawal|Electricity|Solar</t>
  </si>
  <si>
    <t>Water Withdrawal|Industrial Water</t>
  </si>
  <si>
    <t>Water Withdrawal|Irrigation</t>
  </si>
  <si>
    <t>Scenario</t>
  </si>
  <si>
    <t>FOOD</t>
  </si>
  <si>
    <t>TOTAL</t>
  </si>
  <si>
    <t>BASELINE</t>
  </si>
  <si>
    <t>2DEGREE</t>
  </si>
  <si>
    <t>Variable</t>
  </si>
  <si>
    <t>BAS vs 2D</t>
  </si>
  <si>
    <t>BAS vs FOOD</t>
  </si>
  <si>
    <t>Biomass</t>
  </si>
  <si>
    <t>Coal</t>
  </si>
  <si>
    <t>Gas</t>
  </si>
  <si>
    <t>Hydro</t>
  </si>
  <si>
    <t>Nuclear</t>
  </si>
  <si>
    <t>Oil</t>
  </si>
  <si>
    <t>Other</t>
  </si>
  <si>
    <t>Solar</t>
  </si>
  <si>
    <t>Wind</t>
  </si>
  <si>
    <t>Cropland|Rainfed</t>
  </si>
  <si>
    <t>Cropland|Irrigated</t>
  </si>
  <si>
    <t>Forest</t>
  </si>
  <si>
    <t>Other Land</t>
  </si>
  <si>
    <t>Pasture</t>
  </si>
  <si>
    <t>Final Energy</t>
  </si>
  <si>
    <t>Electricity|Industrial</t>
  </si>
  <si>
    <t>Heat|Industrial</t>
  </si>
  <si>
    <t>Electricity|Residential</t>
  </si>
  <si>
    <t>Heat|Residential</t>
  </si>
  <si>
    <t>Transportation</t>
  </si>
  <si>
    <t>AFOLU</t>
  </si>
  <si>
    <t>Energy</t>
  </si>
  <si>
    <t>Industry</t>
  </si>
  <si>
    <t>Emissions</t>
  </si>
  <si>
    <t>Baseline</t>
  </si>
  <si>
    <t>2Degree</t>
  </si>
  <si>
    <t>Food</t>
  </si>
  <si>
    <t>Total</t>
  </si>
  <si>
    <t>%</t>
  </si>
  <si>
    <t>Primary Energy|Renewable</t>
  </si>
  <si>
    <t>Capacity|Electricity|Renewable</t>
  </si>
  <si>
    <t>Secondary Energy|Electricity|Renewable</t>
  </si>
  <si>
    <t>Power generation (EJ)</t>
  </si>
  <si>
    <t>Coal+CCS</t>
  </si>
  <si>
    <t>Coal, tot</t>
  </si>
  <si>
    <t>Gas+CCS</t>
  </si>
  <si>
    <t>Gas, tot</t>
  </si>
  <si>
    <t>Biomass+CCS</t>
  </si>
  <si>
    <t>Biomass, tot</t>
  </si>
  <si>
    <t>Solar PV</t>
  </si>
  <si>
    <t>CSP</t>
  </si>
  <si>
    <t>Geothermal</t>
  </si>
  <si>
    <t>Wave power</t>
  </si>
  <si>
    <t>Other Renewables</t>
  </si>
  <si>
    <t>SUM</t>
  </si>
  <si>
    <t>NG+CCS</t>
  </si>
  <si>
    <t>Electrical Capacity (GW)</t>
  </si>
  <si>
    <t>Renewable (share %)</t>
  </si>
  <si>
    <t>Capacity|Electricity|Biomass+CCS</t>
  </si>
  <si>
    <t>Capacity|Electricity|Coal+CCS</t>
  </si>
  <si>
    <t>Capacity|Electricity|Gas+CCS</t>
  </si>
  <si>
    <t>Secondary Energy|Biomass</t>
  </si>
  <si>
    <t>Secondary Energy|Coal</t>
  </si>
  <si>
    <t>Secondary Energy|Gas</t>
  </si>
  <si>
    <t>Secondary Energy|Hydro</t>
  </si>
  <si>
    <t>Secondary Energy|Nuclear</t>
  </si>
  <si>
    <t>Secondary Energy|Oil</t>
  </si>
  <si>
    <t>Secondary Energy|Other</t>
  </si>
  <si>
    <t>Secondary Energy|Solar</t>
  </si>
  <si>
    <t>Secondary Energy|Wind</t>
  </si>
  <si>
    <t>Secondary Energy|Biomass+CCS</t>
  </si>
  <si>
    <t>Secondary Energy|Coal+CCS</t>
  </si>
  <si>
    <t>Secondary Energy|Gas+CCS</t>
  </si>
  <si>
    <t>Secondary Energy, Power Generation</t>
  </si>
  <si>
    <t xml:space="preserve"> </t>
  </si>
  <si>
    <t xml:space="preserve">  </t>
  </si>
  <si>
    <t>Objective Value</t>
  </si>
  <si>
    <t>GLUCOSE</t>
  </si>
  <si>
    <t>Optimal - Objective value</t>
  </si>
  <si>
    <t>% diff to Bas</t>
  </si>
  <si>
    <t>CPLEX</t>
  </si>
  <si>
    <t>Dual simplex - Optimal</t>
  </si>
  <si>
    <t>TotalDiscountedCost</t>
  </si>
  <si>
    <t>mio USD</t>
  </si>
  <si>
    <t>% diff to BAS</t>
  </si>
  <si>
    <t>B USD</t>
  </si>
  <si>
    <t>Renewables</t>
  </si>
  <si>
    <t>Fossil</t>
  </si>
  <si>
    <t>Cropland+Pasture</t>
  </si>
  <si>
    <t>MATERIALS</t>
  </si>
  <si>
    <t>Materials</t>
  </si>
  <si>
    <t>Energy|Industrial</t>
  </si>
  <si>
    <t>Gurobi</t>
  </si>
  <si>
    <t>Gas CCS</t>
  </si>
  <si>
    <t>BiomassCCS</t>
  </si>
  <si>
    <t>Coal CCS</t>
  </si>
  <si>
    <t>% diff Baseline</t>
  </si>
  <si>
    <t>Interactive Visualization data, resultsCPLEX_4.FinalBASELINE.xlsx</t>
  </si>
  <si>
    <t>Interactive Visualization data, resultsCPLEX_4.FinalFOOD.xlsx</t>
  </si>
  <si>
    <t>Interactive Visualization data, resultsCPLEX_4.FinalMATERIALS.xlsx</t>
  </si>
  <si>
    <t>Interactive Visualization data, resultsCPLEX_4.Final2DEGREE+HPnewlimit.xlsx</t>
  </si>
  <si>
    <t>Interactive Visualization data, resultsCPLEX_4.FinalTOTAL+HPnewlimit.xlsx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</si>
</sst>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%"/>
    <numFmt numFmtId="167" formatCode="0.000%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FF0000"/>
      </top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164" fontId="1" fillId="0" borderId="0" xfId="1" applyNumberFormat="1"/>
    <xf numFmtId="0" fontId="4" fillId="0" borderId="0" xfId="1" applyFont="1"/>
    <xf numFmtId="164" fontId="5" fillId="0" borderId="0" xfId="1" applyNumberFormat="1" applyFont="1"/>
    <xf numFmtId="164" fontId="5" fillId="0" borderId="0" xfId="1" applyNumberFormat="1" applyFont="1" applyAlignment="1">
      <alignment horizontal="right" wrapText="1"/>
    </xf>
    <xf numFmtId="2" fontId="1" fillId="0" borderId="0" xfId="1" applyNumberFormat="1"/>
    <xf numFmtId="1" fontId="1" fillId="0" borderId="0" xfId="1" applyNumberFormat="1"/>
    <xf numFmtId="9" fontId="0" fillId="0" borderId="0" xfId="2" applyFont="1" applyAlignment="1"/>
    <xf numFmtId="10" fontId="6" fillId="0" borderId="0" xfId="2" applyNumberFormat="1" applyFont="1" applyFill="1" applyAlignment="1"/>
    <xf numFmtId="164" fontId="6" fillId="0" borderId="0" xfId="1" applyNumberFormat="1" applyFont="1"/>
    <xf numFmtId="0" fontId="1" fillId="0" borderId="0" xfId="1" applyFont="1"/>
    <xf numFmtId="0" fontId="7" fillId="0" borderId="0" xfId="0" applyFont="1"/>
    <xf numFmtId="165" fontId="0" fillId="0" borderId="0" xfId="0" applyNumberFormat="1"/>
    <xf numFmtId="0" fontId="7" fillId="0" borderId="1" xfId="0" applyFont="1" applyBorder="1"/>
    <xf numFmtId="0" fontId="7" fillId="0" borderId="0" xfId="0" applyFont="1" applyBorder="1"/>
    <xf numFmtId="0" fontId="0" fillId="0" borderId="0" xfId="0" applyBorder="1"/>
    <xf numFmtId="0" fontId="7" fillId="0" borderId="0" xfId="0" applyFont="1" applyBorder="1" applyAlignment="1"/>
    <xf numFmtId="0" fontId="7" fillId="0" borderId="0" xfId="0" applyFont="1" applyBorder="1" applyAlignment="1">
      <alignment wrapText="1"/>
    </xf>
    <xf numFmtId="0" fontId="7" fillId="0" borderId="0" xfId="0" applyFont="1" applyAlignment="1">
      <alignment horizontal="left"/>
    </xf>
    <xf numFmtId="9" fontId="1" fillId="0" borderId="0" xfId="3" applyFont="1"/>
    <xf numFmtId="164" fontId="0" fillId="0" borderId="0" xfId="0" applyNumberFormat="1"/>
    <xf numFmtId="0" fontId="0" fillId="0" borderId="0" xfId="0" applyFill="1" applyBorder="1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10" fontId="1" fillId="0" borderId="0" xfId="3" applyNumberFormat="1" applyFont="1"/>
    <xf numFmtId="166" fontId="1" fillId="0" borderId="0" xfId="3" applyNumberFormat="1" applyFont="1"/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9" fillId="0" borderId="0" xfId="0" applyNumberFormat="1" applyFont="1"/>
    <xf numFmtId="9" fontId="0" fillId="0" borderId="0" xfId="3" applyFont="1"/>
    <xf numFmtId="10" fontId="0" fillId="0" borderId="0" xfId="3" applyNumberFormat="1" applyFont="1"/>
    <xf numFmtId="9" fontId="4" fillId="0" borderId="0" xfId="3" applyFont="1"/>
    <xf numFmtId="9" fontId="0" fillId="0" borderId="0" xfId="3" applyFont="1" applyBorder="1"/>
    <xf numFmtId="10" fontId="0" fillId="0" borderId="0" xfId="3" applyNumberFormat="1" applyFont="1" applyBorder="1"/>
    <xf numFmtId="9" fontId="0" fillId="0" borderId="0" xfId="0" applyNumberFormat="1"/>
    <xf numFmtId="9" fontId="1" fillId="0" borderId="0" xfId="2" applyFont="1"/>
    <xf numFmtId="9" fontId="1" fillId="0" borderId="0" xfId="3" applyNumberFormat="1" applyFont="1"/>
    <xf numFmtId="167" fontId="1" fillId="0" borderId="0" xfId="3" applyNumberFormat="1" applyFont="1"/>
    <xf numFmtId="0" fontId="10" fillId="0" borderId="0" xfId="0" applyFont="1" applyBorder="1" applyAlignment="1">
      <alignment wrapText="1"/>
    </xf>
    <xf numFmtId="9" fontId="0" fillId="0" borderId="0" xfId="2" applyFont="1"/>
    <xf numFmtId="0" fontId="10" fillId="0" borderId="0" xfId="0" applyFont="1" applyBorder="1"/>
    <xf numFmtId="0" fontId="11" fillId="0" borderId="0" xfId="0" applyFont="1"/>
    <xf numFmtId="2" fontId="9" fillId="0" borderId="0" xfId="0" applyNumberFormat="1" applyFont="1"/>
    <xf numFmtId="9" fontId="0" fillId="0" borderId="0" xfId="3" applyNumberFormat="1" applyFont="1"/>
    <xf numFmtId="10" fontId="0" fillId="0" borderId="0" xfId="0" applyNumberForma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2" fontId="12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1000000}"/>
    <cellStyle name="Per cent" xfId="3" builtinId="5"/>
    <cellStyle name="Per cent 2" xfId="2" xr:uid="{00000000-0005-0000-0000-000002000000}"/>
  </cellStyles>
  <dxfs count="0"/>
  <tableStyles count="0" defaultTableStyle="TableStyleMedium2" defaultPivotStyle="PivotStyleLight16"/>
  <colors>
    <mruColors>
      <color rgb="FF006BF0"/>
      <color rgb="FF595959"/>
      <color rgb="FFD2F29D"/>
      <color rgb="FFB4CD84"/>
      <color rgb="FF6F829D"/>
      <color rgb="FF404040"/>
      <color rgb="FF767171"/>
      <color rgb="FF7255E8"/>
      <color rgb="FF000000"/>
      <color rgb="FFD962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  <a:r>
              <a:rPr lang="en-GB" baseline="0"/>
              <a:t> Baseline: </a:t>
            </a:r>
            <a:r>
              <a:rPr lang="en-GB"/>
              <a:t>Total</a:t>
            </a:r>
            <a:r>
              <a:rPr lang="en-GB" baseline="0"/>
              <a:t>DiscountedCost vs AnnualEmissions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TotDiscountedCost!$B$15</c:f>
              <c:strCache>
                <c:ptCount val="1"/>
                <c:pt idx="0">
                  <c:v>TotalDiscountedCost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TotDiscountedCost!$D$15:$AR$15</c:f>
              <c:numCache>
                <c:formatCode>General</c:formatCode>
                <c:ptCount val="41"/>
                <c:pt idx="0">
                  <c:v>13.37993703809475</c:v>
                </c:pt>
                <c:pt idx="1">
                  <c:v>11.015354446704892</c:v>
                </c:pt>
                <c:pt idx="2">
                  <c:v>10.735918030802621</c:v>
                </c:pt>
                <c:pt idx="3">
                  <c:v>10.357384007071774</c:v>
                </c:pt>
                <c:pt idx="4">
                  <c:v>10.029010263819423</c:v>
                </c:pt>
                <c:pt idx="5">
                  <c:v>9.6955422823365556</c:v>
                </c:pt>
                <c:pt idx="6">
                  <c:v>9.3672302140443175</c:v>
                </c:pt>
                <c:pt idx="7">
                  <c:v>9.0807730057334695</c:v>
                </c:pt>
                <c:pt idx="8">
                  <c:v>8.8826385166772095</c:v>
                </c:pt>
                <c:pt idx="9">
                  <c:v>8.6716483290321946</c:v>
                </c:pt>
                <c:pt idx="10">
                  <c:v>8.4396344108483863</c:v>
                </c:pt>
                <c:pt idx="11">
                  <c:v>8.199397947344508</c:v>
                </c:pt>
                <c:pt idx="12">
                  <c:v>8.8476193637921732</c:v>
                </c:pt>
                <c:pt idx="13">
                  <c:v>7.56281018854237</c:v>
                </c:pt>
                <c:pt idx="14">
                  <c:v>7.2811811389939427</c:v>
                </c:pt>
                <c:pt idx="15">
                  <c:v>7.0240428066926404</c:v>
                </c:pt>
                <c:pt idx="16">
                  <c:v>6.8549878674841525</c:v>
                </c:pt>
                <c:pt idx="17">
                  <c:v>6.518920443276035</c:v>
                </c:pt>
                <c:pt idx="18">
                  <c:v>6.2733923899531323</c:v>
                </c:pt>
                <c:pt idx="19">
                  <c:v>5.9761577809413211</c:v>
                </c:pt>
                <c:pt idx="20">
                  <c:v>5.817674084995323</c:v>
                </c:pt>
                <c:pt idx="21">
                  <c:v>5.5521500448160843</c:v>
                </c:pt>
                <c:pt idx="22">
                  <c:v>5.2740240846398061</c:v>
                </c:pt>
                <c:pt idx="23">
                  <c:v>5.1021774998733322</c:v>
                </c:pt>
                <c:pt idx="24">
                  <c:v>5.458798101615848</c:v>
                </c:pt>
                <c:pt idx="25">
                  <c:v>4.7685623267785138</c:v>
                </c:pt>
                <c:pt idx="26">
                  <c:v>4.5091729875516444</c:v>
                </c:pt>
                <c:pt idx="27">
                  <c:v>4.3105567584933064</c:v>
                </c:pt>
                <c:pt idx="28">
                  <c:v>4.1390408874173215</c:v>
                </c:pt>
                <c:pt idx="29">
                  <c:v>3.9769630983658573</c:v>
                </c:pt>
                <c:pt idx="30">
                  <c:v>3.7619590238477261</c:v>
                </c:pt>
                <c:pt idx="31">
                  <c:v>3.5849646095919594</c:v>
                </c:pt>
                <c:pt idx="32">
                  <c:v>3.4141981602113396</c:v>
                </c:pt>
                <c:pt idx="33">
                  <c:v>3.232671950525436</c:v>
                </c:pt>
                <c:pt idx="34">
                  <c:v>3.0919750381974311</c:v>
                </c:pt>
                <c:pt idx="35">
                  <c:v>2.9261220620081123</c:v>
                </c:pt>
                <c:pt idx="36">
                  <c:v>3.0953838545741186</c:v>
                </c:pt>
                <c:pt idx="37">
                  <c:v>2.6739884831487535</c:v>
                </c:pt>
                <c:pt idx="38">
                  <c:v>2.5317113608062169</c:v>
                </c:pt>
                <c:pt idx="39">
                  <c:v>2.4180987169709045</c:v>
                </c:pt>
                <c:pt idx="40">
                  <c:v>2.3163927152452279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8-6445-BC88-CEBA01C2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5839"/>
        <c:axId val="711876143"/>
      </c:lineChart>
      <c:lineChart>
        <c:grouping val="standard"/>
        <c:varyColors val="0"/>
        <c:ser>
          <c:idx val="2"/>
          <c:order val="1"/>
          <c:tx>
            <c:strRef>
              <c:f>TotDiscountedCost!$B$16</c:f>
              <c:strCache>
                <c:ptCount val="1"/>
                <c:pt idx="0">
                  <c:v>Emissions|CO2eq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TotDiscountedCost!$D$16:$AR$16</c:f>
              <c:numCache>
                <c:formatCode>General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36799.345321562396</c:v>
                </c:pt>
                <c:pt idx="5">
                  <c:v>37083.082699429295</c:v>
                </c:pt>
                <c:pt idx="6">
                  <c:v>37378.667613843099</c:v>
                </c:pt>
                <c:pt idx="7">
                  <c:v>37674.530482633301</c:v>
                </c:pt>
                <c:pt idx="8">
                  <c:v>37970.464599141298</c:v>
                </c:pt>
                <c:pt idx="9">
                  <c:v>38266.5035423726</c:v>
                </c:pt>
                <c:pt idx="10">
                  <c:v>38576.497007891398</c:v>
                </c:pt>
                <c:pt idx="11">
                  <c:v>38093.718807395497</c:v>
                </c:pt>
                <c:pt idx="12">
                  <c:v>37611.7254610901</c:v>
                </c:pt>
                <c:pt idx="13">
                  <c:v>37982.993920257402</c:v>
                </c:pt>
                <c:pt idx="14">
                  <c:v>38111.483248026801</c:v>
                </c:pt>
                <c:pt idx="15">
                  <c:v>38478.510132428804</c:v>
                </c:pt>
                <c:pt idx="16">
                  <c:v>38734.703155061601</c:v>
                </c:pt>
                <c:pt idx="17">
                  <c:v>38935.380758968</c:v>
                </c:pt>
                <c:pt idx="18">
                  <c:v>39099.7406423879</c:v>
                </c:pt>
                <c:pt idx="19">
                  <c:v>39453.0033086568</c:v>
                </c:pt>
                <c:pt idx="20">
                  <c:v>39837.343827591998</c:v>
                </c:pt>
                <c:pt idx="21">
                  <c:v>40299.432954808406</c:v>
                </c:pt>
                <c:pt idx="22">
                  <c:v>41148.810774619298</c:v>
                </c:pt>
                <c:pt idx="23">
                  <c:v>41884.129589216202</c:v>
                </c:pt>
                <c:pt idx="24">
                  <c:v>42380.910844678096</c:v>
                </c:pt>
                <c:pt idx="25">
                  <c:v>42839.309854830601</c:v>
                </c:pt>
                <c:pt idx="26">
                  <c:v>43478.094761914101</c:v>
                </c:pt>
                <c:pt idx="27">
                  <c:v>44051.259120168295</c:v>
                </c:pt>
                <c:pt idx="28">
                  <c:v>44560.657399999996</c:v>
                </c:pt>
                <c:pt idx="29">
                  <c:v>44867.102699999996</c:v>
                </c:pt>
                <c:pt idx="30">
                  <c:v>45173.547999999901</c:v>
                </c:pt>
                <c:pt idx="31">
                  <c:v>45385.318857152401</c:v>
                </c:pt>
                <c:pt idx="32">
                  <c:v>45639.312039999902</c:v>
                </c:pt>
                <c:pt idx="33">
                  <c:v>45745.144271078301</c:v>
                </c:pt>
                <c:pt idx="34">
                  <c:v>46051.266058494199</c:v>
                </c:pt>
                <c:pt idx="35">
                  <c:v>46327.865016348704</c:v>
                </c:pt>
                <c:pt idx="36">
                  <c:v>46542.772447740899</c:v>
                </c:pt>
                <c:pt idx="37">
                  <c:v>46730.568900050996</c:v>
                </c:pt>
                <c:pt idx="38">
                  <c:v>46915.1126445548</c:v>
                </c:pt>
                <c:pt idx="39">
                  <c:v>47044.5941611198</c:v>
                </c:pt>
                <c:pt idx="40">
                  <c:v>46999.911034516597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8-6445-BC88-CEBA01C2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45615"/>
        <c:axId val="794644943"/>
      </c:lineChart>
      <c:catAx>
        <c:axId val="72698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11876143"/>
        <c:crosses val="autoZero"/>
        <c:auto val="1"/>
        <c:lblAlgn val="ctr"/>
        <c:lblOffset val="100"/>
        <c:noMultiLvlLbl val="0"/>
      </c:catAx>
      <c:valAx>
        <c:axId val="711876143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6985839"/>
        <c:crosses val="autoZero"/>
        <c:crossBetween val="between"/>
      </c:valAx>
      <c:valAx>
        <c:axId val="794644943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Mt CO2 eq.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1945615"/>
        <c:crosses val="max"/>
        <c:crossBetween val="between"/>
      </c:valAx>
      <c:catAx>
        <c:axId val="681945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4644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Land Cover,</a:t>
            </a:r>
            <a:r>
              <a:rPr lang="en-GB" baseline="0"/>
              <a:t> BAS vs 2D [million ha]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Comparison_charts2!$C$51</c:f>
              <c:strCache>
                <c:ptCount val="1"/>
                <c:pt idx="0">
                  <c:v>Land Cover|Other Land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(Comparison_charts2!$E$51,Comparison_charts2!$O$51,Comparison_charts2!$Y$51,Comparison_charts2!$AI$51,Comparison_charts2!$AS$51)</c:f>
              <c:numCache>
                <c:formatCode>0.0000</c:formatCode>
                <c:ptCount val="5"/>
                <c:pt idx="0">
                  <c:v>0</c:v>
                </c:pt>
                <c:pt idx="1">
                  <c:v>1.0004441719502211E-11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4A-4841-998B-32A31B523A1E}"/>
            </c:ext>
          </c:extLst>
        </c:ser>
        <c:ser>
          <c:idx val="2"/>
          <c:order val="1"/>
          <c:tx>
            <c:strRef>
              <c:f>Comparison_charts2!$C$50</c:f>
              <c:strCache>
                <c:ptCount val="1"/>
                <c:pt idx="0">
                  <c:v>Land Cover|Forest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(Comparison_charts2!$E$50,Comparison_charts2!$O$50,Comparison_charts2!$Y$50,Comparison_charts2!$AI$50,Comparison_charts2!$AS$50)</c:f>
              <c:numCache>
                <c:formatCode>0.0000</c:formatCode>
                <c:ptCount val="5"/>
                <c:pt idx="0">
                  <c:v>-1.0004441719502211E-11</c:v>
                </c:pt>
                <c:pt idx="1">
                  <c:v>11.91371523097996</c:v>
                </c:pt>
                <c:pt idx="2">
                  <c:v>-311.38538861674988</c:v>
                </c:pt>
                <c:pt idx="3">
                  <c:v>74.038679451150074</c:v>
                </c:pt>
                <c:pt idx="4">
                  <c:v>110.19442249976964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A-4841-998B-32A31B523A1E}"/>
            </c:ext>
          </c:extLst>
        </c:ser>
        <c:ser>
          <c:idx val="1"/>
          <c:order val="2"/>
          <c:tx>
            <c:strRef>
              <c:f>Comparison_charts2!$C$49</c:f>
              <c:strCache>
                <c:ptCount val="1"/>
                <c:pt idx="0">
                  <c:v>Land Cover|Cropland|Irrigated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(Comparison_charts2!$E$49,Comparison_charts2!$O$49,Comparison_charts2!$Y$49,Comparison_charts2!$AI$49,Comparison_charts2!$AS$49)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A-4841-998B-32A31B523A1E}"/>
            </c:ext>
          </c:extLst>
        </c:ser>
        <c:ser>
          <c:idx val="0"/>
          <c:order val="3"/>
          <c:tx>
            <c:strRef>
              <c:f>Comparison_charts2!$C$48</c:f>
              <c:strCache>
                <c:ptCount val="1"/>
                <c:pt idx="0">
                  <c:v>Land Cover|Cropland|Rainfed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(Comparison_charts2!$E$48,Comparison_charts2!$O$48,Comparison_charts2!$Y$48,Comparison_charts2!$AI$48,Comparison_charts2!$AS$48)</c:f>
              <c:numCache>
                <c:formatCode>0.0000</c:formatCode>
                <c:ptCount val="5"/>
                <c:pt idx="0">
                  <c:v>0</c:v>
                </c:pt>
                <c:pt idx="1">
                  <c:v>-6.7583452687501904</c:v>
                </c:pt>
                <c:pt idx="2">
                  <c:v>-25.876364877710103</c:v>
                </c:pt>
                <c:pt idx="3">
                  <c:v>-46.328565904120069</c:v>
                </c:pt>
                <c:pt idx="4">
                  <c:v>-70.240305292438052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A-4841-998B-32A31B523A1E}"/>
            </c:ext>
          </c:extLst>
        </c:ser>
        <c:ser>
          <c:idx val="4"/>
          <c:order val="4"/>
          <c:tx>
            <c:strRef>
              <c:f>Comparison_charts2!$C$52</c:f>
              <c:strCache>
                <c:ptCount val="1"/>
                <c:pt idx="0">
                  <c:v>Land Cover|Pasture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(Comparison_charts2!$E$52,Comparison_charts2!$O$52,Comparison_charts2!$Y$52,Comparison_charts2!$AI$52,Comparison_charts2!$AS$52)</c:f>
              <c:numCache>
                <c:formatCode>0.0000</c:formatCode>
                <c:ptCount val="5"/>
                <c:pt idx="0">
                  <c:v>0</c:v>
                </c:pt>
                <c:pt idx="1">
                  <c:v>-5.1553699622400018</c:v>
                </c:pt>
                <c:pt idx="2">
                  <c:v>-16.754952377270001</c:v>
                </c:pt>
                <c:pt idx="3">
                  <c:v>-27.710113547029778</c:v>
                </c:pt>
                <c:pt idx="4">
                  <c:v>-39.954117207340005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4A-4841-998B-32A31B523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473760"/>
        <c:axId val="947491568"/>
      </c:barChart>
      <c:lineChart>
        <c:grouping val="standard"/>
        <c:varyColors val="0"/>
        <c:ser>
          <c:idx val="5"/>
          <c:order val="5"/>
          <c:tx>
            <c:strRef>
              <c:f>Comparison_charts2!$A$62:$C$62</c:f>
              <c:strCache>
                <c:ptCount val="3"/>
                <c:pt idx="0">
                  <c:v>BASELINE</c:v>
                </c:pt>
                <c:pt idx="2">
                  <c:v>Food Demand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(Comparison_charts2!$E$61,Comparison_charts2!$O$61,Comparison_charts2!$AI$61,Comparison_charts2!$AS$61)</c:f>
              <c:numCache>
                <c:formatCode>General</c:formatCode>
                <c:ptCount val="4"/>
                <c:pt idx="0">
                  <c:v>2010</c:v>
                </c:pt>
                <c:pt idx="1">
                  <c:v>2020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(Comparison_charts2!$E$62,Comparison_charts2!$O$62,Comparison_charts2!$Y$62,Comparison_charts2!$AI$62,Comparison_charts2!$AS$62)</c:f>
              <c:numCache>
                <c:formatCode>General</c:formatCode>
                <c:ptCount val="5"/>
                <c:pt idx="0">
                  <c:v>2856.3201850944711</c:v>
                </c:pt>
                <c:pt idx="1">
                  <c:v>2968.9524506611479</c:v>
                </c:pt>
                <c:pt idx="2">
                  <c:v>3011.9221398291975</c:v>
                </c:pt>
                <c:pt idx="3">
                  <c:v>3017.2802130431955</c:v>
                </c:pt>
                <c:pt idx="4">
                  <c:v>3029.3171184685521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4A-4841-998B-32A31B523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234720"/>
        <c:axId val="1008548864"/>
      </c:lineChart>
      <c:catAx>
        <c:axId val="9474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7491568"/>
        <c:crosses val="autoZero"/>
        <c:auto val="1"/>
        <c:lblAlgn val="ctr"/>
        <c:lblOffset val="100"/>
        <c:noMultiLvlLbl val="0"/>
      </c:catAx>
      <c:valAx>
        <c:axId val="947491568"/>
        <c:scaling>
          <c:orientation val="minMax"/>
          <c:max val="4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7473760"/>
        <c:crosses val="autoZero"/>
        <c:crossBetween val="between"/>
      </c:valAx>
      <c:valAx>
        <c:axId val="1008548864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3234720"/>
        <c:crosses val="max"/>
        <c:crossBetween val="between"/>
      </c:valAx>
      <c:catAx>
        <c:axId val="143323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8548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Secondary Electricity, BAS vs 2D [EJ]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Comparison_charts2!$C$26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(Comparison_charts2!$E$26,Comparison_charts2!$O$26,Comparison_charts2!$Y$26,Comparison_charts2!$AI$26,Comparison_charts2!$AS$26)</c:f>
              <c:numCache>
                <c:formatCode>0.0000</c:formatCode>
                <c:ptCount val="5"/>
                <c:pt idx="0">
                  <c:v>9.9475983006414026E-14</c:v>
                </c:pt>
                <c:pt idx="1">
                  <c:v>2.744264151571798</c:v>
                </c:pt>
                <c:pt idx="2">
                  <c:v>12.4645337834008</c:v>
                </c:pt>
                <c:pt idx="3">
                  <c:v>38.111533677191922</c:v>
                </c:pt>
                <c:pt idx="4">
                  <c:v>54.917524479034498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3-9741-9E13-38B109854FEE}"/>
            </c:ext>
          </c:extLst>
        </c:ser>
        <c:ser>
          <c:idx val="5"/>
          <c:order val="1"/>
          <c:tx>
            <c:strRef>
              <c:f>Comparison_charts2!$C$30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(Comparison_charts2!$E$30,Comparison_charts2!$O$30,Comparison_charts2!$Y$30,Comparison_charts2!$AI$30,Comparison_charts2!$AS$30)</c:f>
              <c:numCache>
                <c:formatCode>0.0000</c:formatCode>
                <c:ptCount val="5"/>
                <c:pt idx="0">
                  <c:v>0</c:v>
                </c:pt>
                <c:pt idx="1">
                  <c:v>2.5807949042283198</c:v>
                </c:pt>
                <c:pt idx="2">
                  <c:v>-7.7918468049921934</c:v>
                </c:pt>
                <c:pt idx="3">
                  <c:v>-0.95627042911716909</c:v>
                </c:pt>
                <c:pt idx="4">
                  <c:v>0.11080792593922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B3-9741-9E13-38B109854FEE}"/>
            </c:ext>
          </c:extLst>
        </c:ser>
        <c:ser>
          <c:idx val="2"/>
          <c:order val="2"/>
          <c:tx>
            <c:strRef>
              <c:f>Comparison_charts2!$C$27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(Comparison_charts2!$E$27,Comparison_charts2!$O$27,Comparison_charts2!$Y$27,Comparison_charts2!$AI$27,Comparison_charts2!$AS$27)</c:f>
              <c:numCache>
                <c:formatCode>0.0000</c:formatCode>
                <c:ptCount val="5"/>
                <c:pt idx="0">
                  <c:v>0</c:v>
                </c:pt>
                <c:pt idx="1">
                  <c:v>2.422357917553903</c:v>
                </c:pt>
                <c:pt idx="2">
                  <c:v>12.46629750971826</c:v>
                </c:pt>
                <c:pt idx="3">
                  <c:v>27.782843090942109</c:v>
                </c:pt>
                <c:pt idx="4">
                  <c:v>28.053310934467969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3-9741-9E13-38B109854FEE}"/>
            </c:ext>
          </c:extLst>
        </c:ser>
        <c:ser>
          <c:idx val="4"/>
          <c:order val="3"/>
          <c:tx>
            <c:strRef>
              <c:f>Comparison_charts2!$C$29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(Comparison_charts2!$E$29,Comparison_charts2!$O$29,Comparison_charts2!$Y$29,Comparison_charts2!$AI$29,Comparison_charts2!$AS$29)</c:f>
              <c:numCache>
                <c:formatCode>0.0000</c:formatCode>
                <c:ptCount val="5"/>
                <c:pt idx="0">
                  <c:v>0</c:v>
                </c:pt>
                <c:pt idx="1">
                  <c:v>-6.6362290555349794</c:v>
                </c:pt>
                <c:pt idx="2">
                  <c:v>0</c:v>
                </c:pt>
                <c:pt idx="3">
                  <c:v>0</c:v>
                </c:pt>
                <c:pt idx="4">
                  <c:v>-11.897850762851402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B3-9741-9E13-38B109854FEE}"/>
            </c:ext>
          </c:extLst>
        </c:ser>
        <c:ser>
          <c:idx val="3"/>
          <c:order val="4"/>
          <c:tx>
            <c:strRef>
              <c:f>Comparison_charts2!$C$28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(Comparison_charts2!$E$28,Comparison_charts2!$O$28,Comparison_charts2!$Y$28,Comparison_charts2!$AI$28,Comparison_charts2!$AS$28)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5.6669719097204982</c:v>
                </c:pt>
                <c:pt idx="3">
                  <c:v>0</c:v>
                </c:pt>
                <c:pt idx="4">
                  <c:v>9.9475983006414026E-14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B3-9741-9E13-38B109854FEE}"/>
            </c:ext>
          </c:extLst>
        </c:ser>
        <c:ser>
          <c:idx val="7"/>
          <c:order val="5"/>
          <c:tx>
            <c:strRef>
              <c:f>Comparison_charts2!$C$32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(Comparison_charts2!$E$32,Comparison_charts2!$O$32,Comparison_charts2!$Y$32,Comparison_charts2!$AI$32,Comparison_charts2!$AS$32)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-2.1075065133799207</c:v>
                </c:pt>
                <c:pt idx="4">
                  <c:v>-7.174806996946856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B3-9741-9E13-38B109854FEE}"/>
            </c:ext>
          </c:extLst>
        </c:ser>
        <c:ser>
          <c:idx val="8"/>
          <c:order val="6"/>
          <c:tx>
            <c:strRef>
              <c:f>Comparison_charts2!$C$33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(Comparison_charts2!$E$33,Comparison_charts2!$O$33,Comparison_charts2!$Y$33,Comparison_charts2!$AI$33,Comparison_charts2!$AS$33)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2.1949056000000002</c:v>
                </c:pt>
                <c:pt idx="3">
                  <c:v>-1.359162828320791</c:v>
                </c:pt>
                <c:pt idx="4">
                  <c:v>-2.9361926338896964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B3-9741-9E13-38B109854FEE}"/>
            </c:ext>
          </c:extLst>
        </c:ser>
        <c:ser>
          <c:idx val="0"/>
          <c:order val="7"/>
          <c:tx>
            <c:strRef>
              <c:f>Comparison_charts2!$C$25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(Comparison_charts2!$E$25,Comparison_charts2!$O$25,Comparison_charts2!$Y$25,Comparison_charts2!$AI$25,Comparison_charts2!$AS$25)</c:f>
              <c:numCache>
                <c:formatCode>0.0000</c:formatCode>
                <c:ptCount val="5"/>
                <c:pt idx="0">
                  <c:v>0</c:v>
                </c:pt>
                <c:pt idx="1">
                  <c:v>1.39302548063687</c:v>
                </c:pt>
                <c:pt idx="2">
                  <c:v>1.9228760437686834</c:v>
                </c:pt>
                <c:pt idx="3">
                  <c:v>-1.13907214995732</c:v>
                </c:pt>
                <c:pt idx="4">
                  <c:v>-1.1244350822243607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3-9741-9E13-38B109854FEE}"/>
            </c:ext>
          </c:extLst>
        </c:ser>
        <c:ser>
          <c:idx val="6"/>
          <c:order val="8"/>
          <c:tx>
            <c:strRef>
              <c:f>Comparison_charts2!$C$31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(Comparison_charts2!$E$31,Comparison_charts2!$O$31,Comparison_charts2!$Y$31,Comparison_charts2!$AI$31,Comparison_charts2!$AS$31)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1.0398302207999999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B3-9741-9E13-38B10985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2019664"/>
        <c:axId val="1432349040"/>
      </c:barChart>
      <c:catAx>
        <c:axId val="14320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2349040"/>
        <c:crosses val="autoZero"/>
        <c:auto val="1"/>
        <c:lblAlgn val="ctr"/>
        <c:lblOffset val="100"/>
        <c:noMultiLvlLbl val="0"/>
      </c:catAx>
      <c:valAx>
        <c:axId val="14323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201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Land</a:t>
            </a:r>
            <a:r>
              <a:rPr lang="en-GB" baseline="0"/>
              <a:t> Cover, BAS vs FOOD [million ha]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Comparison_charts2!$C$58</c:f>
              <c:strCache>
                <c:ptCount val="1"/>
                <c:pt idx="0">
                  <c:v>Land Cover|Other Land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(Comparison_charts2!$E$58,Comparison_charts2!$O$58,Comparison_charts2!$Y$58,Comparison_charts2!$AI$58,Comparison_charts2!$AS$58)</c:f>
              <c:numCache>
                <c:formatCode>0.0000</c:formatCode>
                <c:ptCount val="5"/>
                <c:pt idx="0">
                  <c:v>0</c:v>
                </c:pt>
                <c:pt idx="1">
                  <c:v>1.0004441719502211E-11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8-FC48-9AC9-16A5E5D90375}"/>
            </c:ext>
          </c:extLst>
        </c:ser>
        <c:ser>
          <c:idx val="2"/>
          <c:order val="1"/>
          <c:tx>
            <c:strRef>
              <c:f>Comparison_charts2!$C$57</c:f>
              <c:strCache>
                <c:ptCount val="1"/>
                <c:pt idx="0">
                  <c:v>Land Cover|Forest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(Comparison_charts2!$E$57,Comparison_charts2!$O$57,Comparison_charts2!$Y$57,Comparison_charts2!$AI$57,Comparison_charts2!$AS$57)</c:f>
              <c:numCache>
                <c:formatCode>0.0000</c:formatCode>
                <c:ptCount val="5"/>
                <c:pt idx="0">
                  <c:v>0</c:v>
                </c:pt>
                <c:pt idx="1">
                  <c:v>1.2012903019999612</c:v>
                </c:pt>
                <c:pt idx="2">
                  <c:v>1401.6175118530205</c:v>
                </c:pt>
                <c:pt idx="3">
                  <c:v>2417.40992698337</c:v>
                </c:pt>
                <c:pt idx="4">
                  <c:v>3013.82972715494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8-FC48-9AC9-16A5E5D90375}"/>
            </c:ext>
          </c:extLst>
        </c:ser>
        <c:ser>
          <c:idx val="1"/>
          <c:order val="2"/>
          <c:tx>
            <c:strRef>
              <c:f>Comparison_charts2!$C$56</c:f>
              <c:strCache>
                <c:ptCount val="1"/>
                <c:pt idx="0">
                  <c:v>Land Cover|Cropland|Irrigated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(Comparison_charts2!$E$56,Comparison_charts2!$O$56,Comparison_charts2!$Y$56,Comparison_charts2!$AI$56,Comparison_charts2!$AS$56)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-533.1459360926101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8-FC48-9AC9-16A5E5D90375}"/>
            </c:ext>
          </c:extLst>
        </c:ser>
        <c:ser>
          <c:idx val="0"/>
          <c:order val="3"/>
          <c:tx>
            <c:strRef>
              <c:f>Comparison_charts2!$C$55</c:f>
              <c:strCache>
                <c:ptCount val="1"/>
                <c:pt idx="0">
                  <c:v>Land Cover|Cropland|Rainfed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(Comparison_charts2!$E$55,Comparison_charts2!$O$55,Comparison_charts2!$Y$55,Comparison_charts2!$AI$55,Comparison_charts2!$AS$55)</c:f>
              <c:numCache>
                <c:formatCode>0.0000</c:formatCode>
                <c:ptCount val="5"/>
                <c:pt idx="0">
                  <c:v>-1.6255552524398809</c:v>
                </c:pt>
                <c:pt idx="1">
                  <c:v>-1.8457115472801888</c:v>
                </c:pt>
                <c:pt idx="2">
                  <c:v>-593.51327027238995</c:v>
                </c:pt>
                <c:pt idx="3">
                  <c:v>-1013.2160335190861</c:v>
                </c:pt>
                <c:pt idx="4">
                  <c:v>-624.965411738802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08-FC48-9AC9-16A5E5D90375}"/>
            </c:ext>
          </c:extLst>
        </c:ser>
        <c:ser>
          <c:idx val="4"/>
          <c:order val="4"/>
          <c:tx>
            <c:strRef>
              <c:f>Comparison_charts2!$C$59</c:f>
              <c:strCache>
                <c:ptCount val="1"/>
                <c:pt idx="0">
                  <c:v>Land Cover|Pasture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(Comparison_charts2!$E$59,Comparison_charts2!$O$59,Comparison_charts2!$Y$59,Comparison_charts2!$AI$59,Comparison_charts2!$AS$59)</c:f>
              <c:numCache>
                <c:formatCode>0.0000</c:formatCode>
                <c:ptCount val="5"/>
                <c:pt idx="0">
                  <c:v>0</c:v>
                </c:pt>
                <c:pt idx="1">
                  <c:v>0.64442124527977285</c:v>
                </c:pt>
                <c:pt idx="2">
                  <c:v>-808.1042415806296</c:v>
                </c:pt>
                <c:pt idx="3">
                  <c:v>-1404.1938934642799</c:v>
                </c:pt>
                <c:pt idx="4">
                  <c:v>-1855.7183793235301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08-FC48-9AC9-16A5E5D9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6179616"/>
        <c:axId val="946721104"/>
      </c:barChart>
      <c:lineChart>
        <c:grouping val="standard"/>
        <c:varyColors val="0"/>
        <c:ser>
          <c:idx val="5"/>
          <c:order val="5"/>
          <c:tx>
            <c:strRef>
              <c:f>Comparison_charts2!$A$62:$C$62</c:f>
              <c:strCache>
                <c:ptCount val="3"/>
                <c:pt idx="0">
                  <c:v>BASELINE</c:v>
                </c:pt>
                <c:pt idx="2">
                  <c:v>Food Demand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(Comparison_charts2!$E$62,Comparison_charts2!$O$62,Comparison_charts2!$Y$62,Comparison_charts2!$AI$62,Comparison_charts2!$AS$62)</c:f>
              <c:numCache>
                <c:formatCode>General</c:formatCode>
                <c:ptCount val="5"/>
                <c:pt idx="0">
                  <c:v>2856.3201850944711</c:v>
                </c:pt>
                <c:pt idx="1">
                  <c:v>2968.9524506611479</c:v>
                </c:pt>
                <c:pt idx="2">
                  <c:v>3011.9221398291975</c:v>
                </c:pt>
                <c:pt idx="3">
                  <c:v>3017.2802130431955</c:v>
                </c:pt>
                <c:pt idx="4">
                  <c:v>3029.3171184685521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08-FC48-9AC9-16A5E5D90375}"/>
            </c:ext>
          </c:extLst>
        </c:ser>
        <c:ser>
          <c:idx val="6"/>
          <c:order val="6"/>
          <c:tx>
            <c:strRef>
              <c:f>Comparison_charts2!$A$65:$C$65</c:f>
              <c:strCache>
                <c:ptCount val="3"/>
                <c:pt idx="0">
                  <c:v>FOOD</c:v>
                </c:pt>
                <c:pt idx="2">
                  <c:v>Food Demand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(Comparison_charts2!$E$65,Comparison_charts2!$O$65,Comparison_charts2!$Y$65,Comparison_charts2!$AI$65,Comparison_charts2!$AS$65)</c:f>
              <c:numCache>
                <c:formatCode>General</c:formatCode>
                <c:ptCount val="5"/>
                <c:pt idx="0">
                  <c:v>2856.3201850944711</c:v>
                </c:pt>
                <c:pt idx="1">
                  <c:v>2968.9524506611479</c:v>
                </c:pt>
                <c:pt idx="2">
                  <c:v>3011.9221398291975</c:v>
                </c:pt>
                <c:pt idx="3">
                  <c:v>3017.2802130431955</c:v>
                </c:pt>
                <c:pt idx="4">
                  <c:v>3029.3171184685521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08-FC48-9AC9-16A5E5D9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134160"/>
        <c:axId val="1314234176"/>
      </c:lineChart>
      <c:catAx>
        <c:axId val="9461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6721104"/>
        <c:crosses val="autoZero"/>
        <c:auto val="1"/>
        <c:lblAlgn val="ctr"/>
        <c:lblOffset val="100"/>
        <c:noMultiLvlLbl val="0"/>
      </c:catAx>
      <c:valAx>
        <c:axId val="946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6179616"/>
        <c:crosses val="autoZero"/>
        <c:crossBetween val="between"/>
      </c:valAx>
      <c:valAx>
        <c:axId val="1314234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6134160"/>
        <c:crosses val="max"/>
        <c:crossBetween val="between"/>
      </c:valAx>
      <c:catAx>
        <c:axId val="94613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4234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Total Primary Energy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Comparison_charts3!$Y$4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Comparison_charts3!$Z$4:$AP$4</c:f>
              <c:numCache>
                <c:formatCode>General</c:formatCode>
                <c:ptCount val="17"/>
                <c:pt idx="0">
                  <c:v>139.24760000000001</c:v>
                </c:pt>
                <c:pt idx="1">
                  <c:v>139.24760000000001</c:v>
                </c:pt>
                <c:pt idx="2">
                  <c:v>139.24760000000001</c:v>
                </c:pt>
                <c:pt idx="3">
                  <c:v>139.24760000000001</c:v>
                </c:pt>
                <c:pt idx="4">
                  <c:v>139.24760000000001</c:v>
                </c:pt>
                <c:pt idx="6">
                  <c:v>147.87606307647999</c:v>
                </c:pt>
                <c:pt idx="7">
                  <c:v>122</c:v>
                </c:pt>
                <c:pt idx="8">
                  <c:v>139.00729125344901</c:v>
                </c:pt>
                <c:pt idx="9">
                  <c:v>161.73930020354999</c:v>
                </c:pt>
                <c:pt idx="10">
                  <c:v>121.99999999999901</c:v>
                </c:pt>
                <c:pt idx="12">
                  <c:v>280.29275397178202</c:v>
                </c:pt>
                <c:pt idx="13">
                  <c:v>39.8260679408247</c:v>
                </c:pt>
                <c:pt idx="14">
                  <c:v>265.64026892757499</c:v>
                </c:pt>
                <c:pt idx="15">
                  <c:v>271.72383675291798</c:v>
                </c:pt>
                <c:pt idx="1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E-744B-A285-9CB695164965}"/>
            </c:ext>
          </c:extLst>
        </c:ser>
        <c:ser>
          <c:idx val="5"/>
          <c:order val="1"/>
          <c:tx>
            <c:strRef>
              <c:f>Comparison_charts3!$Y$8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Comparison_charts3!$Z$8:$AP$8</c:f>
              <c:numCache>
                <c:formatCode>General</c:formatCode>
                <c:ptCount val="17"/>
                <c:pt idx="0">
                  <c:v>167.54559999999901</c:v>
                </c:pt>
                <c:pt idx="1">
                  <c:v>167.54559999999901</c:v>
                </c:pt>
                <c:pt idx="2">
                  <c:v>167.54559999999901</c:v>
                </c:pt>
                <c:pt idx="3">
                  <c:v>167.54559999999901</c:v>
                </c:pt>
                <c:pt idx="4">
                  <c:v>167.54559999999901</c:v>
                </c:pt>
                <c:pt idx="6">
                  <c:v>165</c:v>
                </c:pt>
                <c:pt idx="7">
                  <c:v>165</c:v>
                </c:pt>
                <c:pt idx="8">
                  <c:v>165</c:v>
                </c:pt>
                <c:pt idx="9">
                  <c:v>156</c:v>
                </c:pt>
                <c:pt idx="10">
                  <c:v>165</c:v>
                </c:pt>
                <c:pt idx="12">
                  <c:v>117</c:v>
                </c:pt>
                <c:pt idx="13">
                  <c:v>106.330334245215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9E-744B-A285-9CB695164965}"/>
            </c:ext>
          </c:extLst>
        </c:ser>
        <c:ser>
          <c:idx val="2"/>
          <c:order val="2"/>
          <c:tx>
            <c:strRef>
              <c:f>Comparison_charts3!$Y$5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Comparison_charts3!$Z$5:$AP$5</c:f>
              <c:numCache>
                <c:formatCode>General</c:formatCode>
                <c:ptCount val="17"/>
                <c:pt idx="0">
                  <c:v>108.035399999999</c:v>
                </c:pt>
                <c:pt idx="1">
                  <c:v>108.0354</c:v>
                </c:pt>
                <c:pt idx="2">
                  <c:v>108.0354</c:v>
                </c:pt>
                <c:pt idx="3">
                  <c:v>108.0354</c:v>
                </c:pt>
                <c:pt idx="4">
                  <c:v>108.0354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136</c:v>
                </c:pt>
                <c:pt idx="10">
                  <c:v>135</c:v>
                </c:pt>
                <c:pt idx="12">
                  <c:v>124.23591603524299</c:v>
                </c:pt>
                <c:pt idx="13">
                  <c:v>123</c:v>
                </c:pt>
                <c:pt idx="14">
                  <c:v>123</c:v>
                </c:pt>
                <c:pt idx="15">
                  <c:v>123</c:v>
                </c:pt>
                <c:pt idx="16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E-744B-A285-9CB695164965}"/>
            </c:ext>
          </c:extLst>
        </c:ser>
        <c:ser>
          <c:idx val="4"/>
          <c:order val="3"/>
          <c:tx>
            <c:strRef>
              <c:f>Comparison_charts3!$Y$7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Comparison_charts3!$Z$7:$AP$7</c:f>
              <c:numCache>
                <c:formatCode>General</c:formatCode>
                <c:ptCount val="17"/>
                <c:pt idx="0">
                  <c:v>25.2242661327953</c:v>
                </c:pt>
                <c:pt idx="1">
                  <c:v>25.2242661327954</c:v>
                </c:pt>
                <c:pt idx="2">
                  <c:v>25.2222544124782</c:v>
                </c:pt>
                <c:pt idx="3">
                  <c:v>25.2242661327953</c:v>
                </c:pt>
                <c:pt idx="4">
                  <c:v>25.2222544124782</c:v>
                </c:pt>
                <c:pt idx="6">
                  <c:v>20.639214042623902</c:v>
                </c:pt>
                <c:pt idx="7">
                  <c:v>10.4797033023029</c:v>
                </c:pt>
                <c:pt idx="8">
                  <c:v>20.639214042623902</c:v>
                </c:pt>
                <c:pt idx="9">
                  <c:v>17.562802060799999</c:v>
                </c:pt>
                <c:pt idx="10">
                  <c:v>1.8119057380577199</c:v>
                </c:pt>
                <c:pt idx="12">
                  <c:v>5.8567479753599896</c:v>
                </c:pt>
                <c:pt idx="13">
                  <c:v>37.980945035058902</c:v>
                </c:pt>
                <c:pt idx="14">
                  <c:v>5.8567479753599896</c:v>
                </c:pt>
                <c:pt idx="15">
                  <c:v>5.8567479753599896</c:v>
                </c:pt>
                <c:pt idx="16">
                  <c:v>5.8567479753599896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9E-744B-A285-9CB695164965}"/>
            </c:ext>
          </c:extLst>
        </c:ser>
        <c:ser>
          <c:idx val="3"/>
          <c:order val="4"/>
          <c:tx>
            <c:strRef>
              <c:f>Comparison_charts3!$Y$6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Comparison_charts3!$Z$6:$AP$6</c:f>
              <c:numCache>
                <c:formatCode>General</c:formatCode>
                <c:ptCount val="17"/>
                <c:pt idx="0">
                  <c:v>12.561203813760001</c:v>
                </c:pt>
                <c:pt idx="1">
                  <c:v>12.561203813760001</c:v>
                </c:pt>
                <c:pt idx="2">
                  <c:v>12.561203813760001</c:v>
                </c:pt>
                <c:pt idx="3">
                  <c:v>12.561203813760001</c:v>
                </c:pt>
                <c:pt idx="4">
                  <c:v>12.561203813760001</c:v>
                </c:pt>
                <c:pt idx="6">
                  <c:v>11.629038758399899</c:v>
                </c:pt>
                <c:pt idx="7">
                  <c:v>11.629038758399899</c:v>
                </c:pt>
                <c:pt idx="8">
                  <c:v>11.629038758399899</c:v>
                </c:pt>
                <c:pt idx="9">
                  <c:v>17.736146438956201</c:v>
                </c:pt>
                <c:pt idx="10">
                  <c:v>11.629038758399899</c:v>
                </c:pt>
                <c:pt idx="12">
                  <c:v>26.641587571199999</c:v>
                </c:pt>
                <c:pt idx="13">
                  <c:v>26.641587571199899</c:v>
                </c:pt>
                <c:pt idx="14">
                  <c:v>26.641587571199999</c:v>
                </c:pt>
                <c:pt idx="15">
                  <c:v>26.641587571199999</c:v>
                </c:pt>
                <c:pt idx="16">
                  <c:v>26.641587571199899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E-744B-A285-9CB695164965}"/>
            </c:ext>
          </c:extLst>
        </c:ser>
        <c:ser>
          <c:idx val="7"/>
          <c:order val="5"/>
          <c:tx>
            <c:strRef>
              <c:f>Comparison_charts3!$Y$10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Comparison_charts3!$Z$10:$AP$10</c:f>
              <c:numCache>
                <c:formatCode>General</c:formatCode>
                <c:ptCount val="17"/>
                <c:pt idx="0">
                  <c:v>0.2330439759359989</c:v>
                </c:pt>
                <c:pt idx="1">
                  <c:v>0.2330439759359989</c:v>
                </c:pt>
                <c:pt idx="2">
                  <c:v>0.2330439759359989</c:v>
                </c:pt>
                <c:pt idx="3">
                  <c:v>0.2330439759359989</c:v>
                </c:pt>
                <c:pt idx="4">
                  <c:v>0.2330439759359989</c:v>
                </c:pt>
                <c:pt idx="6">
                  <c:v>0.47260159661951895</c:v>
                </c:pt>
                <c:pt idx="7">
                  <c:v>0.47260159661951895</c:v>
                </c:pt>
                <c:pt idx="8">
                  <c:v>0.47260159661951895</c:v>
                </c:pt>
                <c:pt idx="9">
                  <c:v>0.437124864272112</c:v>
                </c:pt>
                <c:pt idx="10">
                  <c:v>0.47260159661951895</c:v>
                </c:pt>
                <c:pt idx="12">
                  <c:v>21.379225263415321</c:v>
                </c:pt>
                <c:pt idx="13">
                  <c:v>28.554032260362177</c:v>
                </c:pt>
                <c:pt idx="14">
                  <c:v>18.018640585612701</c:v>
                </c:pt>
                <c:pt idx="15">
                  <c:v>18.548495111577502</c:v>
                </c:pt>
                <c:pt idx="16">
                  <c:v>18.454158482758579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9E-744B-A285-9CB695164965}"/>
            </c:ext>
          </c:extLst>
        </c:ser>
        <c:ser>
          <c:idx val="8"/>
          <c:order val="6"/>
          <c:tx>
            <c:strRef>
              <c:f>Comparison_charts3!$Y$11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Comparison_charts3!$Z$11:$AP$11</c:f>
              <c:numCache>
                <c:formatCode>General</c:formatCode>
                <c:ptCount val="17"/>
                <c:pt idx="0">
                  <c:v>1.3084917119999999</c:v>
                </c:pt>
                <c:pt idx="1">
                  <c:v>1.3084917119999999</c:v>
                </c:pt>
                <c:pt idx="2">
                  <c:v>1.3084917119999999</c:v>
                </c:pt>
                <c:pt idx="3">
                  <c:v>1.3084917119999999</c:v>
                </c:pt>
                <c:pt idx="4">
                  <c:v>1.3084917119999999</c:v>
                </c:pt>
                <c:pt idx="6">
                  <c:v>2.0119494960000002</c:v>
                </c:pt>
                <c:pt idx="7">
                  <c:v>0.57390789599999903</c:v>
                </c:pt>
                <c:pt idx="8">
                  <c:v>0.57390789599999903</c:v>
                </c:pt>
                <c:pt idx="9">
                  <c:v>4.6813299839999898</c:v>
                </c:pt>
                <c:pt idx="10">
                  <c:v>0.57390789599999903</c:v>
                </c:pt>
                <c:pt idx="12">
                  <c:v>29.928582691919502</c:v>
                </c:pt>
                <c:pt idx="13">
                  <c:v>32.864775325809198</c:v>
                </c:pt>
                <c:pt idx="14">
                  <c:v>24.092180853258292</c:v>
                </c:pt>
                <c:pt idx="15">
                  <c:v>27.894951622424841</c:v>
                </c:pt>
                <c:pt idx="16">
                  <c:v>19.047792603681021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9E-744B-A285-9CB695164965}"/>
            </c:ext>
          </c:extLst>
        </c:ser>
        <c:ser>
          <c:idx val="0"/>
          <c:order val="7"/>
          <c:tx>
            <c:strRef>
              <c:f>Comparison_charts3!$Y$3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Comparison_charts3!$Z$3:$AP$3</c:f>
              <c:numCache>
                <c:formatCode>General</c:formatCode>
                <c:ptCount val="17"/>
                <c:pt idx="0">
                  <c:v>36.424674321238214</c:v>
                </c:pt>
                <c:pt idx="1">
                  <c:v>36.424674321238214</c:v>
                </c:pt>
                <c:pt idx="2">
                  <c:v>36.423419817305216</c:v>
                </c:pt>
                <c:pt idx="3">
                  <c:v>36.424674321238207</c:v>
                </c:pt>
                <c:pt idx="4">
                  <c:v>36.423419817305216</c:v>
                </c:pt>
                <c:pt idx="6">
                  <c:v>31.865193293122307</c:v>
                </c:pt>
                <c:pt idx="7">
                  <c:v>28.090187939320305</c:v>
                </c:pt>
                <c:pt idx="8">
                  <c:v>40.194629426853467</c:v>
                </c:pt>
                <c:pt idx="9">
                  <c:v>30.460321141775392</c:v>
                </c:pt>
                <c:pt idx="10">
                  <c:v>39.263290726925035</c:v>
                </c:pt>
                <c:pt idx="12">
                  <c:v>29.355899072637701</c:v>
                </c:pt>
                <c:pt idx="13">
                  <c:v>26.315999999999999</c:v>
                </c:pt>
                <c:pt idx="14">
                  <c:v>59.0930107256535</c:v>
                </c:pt>
                <c:pt idx="15">
                  <c:v>29.355899072637801</c:v>
                </c:pt>
                <c:pt idx="16">
                  <c:v>31.081016201882758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E-744B-A285-9CB695164965}"/>
            </c:ext>
          </c:extLst>
        </c:ser>
        <c:ser>
          <c:idx val="6"/>
          <c:order val="8"/>
          <c:tx>
            <c:strRef>
              <c:f>Comparison_charts3!$Y$9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Comparison_charts3!$Z$9:$AP$9</c:f>
              <c:numCache>
                <c:formatCode>General</c:formatCode>
                <c:ptCount val="17"/>
                <c:pt idx="0">
                  <c:v>0.256576896</c:v>
                </c:pt>
                <c:pt idx="1">
                  <c:v>0.256576896</c:v>
                </c:pt>
                <c:pt idx="2">
                  <c:v>0.256576896</c:v>
                </c:pt>
                <c:pt idx="3">
                  <c:v>0.256576896</c:v>
                </c:pt>
                <c:pt idx="4">
                  <c:v>0.256576896</c:v>
                </c:pt>
                <c:pt idx="6">
                  <c:v>0.16247347200000001</c:v>
                </c:pt>
                <c:pt idx="7">
                  <c:v>0.16247347200000001</c:v>
                </c:pt>
                <c:pt idx="8">
                  <c:v>0.16247347200000001</c:v>
                </c:pt>
                <c:pt idx="9">
                  <c:v>1.16980899839999</c:v>
                </c:pt>
                <c:pt idx="10">
                  <c:v>0.16247347200000001</c:v>
                </c:pt>
                <c:pt idx="12">
                  <c:v>3.2285799935999901</c:v>
                </c:pt>
                <c:pt idx="13">
                  <c:v>3.2285799935999901</c:v>
                </c:pt>
                <c:pt idx="14">
                  <c:v>3.2285799935999999</c:v>
                </c:pt>
                <c:pt idx="15">
                  <c:v>3.2285799935999901</c:v>
                </c:pt>
                <c:pt idx="16">
                  <c:v>3.2285799935999901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9E-744B-A285-9CB695164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03864960"/>
        <c:axId val="1119961520"/>
      </c:barChart>
      <c:catAx>
        <c:axId val="10038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19961520"/>
        <c:crosses val="autoZero"/>
        <c:auto val="1"/>
        <c:lblAlgn val="ctr"/>
        <c:lblOffset val="100"/>
        <c:noMultiLvlLbl val="0"/>
      </c:catAx>
      <c:valAx>
        <c:axId val="11199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038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Final Energy [EJ]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Comparison_charts3!$Y$51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Comparison_charts3!$Z$51:$AP$51</c:f>
              <c:numCache>
                <c:formatCode>General</c:formatCode>
                <c:ptCount val="17"/>
                <c:pt idx="0">
                  <c:v>86.553998699999994</c:v>
                </c:pt>
                <c:pt idx="1">
                  <c:v>83.277010700000005</c:v>
                </c:pt>
                <c:pt idx="2">
                  <c:v>86.553998699999994</c:v>
                </c:pt>
                <c:pt idx="3">
                  <c:v>86.553998699999994</c:v>
                </c:pt>
                <c:pt idx="4">
                  <c:v>83.277010699999906</c:v>
                </c:pt>
                <c:pt idx="6">
                  <c:v>121.91172829999999</c:v>
                </c:pt>
                <c:pt idx="7">
                  <c:v>100.33870320000001</c:v>
                </c:pt>
                <c:pt idx="8">
                  <c:v>121.91172829999999</c:v>
                </c:pt>
                <c:pt idx="9">
                  <c:v>121.91172829999999</c:v>
                </c:pt>
                <c:pt idx="10">
                  <c:v>100.33870319999991</c:v>
                </c:pt>
                <c:pt idx="12">
                  <c:v>145.99153709999999</c:v>
                </c:pt>
                <c:pt idx="13">
                  <c:v>90.12735630009432</c:v>
                </c:pt>
                <c:pt idx="14">
                  <c:v>145.99153709999999</c:v>
                </c:pt>
                <c:pt idx="15">
                  <c:v>145.99153709999999</c:v>
                </c:pt>
                <c:pt idx="16">
                  <c:v>95.010695853677532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0C-B14F-9AD7-29D17512FEF9}"/>
            </c:ext>
          </c:extLst>
        </c:ser>
        <c:ser>
          <c:idx val="1"/>
          <c:order val="1"/>
          <c:tx>
            <c:strRef>
              <c:f>Comparison_charts3!$Y$48</c:f>
              <c:strCache>
                <c:ptCount val="1"/>
                <c:pt idx="0">
                  <c:v>Heat|Industrial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Comparison_charts3!$Z$48:$AP$48</c:f>
              <c:numCache>
                <c:formatCode>General</c:formatCode>
                <c:ptCount val="17"/>
                <c:pt idx="0">
                  <c:v>118.40359817200448</c:v>
                </c:pt>
                <c:pt idx="1">
                  <c:v>118.40359817200448</c:v>
                </c:pt>
                <c:pt idx="2">
                  <c:v>118.40359816553709</c:v>
                </c:pt>
                <c:pt idx="3">
                  <c:v>118.40359817200448</c:v>
                </c:pt>
                <c:pt idx="4">
                  <c:v>118.40359816553709</c:v>
                </c:pt>
                <c:pt idx="6">
                  <c:v>144.91932478040749</c:v>
                </c:pt>
                <c:pt idx="7">
                  <c:v>136.7129246928335</c:v>
                </c:pt>
                <c:pt idx="8">
                  <c:v>144.91932277176733</c:v>
                </c:pt>
                <c:pt idx="9">
                  <c:v>136.36317240428809</c:v>
                </c:pt>
                <c:pt idx="10">
                  <c:v>128.15677092315877</c:v>
                </c:pt>
                <c:pt idx="12">
                  <c:v>165.87851961715637</c:v>
                </c:pt>
                <c:pt idx="13">
                  <c:v>150.16571941033175</c:v>
                </c:pt>
                <c:pt idx="14">
                  <c:v>165.8785162070568</c:v>
                </c:pt>
                <c:pt idx="15">
                  <c:v>141.77138189778708</c:v>
                </c:pt>
                <c:pt idx="16">
                  <c:v>126.05857773181086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C-B14F-9AD7-29D17512FEF9}"/>
            </c:ext>
          </c:extLst>
        </c:ser>
        <c:ser>
          <c:idx val="3"/>
          <c:order val="2"/>
          <c:tx>
            <c:strRef>
              <c:f>Comparison_charts3!$Y$50</c:f>
              <c:strCache>
                <c:ptCount val="1"/>
                <c:pt idx="0">
                  <c:v>Heat|Residential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Comparison_charts3!$Z$50:$AP$50</c:f>
              <c:numCache>
                <c:formatCode>General</c:formatCode>
                <c:ptCount val="17"/>
                <c:pt idx="0">
                  <c:v>77.894399999999933</c:v>
                </c:pt>
                <c:pt idx="1">
                  <c:v>77.894399999999933</c:v>
                </c:pt>
                <c:pt idx="2">
                  <c:v>77.894399999999877</c:v>
                </c:pt>
                <c:pt idx="3">
                  <c:v>77.894399999999933</c:v>
                </c:pt>
                <c:pt idx="4">
                  <c:v>77.894399999999905</c:v>
                </c:pt>
                <c:pt idx="6">
                  <c:v>100.99529999999987</c:v>
                </c:pt>
                <c:pt idx="7">
                  <c:v>77.027499999999947</c:v>
                </c:pt>
                <c:pt idx="8">
                  <c:v>100.99529999999999</c:v>
                </c:pt>
                <c:pt idx="9">
                  <c:v>100.99529999999987</c:v>
                </c:pt>
                <c:pt idx="10">
                  <c:v>77.027499999999904</c:v>
                </c:pt>
                <c:pt idx="12">
                  <c:v>125.42849999999999</c:v>
                </c:pt>
                <c:pt idx="13">
                  <c:v>79.537199999999899</c:v>
                </c:pt>
                <c:pt idx="14">
                  <c:v>125.42849999999936</c:v>
                </c:pt>
                <c:pt idx="15">
                  <c:v>125.42849999999936</c:v>
                </c:pt>
                <c:pt idx="16">
                  <c:v>79.537199999999984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0C-B14F-9AD7-29D17512FEF9}"/>
            </c:ext>
          </c:extLst>
        </c:ser>
        <c:ser>
          <c:idx val="0"/>
          <c:order val="3"/>
          <c:tx>
            <c:strRef>
              <c:f>Comparison_charts3!$Y$47</c:f>
              <c:strCache>
                <c:ptCount val="1"/>
                <c:pt idx="0">
                  <c:v>Electricity|Industrial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Comparison_charts3!$Z$47:$AP$47</c:f>
              <c:numCache>
                <c:formatCode>General</c:formatCode>
                <c:ptCount val="17"/>
                <c:pt idx="0">
                  <c:v>12.93801036341241</c:v>
                </c:pt>
                <c:pt idx="1">
                  <c:v>12.93801036341241</c:v>
                </c:pt>
                <c:pt idx="2">
                  <c:v>12.938010363412401</c:v>
                </c:pt>
                <c:pt idx="3">
                  <c:v>12.93801036341241</c:v>
                </c:pt>
                <c:pt idx="4">
                  <c:v>12.93801036341241</c:v>
                </c:pt>
                <c:pt idx="6">
                  <c:v>17.28326014483968</c:v>
                </c:pt>
                <c:pt idx="7">
                  <c:v>17.28326014483968</c:v>
                </c:pt>
                <c:pt idx="8">
                  <c:v>17.28326014483968</c:v>
                </c:pt>
                <c:pt idx="9">
                  <c:v>16.040415802282382</c:v>
                </c:pt>
                <c:pt idx="10">
                  <c:v>16.040415884345212</c:v>
                </c:pt>
                <c:pt idx="12">
                  <c:v>20.17146763373454</c:v>
                </c:pt>
                <c:pt idx="13">
                  <c:v>20.17146763373454</c:v>
                </c:pt>
                <c:pt idx="14">
                  <c:v>20.17146763373454</c:v>
                </c:pt>
                <c:pt idx="15">
                  <c:v>16.29377449822865</c:v>
                </c:pt>
                <c:pt idx="16">
                  <c:v>16.293774402977881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C-B14F-9AD7-29D17512FEF9}"/>
            </c:ext>
          </c:extLst>
        </c:ser>
        <c:ser>
          <c:idx val="2"/>
          <c:order val="4"/>
          <c:tx>
            <c:strRef>
              <c:f>Comparison_charts3!$Y$49</c:f>
              <c:strCache>
                <c:ptCount val="1"/>
                <c:pt idx="0">
                  <c:v>Electricity|Residential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Comparison_charts3!$Z$49:$AP$49</c:f>
              <c:numCache>
                <c:formatCode>General</c:formatCode>
                <c:ptCount val="17"/>
                <c:pt idx="0">
                  <c:v>47.763470499999926</c:v>
                </c:pt>
                <c:pt idx="1">
                  <c:v>47.763470499999926</c:v>
                </c:pt>
                <c:pt idx="2">
                  <c:v>47.763470499999997</c:v>
                </c:pt>
                <c:pt idx="3">
                  <c:v>47.763470499999926</c:v>
                </c:pt>
                <c:pt idx="4">
                  <c:v>47.763470499999983</c:v>
                </c:pt>
                <c:pt idx="6">
                  <c:v>93.523073999999767</c:v>
                </c:pt>
                <c:pt idx="7">
                  <c:v>69.05185199999994</c:v>
                </c:pt>
                <c:pt idx="8">
                  <c:v>93.523073999999909</c:v>
                </c:pt>
                <c:pt idx="9">
                  <c:v>93.523073999999056</c:v>
                </c:pt>
                <c:pt idx="10">
                  <c:v>69.051851999999982</c:v>
                </c:pt>
                <c:pt idx="12">
                  <c:v>140.49224063888943</c:v>
                </c:pt>
                <c:pt idx="13">
                  <c:v>100.10520666031401</c:v>
                </c:pt>
                <c:pt idx="14">
                  <c:v>138.79951753527206</c:v>
                </c:pt>
                <c:pt idx="15">
                  <c:v>139.5992083487663</c:v>
                </c:pt>
                <c:pt idx="16">
                  <c:v>100.21036312040029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C-B14F-9AD7-29D17512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760410800"/>
        <c:axId val="760412448"/>
      </c:barChart>
      <c:catAx>
        <c:axId val="76041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60412448"/>
        <c:crosses val="autoZero"/>
        <c:auto val="1"/>
        <c:lblAlgn val="ctr"/>
        <c:lblOffset val="100"/>
        <c:noMultiLvlLbl val="0"/>
      </c:catAx>
      <c:valAx>
        <c:axId val="7604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6041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</a:t>
            </a:r>
            <a:r>
              <a:rPr lang="en-GB" baseline="0"/>
              <a:t> Emissions by sector [Mt CO2eq.]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Comparison_charts3!$Y$86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Comparison_charts3!$Z$83:$AP$84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Comparison_charts3!$Z$86:$AP$86</c:f>
              <c:numCache>
                <c:formatCode>General</c:formatCode>
                <c:ptCount val="17"/>
                <c:pt idx="0">
                  <c:v>29761.899099999988</c:v>
                </c:pt>
                <c:pt idx="1">
                  <c:v>29761.899100000002</c:v>
                </c:pt>
                <c:pt idx="2">
                  <c:v>29761.899099999988</c:v>
                </c:pt>
                <c:pt idx="3">
                  <c:v>29761.899100000002</c:v>
                </c:pt>
                <c:pt idx="4">
                  <c:v>29761.899099999988</c:v>
                </c:pt>
                <c:pt idx="6">
                  <c:v>32850.870758621102</c:v>
                </c:pt>
                <c:pt idx="7">
                  <c:v>26573</c:v>
                </c:pt>
                <c:pt idx="8">
                  <c:v>31224.007706906905</c:v>
                </c:pt>
                <c:pt idx="9">
                  <c:v>32360.693438197402</c:v>
                </c:pt>
                <c:pt idx="10">
                  <c:v>26572.999999999985</c:v>
                </c:pt>
                <c:pt idx="12">
                  <c:v>39602.538781650037</c:v>
                </c:pt>
                <c:pt idx="13">
                  <c:v>17286.171171895523</c:v>
                </c:pt>
                <c:pt idx="14">
                  <c:v>38230.440042125192</c:v>
                </c:pt>
                <c:pt idx="15">
                  <c:v>38774.311005710799</c:v>
                </c:pt>
                <c:pt idx="16">
                  <c:v>21813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D-0146-8230-5243CC4ADF0E}"/>
            </c:ext>
          </c:extLst>
        </c:ser>
        <c:ser>
          <c:idx val="0"/>
          <c:order val="1"/>
          <c:tx>
            <c:strRef>
              <c:f>Comparison_charts3!$Y$85</c:f>
              <c:strCache>
                <c:ptCount val="1"/>
                <c:pt idx="0">
                  <c:v>AFOLU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Comparison_charts3!$Z$83:$AP$84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Comparison_charts3!$Z$85:$AP$85</c:f>
              <c:numCache>
                <c:formatCode>General</c:formatCode>
                <c:ptCount val="17"/>
                <c:pt idx="0">
                  <c:v>5564.2293816707506</c:v>
                </c:pt>
                <c:pt idx="1">
                  <c:v>5564.2293816707497</c:v>
                </c:pt>
                <c:pt idx="2">
                  <c:v>5562.6038264183098</c:v>
                </c:pt>
                <c:pt idx="3">
                  <c:v>5564.2293816707506</c:v>
                </c:pt>
                <c:pt idx="4">
                  <c:v>5562.6038264183098</c:v>
                </c:pt>
                <c:pt idx="6">
                  <c:v>6353.3666566992633</c:v>
                </c:pt>
                <c:pt idx="7">
                  <c:v>6275.9627638045713</c:v>
                </c:pt>
                <c:pt idx="8">
                  <c:v>5046.4219839345824</c:v>
                </c:pt>
                <c:pt idx="9">
                  <c:v>6353.3666566992633</c:v>
                </c:pt>
                <c:pt idx="10">
                  <c:v>5045.9246161655847</c:v>
                </c:pt>
                <c:pt idx="12">
                  <c:v>6572.6854795198506</c:v>
                </c:pt>
                <c:pt idx="13">
                  <c:v>6431.9450376636632</c:v>
                </c:pt>
                <c:pt idx="14">
                  <c:v>3754.159748691176</c:v>
                </c:pt>
                <c:pt idx="15">
                  <c:v>6572.6854795198497</c:v>
                </c:pt>
                <c:pt idx="16">
                  <c:v>3466.915768983994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D-0146-8230-5243CC4ADF0E}"/>
            </c:ext>
          </c:extLst>
        </c:ser>
        <c:ser>
          <c:idx val="2"/>
          <c:order val="2"/>
          <c:tx>
            <c:strRef>
              <c:f>Comparison_charts3!$Y$87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Comparison_charts3!$Z$83:$AP$84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Comparison_charts3!$Z$87:$AP$87</c:f>
              <c:numCache>
                <c:formatCode>General</c:formatCode>
                <c:ptCount val="17"/>
                <c:pt idx="0">
                  <c:v>1104.1238937563085</c:v>
                </c:pt>
                <c:pt idx="1">
                  <c:v>1104.1238937562985</c:v>
                </c:pt>
                <c:pt idx="2">
                  <c:v>1104.1238937562985</c:v>
                </c:pt>
                <c:pt idx="3">
                  <c:v>1104.1238937563085</c:v>
                </c:pt>
                <c:pt idx="4">
                  <c:v>1104.1238937562985</c:v>
                </c:pt>
                <c:pt idx="6">
                  <c:v>1296.1432822715631</c:v>
                </c:pt>
                <c:pt idx="7">
                  <c:v>1296.1432822715631</c:v>
                </c:pt>
                <c:pt idx="8">
                  <c:v>1296.1432822715631</c:v>
                </c:pt>
                <c:pt idx="9">
                  <c:v>1097.9419632387107</c:v>
                </c:pt>
                <c:pt idx="10">
                  <c:v>1097.9419766256808</c:v>
                </c:pt>
                <c:pt idx="12">
                  <c:v>1487.7236433466542</c:v>
                </c:pt>
                <c:pt idx="13">
                  <c:v>1487.7236433466542</c:v>
                </c:pt>
                <c:pt idx="14">
                  <c:v>1487.7236433466542</c:v>
                </c:pt>
                <c:pt idx="15">
                  <c:v>893.31908667207188</c:v>
                </c:pt>
                <c:pt idx="16">
                  <c:v>893.31908667207188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D-0146-8230-5243CC4AD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15"/>
        <c:axId val="761062976"/>
        <c:axId val="691043136"/>
      </c:barChart>
      <c:catAx>
        <c:axId val="76106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91043136"/>
        <c:crosses val="autoZero"/>
        <c:auto val="1"/>
        <c:lblAlgn val="ctr"/>
        <c:lblOffset val="100"/>
        <c:noMultiLvlLbl val="0"/>
      </c:catAx>
      <c:valAx>
        <c:axId val="6910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610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GLUCOSE: Land Cover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Comparison_charts3!$C$116</c:f>
              <c:strCache>
                <c:ptCount val="1"/>
                <c:pt idx="0">
                  <c:v>Other Land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Comparison_charts3!$D$116:$T$116</c:f>
              <c:numCache>
                <c:formatCode>General</c:formatCode>
                <c:ptCount val="17"/>
                <c:pt idx="0">
                  <c:v>3899.99999999999</c:v>
                </c:pt>
                <c:pt idx="1">
                  <c:v>3899.99999999999</c:v>
                </c:pt>
                <c:pt idx="2">
                  <c:v>3899.99999999999</c:v>
                </c:pt>
                <c:pt idx="3">
                  <c:v>3900</c:v>
                </c:pt>
                <c:pt idx="4">
                  <c:v>3899.99999999999</c:v>
                </c:pt>
                <c:pt idx="6">
                  <c:v>3900</c:v>
                </c:pt>
                <c:pt idx="7">
                  <c:v>3900</c:v>
                </c:pt>
                <c:pt idx="8">
                  <c:v>3900</c:v>
                </c:pt>
                <c:pt idx="9">
                  <c:v>3900</c:v>
                </c:pt>
                <c:pt idx="10">
                  <c:v>3900</c:v>
                </c:pt>
                <c:pt idx="12">
                  <c:v>3900</c:v>
                </c:pt>
                <c:pt idx="13">
                  <c:v>3900</c:v>
                </c:pt>
                <c:pt idx="14">
                  <c:v>3900</c:v>
                </c:pt>
                <c:pt idx="15">
                  <c:v>3900</c:v>
                </c:pt>
                <c:pt idx="16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4-3A43-BBC5-1531AA3AE147}"/>
            </c:ext>
          </c:extLst>
        </c:ser>
        <c:ser>
          <c:idx val="2"/>
          <c:order val="1"/>
          <c:tx>
            <c:strRef>
              <c:f>Comparison_charts3!$C$115</c:f>
              <c:strCache>
                <c:ptCount val="1"/>
                <c:pt idx="0">
                  <c:v>Forest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Comparison_charts3!$D$115:$T$115</c:f>
              <c:numCache>
                <c:formatCode>General</c:formatCode>
                <c:ptCount val="17"/>
                <c:pt idx="0">
                  <c:v>4000</c:v>
                </c:pt>
                <c:pt idx="1">
                  <c:v>3999.99999999999</c:v>
                </c:pt>
                <c:pt idx="2">
                  <c:v>4000</c:v>
                </c:pt>
                <c:pt idx="3">
                  <c:v>3999.99999999999</c:v>
                </c:pt>
                <c:pt idx="4">
                  <c:v>3999.99999999999</c:v>
                </c:pt>
                <c:pt idx="6">
                  <c:v>3399.4523330601401</c:v>
                </c:pt>
                <c:pt idx="7">
                  <c:v>3430.42092783629</c:v>
                </c:pt>
                <c:pt idx="8">
                  <c:v>4234.0111180683998</c:v>
                </c:pt>
                <c:pt idx="9">
                  <c:v>3218.40200383603</c:v>
                </c:pt>
                <c:pt idx="10">
                  <c:v>4145.3121942656999</c:v>
                </c:pt>
                <c:pt idx="12">
                  <c:v>2993.7423845836902</c:v>
                </c:pt>
                <c:pt idx="13">
                  <c:v>3103.9368070834598</c:v>
                </c:pt>
                <c:pt idx="14">
                  <c:v>6007.5721117386302</c:v>
                </c:pt>
                <c:pt idx="15">
                  <c:v>2993.7423845836902</c:v>
                </c:pt>
                <c:pt idx="16">
                  <c:v>6006.9488288655302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4-3A43-BBC5-1531AA3AE147}"/>
            </c:ext>
          </c:extLst>
        </c:ser>
        <c:ser>
          <c:idx val="4"/>
          <c:order val="2"/>
          <c:tx>
            <c:strRef>
              <c:f>Comparison_charts3!$C$117</c:f>
              <c:strCache>
                <c:ptCount val="1"/>
                <c:pt idx="0">
                  <c:v>Pasture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Comparison_charts3!$D$117:$T$117</c:f>
              <c:numCache>
                <c:formatCode>General</c:formatCode>
                <c:ptCount val="17"/>
                <c:pt idx="0">
                  <c:v>3200</c:v>
                </c:pt>
                <c:pt idx="1">
                  <c:v>3200</c:v>
                </c:pt>
                <c:pt idx="2">
                  <c:v>3200</c:v>
                </c:pt>
                <c:pt idx="3">
                  <c:v>3200</c:v>
                </c:pt>
                <c:pt idx="4">
                  <c:v>3200</c:v>
                </c:pt>
                <c:pt idx="6">
                  <c:v>3517.89557798141</c:v>
                </c:pt>
                <c:pt idx="7">
                  <c:v>3504.3627318305398</c:v>
                </c:pt>
                <c:pt idx="8">
                  <c:v>3010.09163670107</c:v>
                </c:pt>
                <c:pt idx="9">
                  <c:v>3630.6692959053398</c:v>
                </c:pt>
                <c:pt idx="10">
                  <c:v>3087.2734735395602</c:v>
                </c:pt>
                <c:pt idx="12">
                  <c:v>3900.6817976775001</c:v>
                </c:pt>
                <c:pt idx="13">
                  <c:v>3860.7276804701601</c:v>
                </c:pt>
                <c:pt idx="14">
                  <c:v>2044.9634183539699</c:v>
                </c:pt>
                <c:pt idx="15">
                  <c:v>3900.6817976775001</c:v>
                </c:pt>
                <c:pt idx="16">
                  <c:v>2044.9634183539699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4-3A43-BBC5-1531AA3AE147}"/>
            </c:ext>
          </c:extLst>
        </c:ser>
        <c:ser>
          <c:idx val="1"/>
          <c:order val="3"/>
          <c:tx>
            <c:strRef>
              <c:f>Comparison_charts3!$C$114</c:f>
              <c:strCache>
                <c:ptCount val="1"/>
                <c:pt idx="0">
                  <c:v>Cropland|Irrigated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Comparison_charts3!$D$114:$T$114</c:f>
              <c:numCache>
                <c:formatCode>General</c:formatCode>
                <c:ptCount val="17"/>
                <c:pt idx="0">
                  <c:v>367.8</c:v>
                </c:pt>
                <c:pt idx="1">
                  <c:v>367.8</c:v>
                </c:pt>
                <c:pt idx="2">
                  <c:v>367.8</c:v>
                </c:pt>
                <c:pt idx="3">
                  <c:v>367.8</c:v>
                </c:pt>
                <c:pt idx="4">
                  <c:v>367.8</c:v>
                </c:pt>
                <c:pt idx="6">
                  <c:v>469.41635869999999</c:v>
                </c:pt>
                <c:pt idx="7">
                  <c:v>469.41635869999999</c:v>
                </c:pt>
                <c:pt idx="8">
                  <c:v>469.41635869999999</c:v>
                </c:pt>
                <c:pt idx="9">
                  <c:v>599.10744369999998</c:v>
                </c:pt>
                <c:pt idx="10">
                  <c:v>469.41635869999999</c:v>
                </c:pt>
                <c:pt idx="12">
                  <c:v>1589.61040599999</c:v>
                </c:pt>
                <c:pt idx="13">
                  <c:v>1589.61040599999</c:v>
                </c:pt>
                <c:pt idx="14">
                  <c:v>1056.4644699073799</c:v>
                </c:pt>
                <c:pt idx="15">
                  <c:v>1589.610406</c:v>
                </c:pt>
                <c:pt idx="16">
                  <c:v>1057.0877527804801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84-3A43-BBC5-1531AA3AE147}"/>
            </c:ext>
          </c:extLst>
        </c:ser>
        <c:ser>
          <c:idx val="0"/>
          <c:order val="4"/>
          <c:tx>
            <c:strRef>
              <c:f>Comparison_charts3!$C$113</c:f>
              <c:strCache>
                <c:ptCount val="1"/>
                <c:pt idx="0">
                  <c:v>Cropland|Rainfed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Comparison_charts3!$D$113:$T$113</c:f>
              <c:numCache>
                <c:formatCode>General</c:formatCode>
                <c:ptCount val="17"/>
                <c:pt idx="0">
                  <c:v>1479.4700216707499</c:v>
                </c:pt>
                <c:pt idx="1">
                  <c:v>1479.4700216707499</c:v>
                </c:pt>
                <c:pt idx="2">
                  <c:v>1477.84446641831</c:v>
                </c:pt>
                <c:pt idx="3">
                  <c:v>1479.4700216707499</c:v>
                </c:pt>
                <c:pt idx="4">
                  <c:v>1477.84446641831</c:v>
                </c:pt>
                <c:pt idx="6">
                  <c:v>1722.2357302584401</c:v>
                </c:pt>
                <c:pt idx="7">
                  <c:v>1704.7999816331601</c:v>
                </c:pt>
                <c:pt idx="8">
                  <c:v>1395.4808865305099</c:v>
                </c:pt>
                <c:pt idx="9">
                  <c:v>1660.82125655862</c:v>
                </c:pt>
                <c:pt idx="10">
                  <c:v>1406.9979734947201</c:v>
                </c:pt>
                <c:pt idx="12">
                  <c:v>624.965411738802</c:v>
                </c:pt>
                <c:pt idx="13">
                  <c:v>554.72510644636395</c:v>
                </c:pt>
                <c:pt idx="14">
                  <c:v>0</c:v>
                </c:pt>
                <c:pt idx="15">
                  <c:v>624.965411738802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84-3A43-BBC5-1531AA3AE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08160192"/>
        <c:axId val="1143030656"/>
      </c:barChart>
      <c:catAx>
        <c:axId val="100816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143030656"/>
        <c:crosses val="autoZero"/>
        <c:auto val="1"/>
        <c:lblAlgn val="ctr"/>
        <c:lblOffset val="100"/>
        <c:noMultiLvlLbl val="0"/>
      </c:catAx>
      <c:valAx>
        <c:axId val="11430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million 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0081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Electrical</a:t>
            </a:r>
            <a:r>
              <a:rPr lang="en-GB" baseline="0"/>
              <a:t> Capacity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Comparison_charts3!$C$49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Comparison_charts3!$D$49:$T$49</c:f>
              <c:numCache>
                <c:formatCode>General</c:formatCode>
                <c:ptCount val="17"/>
                <c:pt idx="0">
                  <c:v>1580.8000000000002</c:v>
                </c:pt>
                <c:pt idx="1">
                  <c:v>1580.8000000000002</c:v>
                </c:pt>
                <c:pt idx="2">
                  <c:v>1580.8000000000002</c:v>
                </c:pt>
                <c:pt idx="3">
                  <c:v>1580.8000000000002</c:v>
                </c:pt>
                <c:pt idx="4">
                  <c:v>1580.8000000000002</c:v>
                </c:pt>
                <c:pt idx="6">
                  <c:v>1019.68398656456</c:v>
                </c:pt>
                <c:pt idx="7">
                  <c:v>792.8</c:v>
                </c:pt>
                <c:pt idx="8">
                  <c:v>901.52873834166394</c:v>
                </c:pt>
                <c:pt idx="9">
                  <c:v>1017.4425906738441</c:v>
                </c:pt>
                <c:pt idx="10">
                  <c:v>990.5</c:v>
                </c:pt>
                <c:pt idx="12">
                  <c:v>2229.38398656456</c:v>
                </c:pt>
                <c:pt idx="13">
                  <c:v>2.5</c:v>
                </c:pt>
                <c:pt idx="14">
                  <c:v>2111.2287383416601</c:v>
                </c:pt>
                <c:pt idx="15">
                  <c:v>2227.14259067384</c:v>
                </c:pt>
                <c:pt idx="16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89-0F45-9B3B-5FD5B70F03F6}"/>
            </c:ext>
          </c:extLst>
        </c:ser>
        <c:ser>
          <c:idx val="3"/>
          <c:order val="1"/>
          <c:tx>
            <c:strRef>
              <c:f>Comparison_charts3!$C$50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Comparison_charts3!$D$50:$T$50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406.04996629051897</c:v>
                </c:pt>
                <c:pt idx="14">
                  <c:v>0</c:v>
                </c:pt>
                <c:pt idx="15">
                  <c:v>0</c:v>
                </c:pt>
                <c:pt idx="16">
                  <c:v>374.63039961818902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89-0F45-9B3B-5FD5B70F03F6}"/>
            </c:ext>
          </c:extLst>
        </c:ser>
        <c:ser>
          <c:idx val="8"/>
          <c:order val="2"/>
          <c:tx>
            <c:strRef>
              <c:f>Comparison_charts3!$C$55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Comparison_charts3!$D$55:$T$55</c:f>
              <c:numCache>
                <c:formatCode>General</c:formatCode>
                <c:ptCount val="17"/>
                <c:pt idx="0">
                  <c:v>461.80000000000007</c:v>
                </c:pt>
                <c:pt idx="1">
                  <c:v>461.80000000000007</c:v>
                </c:pt>
                <c:pt idx="2">
                  <c:v>461.80000000000007</c:v>
                </c:pt>
                <c:pt idx="3">
                  <c:v>461.80000000000007</c:v>
                </c:pt>
                <c:pt idx="4">
                  <c:v>461.80000000000007</c:v>
                </c:pt>
                <c:pt idx="6">
                  <c:v>554.79283807616093</c:v>
                </c:pt>
                <c:pt idx="7">
                  <c:v>496.25634791701913</c:v>
                </c:pt>
                <c:pt idx="8">
                  <c:v>544.33775452856298</c:v>
                </c:pt>
                <c:pt idx="9">
                  <c:v>583.90339679504598</c:v>
                </c:pt>
                <c:pt idx="10">
                  <c:v>560.71204113474187</c:v>
                </c:pt>
                <c:pt idx="12">
                  <c:v>42.130650859533198</c:v>
                </c:pt>
                <c:pt idx="13">
                  <c:v>0</c:v>
                </c:pt>
                <c:pt idx="14">
                  <c:v>55.330730276029001</c:v>
                </c:pt>
                <c:pt idx="15">
                  <c:v>80.150479575524997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89-0F45-9B3B-5FD5B70F03F6}"/>
            </c:ext>
          </c:extLst>
        </c:ser>
        <c:ser>
          <c:idx val="4"/>
          <c:order val="3"/>
          <c:tx>
            <c:strRef>
              <c:f>Comparison_charts3!$C$51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Comparison_charts3!$D$51:$T$51</c:f>
              <c:numCache>
                <c:formatCode>General</c:formatCode>
                <c:ptCount val="17"/>
                <c:pt idx="0">
                  <c:v>1403.7741192377712</c:v>
                </c:pt>
                <c:pt idx="1">
                  <c:v>1403.7741192377712</c:v>
                </c:pt>
                <c:pt idx="2">
                  <c:v>1403.7741192377712</c:v>
                </c:pt>
                <c:pt idx="3">
                  <c:v>1403.7741192377712</c:v>
                </c:pt>
                <c:pt idx="4">
                  <c:v>1403.7741192377712</c:v>
                </c:pt>
                <c:pt idx="6">
                  <c:v>3003.0511697573424</c:v>
                </c:pt>
                <c:pt idx="7">
                  <c:v>2427.9057259727351</c:v>
                </c:pt>
                <c:pt idx="8">
                  <c:v>3012.3670506877575</c:v>
                </c:pt>
                <c:pt idx="9">
                  <c:v>3028.2984417084876</c:v>
                </c:pt>
                <c:pt idx="10">
                  <c:v>2222.0928511325392</c:v>
                </c:pt>
                <c:pt idx="12">
                  <c:v>3151.1657658631311</c:v>
                </c:pt>
                <c:pt idx="13">
                  <c:v>1091.063142872116</c:v>
                </c:pt>
                <c:pt idx="14">
                  <c:v>3069.505605946812</c:v>
                </c:pt>
                <c:pt idx="15">
                  <c:v>3218.1695216468306</c:v>
                </c:pt>
                <c:pt idx="16">
                  <c:v>2550.849333879496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89-0F45-9B3B-5FD5B70F03F6}"/>
            </c:ext>
          </c:extLst>
        </c:ser>
        <c:ser>
          <c:idx val="5"/>
          <c:order val="4"/>
          <c:tx>
            <c:strRef>
              <c:f>Comparison_charts3!$C$52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Comparison_charts3!$D$52:$T$52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555.24867775949804</c:v>
                </c:pt>
                <c:pt idx="14">
                  <c:v>0</c:v>
                </c:pt>
                <c:pt idx="15">
                  <c:v>0</c:v>
                </c:pt>
                <c:pt idx="16">
                  <c:v>406.04996629051897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89-0F45-9B3B-5FD5B70F03F6}"/>
            </c:ext>
          </c:extLst>
        </c:ser>
        <c:ser>
          <c:idx val="7"/>
          <c:order val="5"/>
          <c:tx>
            <c:strRef>
              <c:f>Comparison_charts3!$C$54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Comparison_charts3!$D$54:$T$54</c:f>
              <c:numCache>
                <c:formatCode>General</c:formatCode>
                <c:ptCount val="17"/>
                <c:pt idx="0">
                  <c:v>393.29999999999995</c:v>
                </c:pt>
                <c:pt idx="1">
                  <c:v>393.29999999999995</c:v>
                </c:pt>
                <c:pt idx="2">
                  <c:v>393.29999999999995</c:v>
                </c:pt>
                <c:pt idx="3">
                  <c:v>393.29999999999995</c:v>
                </c:pt>
                <c:pt idx="4">
                  <c:v>393.29999999999995</c:v>
                </c:pt>
                <c:pt idx="6">
                  <c:v>236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275.3</c:v>
                </c:pt>
                <c:pt idx="12">
                  <c:v>78.7</c:v>
                </c:pt>
                <c:pt idx="13">
                  <c:v>510.36861870010796</c:v>
                </c:pt>
                <c:pt idx="14">
                  <c:v>78.7</c:v>
                </c:pt>
                <c:pt idx="15">
                  <c:v>78.7</c:v>
                </c:pt>
                <c:pt idx="16">
                  <c:v>78.7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89-0F45-9B3B-5FD5B70F03F6}"/>
            </c:ext>
          </c:extLst>
        </c:ser>
        <c:ser>
          <c:idx val="6"/>
          <c:order val="6"/>
          <c:tx>
            <c:strRef>
              <c:f>Comparison_charts3!$C$53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Comparison_charts3!$D$53:$T$53</c:f>
              <c:numCache>
                <c:formatCode>General</c:formatCode>
                <c:ptCount val="17"/>
                <c:pt idx="0">
                  <c:v>1006.6999999999999</c:v>
                </c:pt>
                <c:pt idx="1">
                  <c:v>1006.6999999999999</c:v>
                </c:pt>
                <c:pt idx="2">
                  <c:v>1006.6999999999999</c:v>
                </c:pt>
                <c:pt idx="3">
                  <c:v>1006.6999999999999</c:v>
                </c:pt>
                <c:pt idx="4">
                  <c:v>1006.6999999999999</c:v>
                </c:pt>
                <c:pt idx="6">
                  <c:v>1303.6213408053998</c:v>
                </c:pt>
                <c:pt idx="7">
                  <c:v>905</c:v>
                </c:pt>
                <c:pt idx="8">
                  <c:v>1356.9890170049</c:v>
                </c:pt>
                <c:pt idx="9">
                  <c:v>1247.58099860889</c:v>
                </c:pt>
                <c:pt idx="10">
                  <c:v>818.00000000000011</c:v>
                </c:pt>
                <c:pt idx="12">
                  <c:v>1874</c:v>
                </c:pt>
                <c:pt idx="13">
                  <c:v>1874</c:v>
                </c:pt>
                <c:pt idx="14">
                  <c:v>1873.9999999999902</c:v>
                </c:pt>
                <c:pt idx="15">
                  <c:v>1874</c:v>
                </c:pt>
                <c:pt idx="16">
                  <c:v>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89-0F45-9B3B-5FD5B70F03F6}"/>
            </c:ext>
          </c:extLst>
        </c:ser>
        <c:ser>
          <c:idx val="10"/>
          <c:order val="7"/>
          <c:tx>
            <c:strRef>
              <c:f>Comparison_charts3!$C$57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Comparison_charts3!$D$57:$T$57</c:f>
              <c:numCache>
                <c:formatCode>General</c:formatCode>
                <c:ptCount val="1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40.6</c:v>
                </c:pt>
                <c:pt idx="6">
                  <c:v>71.3</c:v>
                </c:pt>
                <c:pt idx="7">
                  <c:v>71.3</c:v>
                </c:pt>
                <c:pt idx="8">
                  <c:v>71.3</c:v>
                </c:pt>
                <c:pt idx="9">
                  <c:v>71.3</c:v>
                </c:pt>
                <c:pt idx="10">
                  <c:v>79.399999999999991</c:v>
                </c:pt>
                <c:pt idx="12">
                  <c:v>2259.7729867634471</c:v>
                </c:pt>
                <c:pt idx="13">
                  <c:v>3382.9771582516796</c:v>
                </c:pt>
                <c:pt idx="14">
                  <c:v>1738.999999999998</c:v>
                </c:pt>
                <c:pt idx="15">
                  <c:v>1818.9999999999991</c:v>
                </c:pt>
                <c:pt idx="16">
                  <c:v>1851.0198678304469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89-0F45-9B3B-5FD5B70F03F6}"/>
            </c:ext>
          </c:extLst>
        </c:ser>
        <c:ser>
          <c:idx val="11"/>
          <c:order val="8"/>
          <c:tx>
            <c:strRef>
              <c:f>Comparison_charts3!$C$58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Comparison_charts3!$D$58:$T$58</c:f>
              <c:numCache>
                <c:formatCode>General</c:formatCode>
                <c:ptCount val="17"/>
                <c:pt idx="0">
                  <c:v>159.20000000000002</c:v>
                </c:pt>
                <c:pt idx="1">
                  <c:v>159.20000000000002</c:v>
                </c:pt>
                <c:pt idx="2">
                  <c:v>159.20000000000002</c:v>
                </c:pt>
                <c:pt idx="3">
                  <c:v>159.20000000000002</c:v>
                </c:pt>
                <c:pt idx="4">
                  <c:v>159.20000000000002</c:v>
                </c:pt>
                <c:pt idx="6">
                  <c:v>591.79999999999995</c:v>
                </c:pt>
                <c:pt idx="7">
                  <c:v>351.8</c:v>
                </c:pt>
                <c:pt idx="8">
                  <c:v>431.79999999999995</c:v>
                </c:pt>
                <c:pt idx="9">
                  <c:v>511.8</c:v>
                </c:pt>
                <c:pt idx="10">
                  <c:v>63.699999999999996</c:v>
                </c:pt>
                <c:pt idx="12">
                  <c:v>2783.402694118251</c:v>
                </c:pt>
                <c:pt idx="13">
                  <c:v>2984.13140279659</c:v>
                </c:pt>
                <c:pt idx="14">
                  <c:v>2342.7572459334642</c:v>
                </c:pt>
                <c:pt idx="15">
                  <c:v>2629.8645555815901</c:v>
                </c:pt>
                <c:pt idx="16">
                  <c:v>1815.2417647919369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89-0F45-9B3B-5FD5B70F03F6}"/>
            </c:ext>
          </c:extLst>
        </c:ser>
        <c:ser>
          <c:idx val="0"/>
          <c:order val="9"/>
          <c:tx>
            <c:strRef>
              <c:f>Comparison_charts3!$C$47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Comparison_charts3!$D$47:$T$47</c:f>
              <c:numCache>
                <c:formatCode>General</c:formatCode>
                <c:ptCount val="17"/>
                <c:pt idx="0">
                  <c:v>86.3</c:v>
                </c:pt>
                <c:pt idx="1">
                  <c:v>86.3</c:v>
                </c:pt>
                <c:pt idx="2">
                  <c:v>86.3</c:v>
                </c:pt>
                <c:pt idx="3">
                  <c:v>86.3</c:v>
                </c:pt>
                <c:pt idx="4">
                  <c:v>86.3</c:v>
                </c:pt>
                <c:pt idx="6">
                  <c:v>322.32189554944296</c:v>
                </c:pt>
                <c:pt idx="7">
                  <c:v>24.299999999999997</c:v>
                </c:pt>
                <c:pt idx="8">
                  <c:v>469.24117924519896</c:v>
                </c:pt>
                <c:pt idx="9">
                  <c:v>320.48174437712498</c:v>
                </c:pt>
                <c:pt idx="10">
                  <c:v>69.2457843946721</c:v>
                </c:pt>
                <c:pt idx="12">
                  <c:v>359.90066148473699</c:v>
                </c:pt>
                <c:pt idx="13">
                  <c:v>0</c:v>
                </c:pt>
                <c:pt idx="14">
                  <c:v>758.93129675070998</c:v>
                </c:pt>
                <c:pt idx="15">
                  <c:v>373.682681863384</c:v>
                </c:pt>
                <c:pt idx="16">
                  <c:v>29.445784394672099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9-0F45-9B3B-5FD5B70F03F6}"/>
            </c:ext>
          </c:extLst>
        </c:ser>
        <c:ser>
          <c:idx val="1"/>
          <c:order val="10"/>
          <c:tx>
            <c:strRef>
              <c:f>Comparison_charts3!$C$48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D2F29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Comparison_charts3!$D$48:$T$48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214.762947903575</c:v>
                </c:pt>
                <c:pt idx="8">
                  <c:v>0</c:v>
                </c:pt>
                <c:pt idx="9">
                  <c:v>0</c:v>
                </c:pt>
                <c:pt idx="10">
                  <c:v>144.51172225572401</c:v>
                </c:pt>
                <c:pt idx="12">
                  <c:v>0</c:v>
                </c:pt>
                <c:pt idx="13">
                  <c:v>474.55790149881301</c:v>
                </c:pt>
                <c:pt idx="14">
                  <c:v>0</c:v>
                </c:pt>
                <c:pt idx="15">
                  <c:v>0</c:v>
                </c:pt>
                <c:pt idx="16">
                  <c:v>406.04996629051897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9-0F45-9B3B-5FD5B70F03F6}"/>
            </c:ext>
          </c:extLst>
        </c:ser>
        <c:ser>
          <c:idx val="9"/>
          <c:order val="11"/>
          <c:tx>
            <c:strRef>
              <c:f>Comparison_charts3!$C$56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Comparison_charts3!$D$56:$T$56</c:f>
              <c:numCache>
                <c:formatCode>General</c:formatCode>
                <c:ptCount val="17"/>
                <c:pt idx="0">
                  <c:v>11.299999999999999</c:v>
                </c:pt>
                <c:pt idx="1">
                  <c:v>11.299999999999999</c:v>
                </c:pt>
                <c:pt idx="2">
                  <c:v>11.299999999999999</c:v>
                </c:pt>
                <c:pt idx="3">
                  <c:v>11.299999999999999</c:v>
                </c:pt>
                <c:pt idx="4">
                  <c:v>11.299999999999999</c:v>
                </c:pt>
                <c:pt idx="6">
                  <c:v>50.4</c:v>
                </c:pt>
                <c:pt idx="7">
                  <c:v>5.6</c:v>
                </c:pt>
                <c:pt idx="8">
                  <c:v>50.4</c:v>
                </c:pt>
                <c:pt idx="9">
                  <c:v>50.4</c:v>
                </c:pt>
                <c:pt idx="10">
                  <c:v>7</c:v>
                </c:pt>
                <c:pt idx="12">
                  <c:v>139.1</c:v>
                </c:pt>
                <c:pt idx="13">
                  <c:v>139.1</c:v>
                </c:pt>
                <c:pt idx="14">
                  <c:v>139.1</c:v>
                </c:pt>
                <c:pt idx="15">
                  <c:v>139.099999999999</c:v>
                </c:pt>
                <c:pt idx="16">
                  <c:v>139.099999999999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89-0F45-9B3B-5FD5B70F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999714016"/>
        <c:axId val="2000459312"/>
      </c:barChart>
      <c:catAx>
        <c:axId val="199971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00459312"/>
        <c:crosses val="autoZero"/>
        <c:auto val="1"/>
        <c:lblAlgn val="ctr"/>
        <c:lblOffset val="100"/>
        <c:noMultiLvlLbl val="0"/>
      </c:catAx>
      <c:valAx>
        <c:axId val="20004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997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Electrical Capacity [GW]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Comparison_charts3!$C$4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Comparison_charts3!$D$4:$T$4</c:f>
              <c:numCache>
                <c:formatCode>General</c:formatCode>
                <c:ptCount val="17"/>
                <c:pt idx="0">
                  <c:v>1580.8000000000002</c:v>
                </c:pt>
                <c:pt idx="1">
                  <c:v>1580.8000000000002</c:v>
                </c:pt>
                <c:pt idx="2">
                  <c:v>1580.8000000000002</c:v>
                </c:pt>
                <c:pt idx="3">
                  <c:v>1580.8000000000002</c:v>
                </c:pt>
                <c:pt idx="4">
                  <c:v>1580.8000000000002</c:v>
                </c:pt>
                <c:pt idx="6">
                  <c:v>1019.68398656456</c:v>
                </c:pt>
                <c:pt idx="7">
                  <c:v>792.8</c:v>
                </c:pt>
                <c:pt idx="8">
                  <c:v>901.52873834166394</c:v>
                </c:pt>
                <c:pt idx="9">
                  <c:v>1017.4425906738441</c:v>
                </c:pt>
                <c:pt idx="10">
                  <c:v>792.8</c:v>
                </c:pt>
                <c:pt idx="12">
                  <c:v>2229.38398656456</c:v>
                </c:pt>
                <c:pt idx="13">
                  <c:v>408.54996629051897</c:v>
                </c:pt>
                <c:pt idx="14">
                  <c:v>2111.2287383416601</c:v>
                </c:pt>
                <c:pt idx="15">
                  <c:v>2227.14259067384</c:v>
                </c:pt>
                <c:pt idx="16">
                  <c:v>377.13039961818902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6-BF43-B8FA-DB8D0084262B}"/>
            </c:ext>
          </c:extLst>
        </c:ser>
        <c:ser>
          <c:idx val="5"/>
          <c:order val="1"/>
          <c:tx>
            <c:strRef>
              <c:f>Comparison_charts3!$C$8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Comparison_charts3!$D$8:$T$8</c:f>
              <c:numCache>
                <c:formatCode>General</c:formatCode>
                <c:ptCount val="17"/>
                <c:pt idx="0">
                  <c:v>461.80000000000007</c:v>
                </c:pt>
                <c:pt idx="1">
                  <c:v>461.80000000000007</c:v>
                </c:pt>
                <c:pt idx="2">
                  <c:v>461.80000000000007</c:v>
                </c:pt>
                <c:pt idx="3">
                  <c:v>461.80000000000007</c:v>
                </c:pt>
                <c:pt idx="4">
                  <c:v>461.80000000000007</c:v>
                </c:pt>
                <c:pt idx="6">
                  <c:v>554.79283807616093</c:v>
                </c:pt>
                <c:pt idx="7">
                  <c:v>496.25634791701913</c:v>
                </c:pt>
                <c:pt idx="8">
                  <c:v>544.33775452856298</c:v>
                </c:pt>
                <c:pt idx="9">
                  <c:v>583.90339679504598</c:v>
                </c:pt>
                <c:pt idx="10">
                  <c:v>486.31204113474183</c:v>
                </c:pt>
                <c:pt idx="12">
                  <c:v>42.130650859533198</c:v>
                </c:pt>
                <c:pt idx="13">
                  <c:v>0</c:v>
                </c:pt>
                <c:pt idx="14">
                  <c:v>55.330730276029001</c:v>
                </c:pt>
                <c:pt idx="15">
                  <c:v>80.150479575524997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6-BF43-B8FA-DB8D0084262B}"/>
            </c:ext>
          </c:extLst>
        </c:ser>
        <c:ser>
          <c:idx val="2"/>
          <c:order val="2"/>
          <c:tx>
            <c:strRef>
              <c:f>Comparison_charts3!$C$5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Comparison_charts3!$D$5:$T$5</c:f>
              <c:numCache>
                <c:formatCode>General</c:formatCode>
                <c:ptCount val="17"/>
                <c:pt idx="0">
                  <c:v>1403.7741192377712</c:v>
                </c:pt>
                <c:pt idx="1">
                  <c:v>1403.7741192377712</c:v>
                </c:pt>
                <c:pt idx="2">
                  <c:v>1403.7741192377712</c:v>
                </c:pt>
                <c:pt idx="3">
                  <c:v>1403.7741192377712</c:v>
                </c:pt>
                <c:pt idx="4">
                  <c:v>1403.7741192377712</c:v>
                </c:pt>
                <c:pt idx="6">
                  <c:v>3003.0511697573424</c:v>
                </c:pt>
                <c:pt idx="7">
                  <c:v>2427.9057259727351</c:v>
                </c:pt>
                <c:pt idx="8">
                  <c:v>3012.3670506877575</c:v>
                </c:pt>
                <c:pt idx="9">
                  <c:v>3028.2984417084876</c:v>
                </c:pt>
                <c:pt idx="10">
                  <c:v>2599.1928511325391</c:v>
                </c:pt>
                <c:pt idx="12">
                  <c:v>3151.1657658631311</c:v>
                </c:pt>
                <c:pt idx="13">
                  <c:v>1646.311820631614</c:v>
                </c:pt>
                <c:pt idx="14">
                  <c:v>3069.505605946812</c:v>
                </c:pt>
                <c:pt idx="15">
                  <c:v>3218.1695216468306</c:v>
                </c:pt>
                <c:pt idx="16">
                  <c:v>2956.8993001700151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6-BF43-B8FA-DB8D0084262B}"/>
            </c:ext>
          </c:extLst>
        </c:ser>
        <c:ser>
          <c:idx val="4"/>
          <c:order val="3"/>
          <c:tx>
            <c:strRef>
              <c:f>Comparison_charts3!$C$7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Comparison_charts3!$D$7:$T$7</c:f>
              <c:numCache>
                <c:formatCode>General</c:formatCode>
                <c:ptCount val="17"/>
                <c:pt idx="0">
                  <c:v>393.29999999999995</c:v>
                </c:pt>
                <c:pt idx="1">
                  <c:v>393.29999999999995</c:v>
                </c:pt>
                <c:pt idx="2">
                  <c:v>393.29999999999995</c:v>
                </c:pt>
                <c:pt idx="3">
                  <c:v>393.29999999999995</c:v>
                </c:pt>
                <c:pt idx="4">
                  <c:v>393.29999999999995</c:v>
                </c:pt>
                <c:pt idx="6">
                  <c:v>236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236</c:v>
                </c:pt>
                <c:pt idx="12">
                  <c:v>78.7</c:v>
                </c:pt>
                <c:pt idx="13">
                  <c:v>510.36861870010796</c:v>
                </c:pt>
                <c:pt idx="14">
                  <c:v>78.7</c:v>
                </c:pt>
                <c:pt idx="15">
                  <c:v>78.7</c:v>
                </c:pt>
                <c:pt idx="16">
                  <c:v>78.7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F6-BF43-B8FA-DB8D0084262B}"/>
            </c:ext>
          </c:extLst>
        </c:ser>
        <c:ser>
          <c:idx val="3"/>
          <c:order val="4"/>
          <c:tx>
            <c:strRef>
              <c:f>Comparison_charts3!$C$6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Comparison_charts3!$D$6:$T$6</c:f>
              <c:numCache>
                <c:formatCode>General</c:formatCode>
                <c:ptCount val="17"/>
                <c:pt idx="0">
                  <c:v>1006.6999999999999</c:v>
                </c:pt>
                <c:pt idx="1">
                  <c:v>1006.6999999999999</c:v>
                </c:pt>
                <c:pt idx="2">
                  <c:v>1006.6999999999999</c:v>
                </c:pt>
                <c:pt idx="3">
                  <c:v>1006.6999999999999</c:v>
                </c:pt>
                <c:pt idx="4">
                  <c:v>1006.6999999999999</c:v>
                </c:pt>
                <c:pt idx="6">
                  <c:v>1303.6213408053998</c:v>
                </c:pt>
                <c:pt idx="7">
                  <c:v>905</c:v>
                </c:pt>
                <c:pt idx="8">
                  <c:v>1356.9890170049</c:v>
                </c:pt>
                <c:pt idx="9">
                  <c:v>1247.58099860889</c:v>
                </c:pt>
                <c:pt idx="10">
                  <c:v>755</c:v>
                </c:pt>
                <c:pt idx="12">
                  <c:v>1874</c:v>
                </c:pt>
                <c:pt idx="13">
                  <c:v>1874</c:v>
                </c:pt>
                <c:pt idx="14">
                  <c:v>1873.9999999999902</c:v>
                </c:pt>
                <c:pt idx="15">
                  <c:v>1874</c:v>
                </c:pt>
                <c:pt idx="16">
                  <c:v>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F6-BF43-B8FA-DB8D0084262B}"/>
            </c:ext>
          </c:extLst>
        </c:ser>
        <c:ser>
          <c:idx val="7"/>
          <c:order val="5"/>
          <c:tx>
            <c:strRef>
              <c:f>Comparison_charts3!$C$10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Comparison_charts3!$D$10:$T$10</c:f>
              <c:numCache>
                <c:formatCode>General</c:formatCode>
                <c:ptCount val="1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40.6</c:v>
                </c:pt>
                <c:pt idx="6">
                  <c:v>71.3</c:v>
                </c:pt>
                <c:pt idx="7">
                  <c:v>71.3</c:v>
                </c:pt>
                <c:pt idx="8">
                  <c:v>71.3</c:v>
                </c:pt>
                <c:pt idx="9">
                  <c:v>71.3</c:v>
                </c:pt>
                <c:pt idx="10">
                  <c:v>71.3</c:v>
                </c:pt>
                <c:pt idx="12">
                  <c:v>2259.7729867634471</c:v>
                </c:pt>
                <c:pt idx="13">
                  <c:v>3382.9771582516796</c:v>
                </c:pt>
                <c:pt idx="14">
                  <c:v>1738.999999999998</c:v>
                </c:pt>
                <c:pt idx="15">
                  <c:v>1818.9999999999991</c:v>
                </c:pt>
                <c:pt idx="16">
                  <c:v>1851.0198678304469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F6-BF43-B8FA-DB8D0084262B}"/>
            </c:ext>
          </c:extLst>
        </c:ser>
        <c:ser>
          <c:idx val="8"/>
          <c:order val="6"/>
          <c:tx>
            <c:strRef>
              <c:f>Comparison_charts3!$C$11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Comparison_charts3!$D$11:$T$11</c:f>
              <c:numCache>
                <c:formatCode>General</c:formatCode>
                <c:ptCount val="17"/>
                <c:pt idx="0">
                  <c:v>159.20000000000002</c:v>
                </c:pt>
                <c:pt idx="1">
                  <c:v>159.20000000000002</c:v>
                </c:pt>
                <c:pt idx="2">
                  <c:v>159.20000000000002</c:v>
                </c:pt>
                <c:pt idx="3">
                  <c:v>159.20000000000002</c:v>
                </c:pt>
                <c:pt idx="4">
                  <c:v>159.20000000000002</c:v>
                </c:pt>
                <c:pt idx="6">
                  <c:v>591.79999999999995</c:v>
                </c:pt>
                <c:pt idx="7">
                  <c:v>351.8</c:v>
                </c:pt>
                <c:pt idx="8">
                  <c:v>431.79999999999995</c:v>
                </c:pt>
                <c:pt idx="9">
                  <c:v>511.8</c:v>
                </c:pt>
                <c:pt idx="10">
                  <c:v>31.8</c:v>
                </c:pt>
                <c:pt idx="12">
                  <c:v>2783.402694118251</c:v>
                </c:pt>
                <c:pt idx="13">
                  <c:v>2984.13140279659</c:v>
                </c:pt>
                <c:pt idx="14">
                  <c:v>2342.7572459334642</c:v>
                </c:pt>
                <c:pt idx="15">
                  <c:v>2629.8645555815901</c:v>
                </c:pt>
                <c:pt idx="16">
                  <c:v>1815.2417647919369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F6-BF43-B8FA-DB8D0084262B}"/>
            </c:ext>
          </c:extLst>
        </c:ser>
        <c:ser>
          <c:idx val="0"/>
          <c:order val="7"/>
          <c:tx>
            <c:strRef>
              <c:f>Comparison_charts3!$C$3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Comparison_charts3!$D$3:$T$3</c:f>
              <c:numCache>
                <c:formatCode>General</c:formatCode>
                <c:ptCount val="17"/>
                <c:pt idx="0">
                  <c:v>86.3</c:v>
                </c:pt>
                <c:pt idx="1">
                  <c:v>86.3</c:v>
                </c:pt>
                <c:pt idx="2">
                  <c:v>86.3</c:v>
                </c:pt>
                <c:pt idx="3">
                  <c:v>86.3</c:v>
                </c:pt>
                <c:pt idx="4">
                  <c:v>86.3</c:v>
                </c:pt>
                <c:pt idx="6">
                  <c:v>322.32189554944296</c:v>
                </c:pt>
                <c:pt idx="7">
                  <c:v>239.06294790357498</c:v>
                </c:pt>
                <c:pt idx="8">
                  <c:v>469.24117924519896</c:v>
                </c:pt>
                <c:pt idx="9">
                  <c:v>320.48174437712498</c:v>
                </c:pt>
                <c:pt idx="10">
                  <c:v>198.25750665039612</c:v>
                </c:pt>
                <c:pt idx="12">
                  <c:v>359.90066148473699</c:v>
                </c:pt>
                <c:pt idx="13">
                  <c:v>474.55790149881301</c:v>
                </c:pt>
                <c:pt idx="14">
                  <c:v>758.93129675070998</c:v>
                </c:pt>
                <c:pt idx="15">
                  <c:v>373.682681863384</c:v>
                </c:pt>
                <c:pt idx="16">
                  <c:v>435.49575068519107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F6-BF43-B8FA-DB8D0084262B}"/>
            </c:ext>
          </c:extLst>
        </c:ser>
        <c:ser>
          <c:idx val="6"/>
          <c:order val="8"/>
          <c:tx>
            <c:strRef>
              <c:f>Comparison_charts3!$C$9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Comparison_charts3!$D$9:$T$9</c:f>
              <c:numCache>
                <c:formatCode>General</c:formatCode>
                <c:ptCount val="17"/>
                <c:pt idx="0">
                  <c:v>11.299999999999999</c:v>
                </c:pt>
                <c:pt idx="1">
                  <c:v>11.299999999999999</c:v>
                </c:pt>
                <c:pt idx="2">
                  <c:v>11.299999999999999</c:v>
                </c:pt>
                <c:pt idx="3">
                  <c:v>11.299999999999999</c:v>
                </c:pt>
                <c:pt idx="4">
                  <c:v>11.299999999999999</c:v>
                </c:pt>
                <c:pt idx="6">
                  <c:v>50.4</c:v>
                </c:pt>
                <c:pt idx="7">
                  <c:v>5.6</c:v>
                </c:pt>
                <c:pt idx="8">
                  <c:v>50.4</c:v>
                </c:pt>
                <c:pt idx="9">
                  <c:v>50.4</c:v>
                </c:pt>
                <c:pt idx="10">
                  <c:v>5.6</c:v>
                </c:pt>
                <c:pt idx="12">
                  <c:v>139.1</c:v>
                </c:pt>
                <c:pt idx="13">
                  <c:v>139.1</c:v>
                </c:pt>
                <c:pt idx="14">
                  <c:v>139.1</c:v>
                </c:pt>
                <c:pt idx="15">
                  <c:v>139.099999999999</c:v>
                </c:pt>
                <c:pt idx="16">
                  <c:v>139.099999999999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F6-BF43-B8FA-DB8D0084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141396192"/>
        <c:axId val="1055635968"/>
      </c:barChart>
      <c:catAx>
        <c:axId val="11413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55635968"/>
        <c:crosses val="autoZero"/>
        <c:auto val="1"/>
        <c:lblAlgn val="ctr"/>
        <c:lblOffset val="100"/>
        <c:tickLblSkip val="1"/>
        <c:noMultiLvlLbl val="0"/>
      </c:catAx>
      <c:valAx>
        <c:axId val="10556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413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Power</a:t>
            </a:r>
            <a:r>
              <a:rPr lang="en-GB" baseline="0"/>
              <a:t> Generation [EJ]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Comparison_charts3!$AU$5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Comparison_charts3!$AV$5:$BL$5</c:f>
              <c:numCache>
                <c:formatCode>General</c:formatCode>
                <c:ptCount val="17"/>
                <c:pt idx="0">
                  <c:v>30.029407019999997</c:v>
                </c:pt>
                <c:pt idx="1">
                  <c:v>30.029407019999898</c:v>
                </c:pt>
                <c:pt idx="2">
                  <c:v>30.029407019999898</c:v>
                </c:pt>
                <c:pt idx="3">
                  <c:v>30.029407019999997</c:v>
                </c:pt>
                <c:pt idx="4">
                  <c:v>30.029407019999997</c:v>
                </c:pt>
                <c:pt idx="6">
                  <c:v>25.146581784634499</c:v>
                </c:pt>
                <c:pt idx="7">
                  <c:v>12.682048001233699</c:v>
                </c:pt>
                <c:pt idx="8">
                  <c:v>22.232737248611997</c:v>
                </c:pt>
                <c:pt idx="9">
                  <c:v>25.091306379881399</c:v>
                </c:pt>
                <c:pt idx="10">
                  <c:v>17.8188201767483</c:v>
                </c:pt>
                <c:pt idx="12">
                  <c:v>54.979177359034495</c:v>
                </c:pt>
                <c:pt idx="13">
                  <c:v>6.1652879999999903E-2</c:v>
                </c:pt>
                <c:pt idx="14">
                  <c:v>52.009268910612001</c:v>
                </c:pt>
                <c:pt idx="15">
                  <c:v>54.867838041881399</c:v>
                </c:pt>
                <c:pt idx="16">
                  <c:v>6.1652879999999903E-2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A-2F42-A314-8EC4CD383791}"/>
            </c:ext>
          </c:extLst>
        </c:ser>
        <c:ser>
          <c:idx val="3"/>
          <c:order val="1"/>
          <c:tx>
            <c:strRef>
              <c:f>Comparison_charts3!$AU$6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Comparison_charts3!$AV$6:$BL$6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9.2262142770416506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A-2F42-A314-8EC4CD383791}"/>
            </c:ext>
          </c:extLst>
        </c:ser>
        <c:ser>
          <c:idx val="8"/>
          <c:order val="2"/>
          <c:tx>
            <c:strRef>
              <c:f>Comparison_charts3!$AU$11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Comparison_charts3!$AV$11:$BL$11</c:f>
              <c:numCache>
                <c:formatCode>General</c:formatCode>
                <c:ptCount val="17"/>
                <c:pt idx="0">
                  <c:v>1.235544150528</c:v>
                </c:pt>
                <c:pt idx="1">
                  <c:v>1.235544150528</c:v>
                </c:pt>
                <c:pt idx="2">
                  <c:v>1.235544150528</c:v>
                </c:pt>
                <c:pt idx="3">
                  <c:v>1.2355441505279989</c:v>
                </c:pt>
                <c:pt idx="4">
                  <c:v>1.235544150528</c:v>
                </c:pt>
                <c:pt idx="6">
                  <c:v>3.1047008010408761</c:v>
                </c:pt>
                <c:pt idx="7">
                  <c:v>10.896547606033069</c:v>
                </c:pt>
                <c:pt idx="8">
                  <c:v>3.3001204854693</c:v>
                </c:pt>
                <c:pt idx="9">
                  <c:v>3.1973565457788875</c:v>
                </c:pt>
                <c:pt idx="10">
                  <c:v>9.2644698262798091</c:v>
                </c:pt>
                <c:pt idx="12">
                  <c:v>0.11080792593922</c:v>
                </c:pt>
                <c:pt idx="13">
                  <c:v>0</c:v>
                </c:pt>
                <c:pt idx="14">
                  <c:v>0.145525486492736</c:v>
                </c:pt>
                <c:pt idx="15">
                  <c:v>0.21080396869273901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4A-2F42-A314-8EC4CD383791}"/>
            </c:ext>
          </c:extLst>
        </c:ser>
        <c:ser>
          <c:idx val="4"/>
          <c:order val="3"/>
          <c:tx>
            <c:strRef>
              <c:f>Comparison_charts3!$AU$7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Comparison_charts3!$AV$7:$BL$7</c:f>
              <c:numCache>
                <c:formatCode>General</c:formatCode>
                <c:ptCount val="17"/>
                <c:pt idx="0">
                  <c:v>18.85677982868329</c:v>
                </c:pt>
                <c:pt idx="1">
                  <c:v>18.856779828683273</c:v>
                </c:pt>
                <c:pt idx="2">
                  <c:v>18.856779828683301</c:v>
                </c:pt>
                <c:pt idx="3">
                  <c:v>18.85677982868329</c:v>
                </c:pt>
                <c:pt idx="4">
                  <c:v>18.856779828683273</c:v>
                </c:pt>
                <c:pt idx="6">
                  <c:v>66.016443015678291</c:v>
                </c:pt>
                <c:pt idx="7">
                  <c:v>53.550145505960032</c:v>
                </c:pt>
                <c:pt idx="8">
                  <c:v>65.417565348325084</c:v>
                </c:pt>
                <c:pt idx="9">
                  <c:v>66.073367608409313</c:v>
                </c:pt>
                <c:pt idx="10">
                  <c:v>59.322380989710538</c:v>
                </c:pt>
                <c:pt idx="12">
                  <c:v>46.031737793216266</c:v>
                </c:pt>
                <c:pt idx="13">
                  <c:v>17.978426858748296</c:v>
                </c:pt>
                <c:pt idx="14">
                  <c:v>45.782150546912746</c:v>
                </c:pt>
                <c:pt idx="15">
                  <c:v>44.954943641725052</c:v>
                </c:pt>
                <c:pt idx="16">
                  <c:v>46.889772169283752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A-2F42-A314-8EC4CD383791}"/>
            </c:ext>
          </c:extLst>
        </c:ser>
        <c:ser>
          <c:idx val="5"/>
          <c:order val="4"/>
          <c:tx>
            <c:strRef>
              <c:f>Comparison_charts3!$AU$8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Comparison_charts3!$AV$8:$BL$8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10.000000000000099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4A-2F42-A314-8EC4CD383791}"/>
            </c:ext>
          </c:extLst>
        </c:ser>
        <c:ser>
          <c:idx val="7"/>
          <c:order val="5"/>
          <c:tx>
            <c:strRef>
              <c:f>Comparison_charts3!$AU$10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Comparison_charts3!$AV$10:$BL$10</c:f>
              <c:numCache>
                <c:formatCode>General</c:formatCode>
                <c:ptCount val="17"/>
                <c:pt idx="0">
                  <c:v>9.0734770261853903</c:v>
                </c:pt>
                <c:pt idx="1">
                  <c:v>9.0734770261853992</c:v>
                </c:pt>
                <c:pt idx="2">
                  <c:v>9.0727533857835194</c:v>
                </c:pt>
                <c:pt idx="3">
                  <c:v>9.0734770261853797</c:v>
                </c:pt>
                <c:pt idx="4">
                  <c:v>9.0727533857835496</c:v>
                </c:pt>
                <c:pt idx="6">
                  <c:v>6.5047415040000001</c:v>
                </c:pt>
                <c:pt idx="7">
                  <c:v>6.5047415040000001</c:v>
                </c:pt>
                <c:pt idx="8">
                  <c:v>6.5047415040000001</c:v>
                </c:pt>
                <c:pt idx="9">
                  <c:v>6.5047415040000001</c:v>
                </c:pt>
                <c:pt idx="10">
                  <c:v>1.5612569949680299</c:v>
                </c:pt>
                <c:pt idx="12">
                  <c:v>2.1691659167999999</c:v>
                </c:pt>
                <c:pt idx="13">
                  <c:v>14.067016679651401</c:v>
                </c:pt>
                <c:pt idx="14">
                  <c:v>2.1691659167999999</c:v>
                </c:pt>
                <c:pt idx="15">
                  <c:v>2.1691659167999999</c:v>
                </c:pt>
                <c:pt idx="16">
                  <c:v>2.1691659167999999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4A-2F42-A314-8EC4CD383791}"/>
            </c:ext>
          </c:extLst>
        </c:ser>
        <c:ser>
          <c:idx val="6"/>
          <c:order val="6"/>
          <c:tx>
            <c:strRef>
              <c:f>Comparison_charts3!$AU$9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Comparison_charts3!$AV$9:$BL$9</c:f>
              <c:numCache>
                <c:formatCode>General</c:formatCode>
                <c:ptCount val="17"/>
                <c:pt idx="0">
                  <c:v>12.561203813760001</c:v>
                </c:pt>
                <c:pt idx="1">
                  <c:v>12.561203813760001</c:v>
                </c:pt>
                <c:pt idx="2">
                  <c:v>12.561203813760001</c:v>
                </c:pt>
                <c:pt idx="3">
                  <c:v>12.561203813760001</c:v>
                </c:pt>
                <c:pt idx="4">
                  <c:v>12.561203813760001</c:v>
                </c:pt>
                <c:pt idx="6">
                  <c:v>18.532839973720499</c:v>
                </c:pt>
                <c:pt idx="7">
                  <c:v>12.865868064000001</c:v>
                </c:pt>
                <c:pt idx="8">
                  <c:v>19.291537742632201</c:v>
                </c:pt>
                <c:pt idx="9">
                  <c:v>17.736146438956201</c:v>
                </c:pt>
                <c:pt idx="10">
                  <c:v>10.733403744</c:v>
                </c:pt>
                <c:pt idx="12">
                  <c:v>26.641587571199999</c:v>
                </c:pt>
                <c:pt idx="13">
                  <c:v>26.641587571199899</c:v>
                </c:pt>
                <c:pt idx="14">
                  <c:v>26.641587571199999</c:v>
                </c:pt>
                <c:pt idx="15">
                  <c:v>26.641587571199999</c:v>
                </c:pt>
                <c:pt idx="16">
                  <c:v>26.641587571199899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4A-2F42-A314-8EC4CD383791}"/>
            </c:ext>
          </c:extLst>
        </c:ser>
        <c:ser>
          <c:idx val="10"/>
          <c:order val="7"/>
          <c:tx>
            <c:strRef>
              <c:f>Comparison_charts3!$AU$13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Comparison_charts3!$AV$25:$BL$25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A-C94A-2F42-A314-8EC4CD383791}"/>
            </c:ext>
          </c:extLst>
        </c:ser>
        <c:ser>
          <c:idx val="11"/>
          <c:order val="8"/>
          <c:tx>
            <c:strRef>
              <c:f>Comparison_charts3!$AU$14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Comparison_charts3!$AV$26:$BL$26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B-C94A-2F42-A314-8EC4CD383791}"/>
            </c:ext>
          </c:extLst>
        </c:ser>
        <c:ser>
          <c:idx val="0"/>
          <c:order val="9"/>
          <c:tx>
            <c:strRef>
              <c:f>Comparison_charts3!$AU$3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Comparison_charts3!$AV$3:$BL$3</c:f>
              <c:numCache>
                <c:formatCode>General</c:formatCode>
                <c:ptCount val="17"/>
                <c:pt idx="0">
                  <c:v>0.93297480523199905</c:v>
                </c:pt>
                <c:pt idx="1">
                  <c:v>0.93297480523199905</c:v>
                </c:pt>
                <c:pt idx="2">
                  <c:v>0.93297480523199905</c:v>
                </c:pt>
                <c:pt idx="3">
                  <c:v>0.93297480523200005</c:v>
                </c:pt>
                <c:pt idx="4">
                  <c:v>0.93297480523199905</c:v>
                </c:pt>
                <c:pt idx="6">
                  <c:v>7.8140870924430441</c:v>
                </c:pt>
                <c:pt idx="7">
                  <c:v>0.60213419280000002</c:v>
                </c:pt>
                <c:pt idx="8">
                  <c:v>11.5748962452251</c:v>
                </c:pt>
                <c:pt idx="9">
                  <c:v>7.7685342962089328</c:v>
                </c:pt>
                <c:pt idx="10">
                  <c:v>1.32830115751623</c:v>
                </c:pt>
                <c:pt idx="12">
                  <c:v>8.8755649177756393</c:v>
                </c:pt>
                <c:pt idx="13">
                  <c:v>0</c:v>
                </c:pt>
                <c:pt idx="14">
                  <c:v>18.716120066726301</c:v>
                </c:pt>
                <c:pt idx="15">
                  <c:v>9.21544541720057</c:v>
                </c:pt>
                <c:pt idx="16">
                  <c:v>0.72616696471623599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A-2F42-A314-8EC4CD383791}"/>
            </c:ext>
          </c:extLst>
        </c:ser>
        <c:ser>
          <c:idx val="1"/>
          <c:order val="10"/>
          <c:tx>
            <c:strRef>
              <c:f>Comparison_charts3!$AU$4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B4CD84"/>
            </a:solidFill>
            <a:ln w="3175"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Comparison_charts3!$AV$4:$BL$4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5.2890768558743604</c:v>
                </c:pt>
                <c:pt idx="8">
                  <c:v>0</c:v>
                </c:pt>
                <c:pt idx="9">
                  <c:v>0</c:v>
                </c:pt>
                <c:pt idx="10">
                  <c:v>3.5589640254354702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A-2F42-A314-8EC4CD383791}"/>
            </c:ext>
          </c:extLst>
        </c:ser>
        <c:ser>
          <c:idx val="9"/>
          <c:order val="11"/>
          <c:tx>
            <c:strRef>
              <c:f>Comparison_charts3!$AU$12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Comparison_charts3!$AV$24:$BL$24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9-C94A-2F42-A314-8EC4CD383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76881487"/>
        <c:axId val="176713679"/>
      </c:barChart>
      <c:catAx>
        <c:axId val="176881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6713679"/>
        <c:crosses val="autoZero"/>
        <c:auto val="1"/>
        <c:lblAlgn val="ctr"/>
        <c:lblOffset val="100"/>
        <c:noMultiLvlLbl val="0"/>
      </c:catAx>
      <c:valAx>
        <c:axId val="1767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688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 2Degree: TotalDiscountedCost vs AnnualEmissions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TotDiscountedCost!$B$17</c:f>
              <c:strCache>
                <c:ptCount val="1"/>
                <c:pt idx="0">
                  <c:v>TotalDiscountedCost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TotDiscountedCost!$D$17:$AR$17</c:f>
              <c:numCache>
                <c:formatCode>General</c:formatCode>
                <c:ptCount val="41"/>
                <c:pt idx="0">
                  <c:v>13.365056068155543</c:v>
                </c:pt>
                <c:pt idx="1">
                  <c:v>10.970131630405758</c:v>
                </c:pt>
                <c:pt idx="2">
                  <c:v>10.623324097139825</c:v>
                </c:pt>
                <c:pt idx="3">
                  <c:v>10.241932954471901</c:v>
                </c:pt>
                <c:pt idx="4">
                  <c:v>9.9189684246376935</c:v>
                </c:pt>
                <c:pt idx="5">
                  <c:v>9.6020947360722086</c:v>
                </c:pt>
                <c:pt idx="6">
                  <c:v>13695.111237616717</c:v>
                </c:pt>
                <c:pt idx="7">
                  <c:v>31094.118224524162</c:v>
                </c:pt>
                <c:pt idx="8">
                  <c:v>46812.956409684281</c:v>
                </c:pt>
                <c:pt idx="9">
                  <c:v>61063.812738716173</c:v>
                </c:pt>
                <c:pt idx="10">
                  <c:v>74712.045797143088</c:v>
                </c:pt>
                <c:pt idx="11">
                  <c:v>8.09575339111273</c:v>
                </c:pt>
                <c:pt idx="12">
                  <c:v>8.4888939592626897</c:v>
                </c:pt>
                <c:pt idx="13">
                  <c:v>7.2486953521906932</c:v>
                </c:pt>
                <c:pt idx="14">
                  <c:v>6.9436912520202787</c:v>
                </c:pt>
                <c:pt idx="15">
                  <c:v>6.6692609207268072</c:v>
                </c:pt>
                <c:pt idx="16">
                  <c:v>6.3672784660867183</c:v>
                </c:pt>
                <c:pt idx="17">
                  <c:v>6.1064932136335077</c:v>
                </c:pt>
                <c:pt idx="18">
                  <c:v>5.8219778824388806</c:v>
                </c:pt>
                <c:pt idx="19">
                  <c:v>5.579081976112624</c:v>
                </c:pt>
                <c:pt idx="20">
                  <c:v>5.4788437058478046</c:v>
                </c:pt>
                <c:pt idx="21">
                  <c:v>5.2223511888546872</c:v>
                </c:pt>
                <c:pt idx="22">
                  <c:v>5.0281812150426726</c:v>
                </c:pt>
                <c:pt idx="23">
                  <c:v>4.8471597743323995</c:v>
                </c:pt>
                <c:pt idx="24">
                  <c:v>5.1902557017761319</c:v>
                </c:pt>
                <c:pt idx="25">
                  <c:v>4.5001976987459118</c:v>
                </c:pt>
                <c:pt idx="26">
                  <c:v>4.2366049661369196</c:v>
                </c:pt>
                <c:pt idx="27">
                  <c:v>4.0463568941343304</c:v>
                </c:pt>
                <c:pt idx="28">
                  <c:v>3.8551975531607301</c:v>
                </c:pt>
                <c:pt idx="29">
                  <c:v>3.6691852492430455</c:v>
                </c:pt>
                <c:pt idx="30">
                  <c:v>3.4704278206189794</c:v>
                </c:pt>
                <c:pt idx="31">
                  <c:v>3.3529528249084333</c:v>
                </c:pt>
                <c:pt idx="32">
                  <c:v>51.621783502984599</c:v>
                </c:pt>
                <c:pt idx="33">
                  <c:v>12358.567176588949</c:v>
                </c:pt>
                <c:pt idx="34">
                  <c:v>23440.341848371911</c:v>
                </c:pt>
                <c:pt idx="35">
                  <c:v>33410.817595495202</c:v>
                </c:pt>
                <c:pt idx="36">
                  <c:v>42595.549252058736</c:v>
                </c:pt>
                <c:pt idx="37">
                  <c:v>50777.917709686371</c:v>
                </c:pt>
                <c:pt idx="38">
                  <c:v>58060.792510415551</c:v>
                </c:pt>
                <c:pt idx="39">
                  <c:v>65330.671599076435</c:v>
                </c:pt>
                <c:pt idx="40">
                  <c:v>73255.167884050214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8-7C4A-B25D-01C41772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63887"/>
        <c:axId val="793268527"/>
      </c:lineChart>
      <c:lineChart>
        <c:grouping val="standard"/>
        <c:varyColors val="0"/>
        <c:ser>
          <c:idx val="1"/>
          <c:order val="1"/>
          <c:tx>
            <c:strRef>
              <c:f>TotDiscountedCost!$B$18</c:f>
              <c:strCache>
                <c:ptCount val="1"/>
                <c:pt idx="0">
                  <c:v>Emissions|CO2eq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TotDiscountedCost!$D$18:$AR$18</c:f>
              <c:numCache>
                <c:formatCode>General</c:formatCode>
                <c:ptCount val="41"/>
                <c:pt idx="0">
                  <c:v>35767.862747946194</c:v>
                </c:pt>
                <c:pt idx="1">
                  <c:v>36025.986650548199</c:v>
                </c:pt>
                <c:pt idx="2">
                  <c:v>36284.228963768299</c:v>
                </c:pt>
                <c:pt idx="3">
                  <c:v>36541.798133918099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36979.18</c:v>
                </c:pt>
                <c:pt idx="8">
                  <c:v>37080.89</c:v>
                </c:pt>
                <c:pt idx="9">
                  <c:v>37182.53</c:v>
                </c:pt>
                <c:pt idx="10">
                  <c:v>37284.239999999998</c:v>
                </c:pt>
                <c:pt idx="11">
                  <c:v>36795.360000000001</c:v>
                </c:pt>
                <c:pt idx="12">
                  <c:v>36306.480000000003</c:v>
                </c:pt>
                <c:pt idx="13">
                  <c:v>35817.599999999999</c:v>
                </c:pt>
                <c:pt idx="14">
                  <c:v>35328.719999999994</c:v>
                </c:pt>
                <c:pt idx="15">
                  <c:v>34839.840000000004</c:v>
                </c:pt>
                <c:pt idx="16">
                  <c:v>34350.889999999898</c:v>
                </c:pt>
                <c:pt idx="17">
                  <c:v>33862.009999999995</c:v>
                </c:pt>
                <c:pt idx="18">
                  <c:v>33373.129999999896</c:v>
                </c:pt>
                <c:pt idx="19">
                  <c:v>32884.25</c:v>
                </c:pt>
                <c:pt idx="20">
                  <c:v>32364.859936519602</c:v>
                </c:pt>
                <c:pt idx="21">
                  <c:v>31758.16</c:v>
                </c:pt>
                <c:pt idx="22">
                  <c:v>31120.95</c:v>
                </c:pt>
                <c:pt idx="23">
                  <c:v>30483.7399999999</c:v>
                </c:pt>
                <c:pt idx="24">
                  <c:v>29846.530000000002</c:v>
                </c:pt>
                <c:pt idx="25">
                  <c:v>29209.249999999902</c:v>
                </c:pt>
                <c:pt idx="26">
                  <c:v>28572.039999999903</c:v>
                </c:pt>
                <c:pt idx="27">
                  <c:v>27934.83</c:v>
                </c:pt>
                <c:pt idx="28">
                  <c:v>27297.62</c:v>
                </c:pt>
                <c:pt idx="29">
                  <c:v>26660.409999999898</c:v>
                </c:pt>
                <c:pt idx="30">
                  <c:v>26023.199999999899</c:v>
                </c:pt>
                <c:pt idx="31">
                  <c:v>25277.839999999902</c:v>
                </c:pt>
                <c:pt idx="32">
                  <c:v>24532.479999999901</c:v>
                </c:pt>
                <c:pt idx="33">
                  <c:v>23787.19</c:v>
                </c:pt>
                <c:pt idx="34">
                  <c:v>23041.8299999999</c:v>
                </c:pt>
                <c:pt idx="35">
                  <c:v>22296.54</c:v>
                </c:pt>
                <c:pt idx="36">
                  <c:v>21551.18</c:v>
                </c:pt>
                <c:pt idx="37">
                  <c:v>20805.890000000003</c:v>
                </c:pt>
                <c:pt idx="38">
                  <c:v>20060.53</c:v>
                </c:pt>
                <c:pt idx="39">
                  <c:v>19315.169999999998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8-7C4A-B25D-01C41772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590719"/>
        <c:axId val="793606767"/>
      </c:lineChart>
      <c:catAx>
        <c:axId val="727063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93268527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932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7063887"/>
        <c:crosses val="autoZero"/>
        <c:crossBetween val="between"/>
      </c:valAx>
      <c:valAx>
        <c:axId val="793606767"/>
        <c:scaling>
          <c:orientation val="minMax"/>
          <c:max val="50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Mt CO2 eq.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93590719"/>
        <c:crosses val="max"/>
        <c:crossBetween val="between"/>
      </c:valAx>
      <c:catAx>
        <c:axId val="793590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3606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 Emissions: Industry [Mt CO2eq.]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Comparison_charts3!$AU$97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Comparison_charts3!$AV$97:$CJ$97</c:f>
              <c:numCache>
                <c:formatCode>General</c:formatCode>
                <c:ptCount val="41"/>
                <c:pt idx="0">
                  <c:v>1104.1238937563085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1209.4089254745631</c:v>
                </c:pt>
                <c:pt idx="12">
                  <c:v>1219.174759184142</c:v>
                </c:pt>
                <c:pt idx="13">
                  <c:v>1228.9397059688224</c:v>
                </c:pt>
                <c:pt idx="14">
                  <c:v>1238.7046543847034</c:v>
                </c:pt>
                <c:pt idx="15">
                  <c:v>1248.4687414464081</c:v>
                </c:pt>
                <c:pt idx="16">
                  <c:v>1258.2328308791059</c:v>
                </c:pt>
                <c:pt idx="17">
                  <c:v>1266.8629185504535</c:v>
                </c:pt>
                <c:pt idx="18">
                  <c:v>1276.6232368957549</c:v>
                </c:pt>
                <c:pt idx="19">
                  <c:v>1286.3831886671419</c:v>
                </c:pt>
                <c:pt idx="20">
                  <c:v>1296.1432822715631</c:v>
                </c:pt>
                <c:pt idx="21">
                  <c:v>1305.9030538140441</c:v>
                </c:pt>
                <c:pt idx="22">
                  <c:v>1315.6620199062861</c:v>
                </c:pt>
                <c:pt idx="23">
                  <c:v>1325.4207030634568</c:v>
                </c:pt>
                <c:pt idx="24">
                  <c:v>1334.0284755234843</c:v>
                </c:pt>
                <c:pt idx="25">
                  <c:v>1343.7841428349634</c:v>
                </c:pt>
                <c:pt idx="26">
                  <c:v>1353.5400600564305</c:v>
                </c:pt>
                <c:pt idx="27">
                  <c:v>1363.2952427850103</c:v>
                </c:pt>
                <c:pt idx="28">
                  <c:v>1373.0506752249266</c:v>
                </c:pt>
                <c:pt idx="29">
                  <c:v>1382.8053865108598</c:v>
                </c:pt>
                <c:pt idx="30">
                  <c:v>1392.5603649721643</c:v>
                </c:pt>
                <c:pt idx="31">
                  <c:v>1401.147368642562</c:v>
                </c:pt>
                <c:pt idx="32">
                  <c:v>1410.899670031564</c:v>
                </c:pt>
                <c:pt idx="33">
                  <c:v>1420.6513417671219</c:v>
                </c:pt>
                <c:pt idx="34">
                  <c:v>1430.4032875106313</c:v>
                </c:pt>
                <c:pt idx="35">
                  <c:v>1440.1546140754233</c:v>
                </c:pt>
                <c:pt idx="36">
                  <c:v>1449.9062108389696</c:v>
                </c:pt>
                <c:pt idx="37">
                  <c:v>1458.4768471960738</c:v>
                </c:pt>
                <c:pt idx="38">
                  <c:v>1468.2260712398288</c:v>
                </c:pt>
                <c:pt idx="39">
                  <c:v>1477.9746680730209</c:v>
                </c:pt>
                <c:pt idx="40">
                  <c:v>1487.7236433466542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D-9F4D-8018-C32225437639}"/>
            </c:ext>
          </c:extLst>
        </c:ser>
        <c:ser>
          <c:idx val="1"/>
          <c:order val="1"/>
          <c:tx>
            <c:strRef>
              <c:f>Comparison_charts3!$AU$98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Comparison_charts3!$AV$98:$CJ$98</c:f>
              <c:numCache>
                <c:formatCode>General</c:formatCode>
                <c:ptCount val="41"/>
                <c:pt idx="0">
                  <c:v>1104.1238937562985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1209.4089254745631</c:v>
                </c:pt>
                <c:pt idx="12">
                  <c:v>1219.174759184142</c:v>
                </c:pt>
                <c:pt idx="13">
                  <c:v>1228.9397059688224</c:v>
                </c:pt>
                <c:pt idx="14">
                  <c:v>1238.7046543847034</c:v>
                </c:pt>
                <c:pt idx="15">
                  <c:v>1248.4687414464081</c:v>
                </c:pt>
                <c:pt idx="16">
                  <c:v>1258.2328308791059</c:v>
                </c:pt>
                <c:pt idx="17">
                  <c:v>1266.8629185504535</c:v>
                </c:pt>
                <c:pt idx="18">
                  <c:v>1276.6232368957549</c:v>
                </c:pt>
                <c:pt idx="19">
                  <c:v>1286.3831886671419</c:v>
                </c:pt>
                <c:pt idx="20">
                  <c:v>1296.1432822715631</c:v>
                </c:pt>
                <c:pt idx="21">
                  <c:v>1305.9030538140441</c:v>
                </c:pt>
                <c:pt idx="22">
                  <c:v>1315.6620199062861</c:v>
                </c:pt>
                <c:pt idx="23">
                  <c:v>1325.4207030634568</c:v>
                </c:pt>
                <c:pt idx="24">
                  <c:v>1334.0284755234843</c:v>
                </c:pt>
                <c:pt idx="25">
                  <c:v>1343.7841428349634</c:v>
                </c:pt>
                <c:pt idx="26">
                  <c:v>1353.5400600564305</c:v>
                </c:pt>
                <c:pt idx="27">
                  <c:v>1363.2952427850103</c:v>
                </c:pt>
                <c:pt idx="28">
                  <c:v>1373.0506752249266</c:v>
                </c:pt>
                <c:pt idx="29">
                  <c:v>1382.8053865108598</c:v>
                </c:pt>
                <c:pt idx="30">
                  <c:v>1392.5603649721643</c:v>
                </c:pt>
                <c:pt idx="31">
                  <c:v>1401.147368642562</c:v>
                </c:pt>
                <c:pt idx="32">
                  <c:v>1410.899670031564</c:v>
                </c:pt>
                <c:pt idx="33">
                  <c:v>1420.6513417671219</c:v>
                </c:pt>
                <c:pt idx="34">
                  <c:v>1430.4032875106313</c:v>
                </c:pt>
                <c:pt idx="35">
                  <c:v>1440.1546140754233</c:v>
                </c:pt>
                <c:pt idx="36">
                  <c:v>1449.9062108389696</c:v>
                </c:pt>
                <c:pt idx="37">
                  <c:v>1458.4768471960738</c:v>
                </c:pt>
                <c:pt idx="38">
                  <c:v>1468.2260712398288</c:v>
                </c:pt>
                <c:pt idx="39">
                  <c:v>1477.9746680730209</c:v>
                </c:pt>
                <c:pt idx="40">
                  <c:v>1487.7236433466542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D-9F4D-8018-C32225437639}"/>
            </c:ext>
          </c:extLst>
        </c:ser>
        <c:ser>
          <c:idx val="2"/>
          <c:order val="2"/>
          <c:tx>
            <c:strRef>
              <c:f>Comparison_charts3!$AU$99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Comparison_charts3!$AV$99:$CJ$99</c:f>
              <c:numCache>
                <c:formatCode>General</c:formatCode>
                <c:ptCount val="41"/>
                <c:pt idx="0">
                  <c:v>1104.1238937562985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1209.4089254745631</c:v>
                </c:pt>
                <c:pt idx="12">
                  <c:v>1219.174759184142</c:v>
                </c:pt>
                <c:pt idx="13">
                  <c:v>1228.9397059688224</c:v>
                </c:pt>
                <c:pt idx="14">
                  <c:v>1238.7046543847034</c:v>
                </c:pt>
                <c:pt idx="15">
                  <c:v>1248.4687414464081</c:v>
                </c:pt>
                <c:pt idx="16">
                  <c:v>1258.2328308791059</c:v>
                </c:pt>
                <c:pt idx="17">
                  <c:v>1266.8629185504535</c:v>
                </c:pt>
                <c:pt idx="18">
                  <c:v>1276.6232368957549</c:v>
                </c:pt>
                <c:pt idx="19">
                  <c:v>1286.3831886671419</c:v>
                </c:pt>
                <c:pt idx="20">
                  <c:v>1296.1432822715631</c:v>
                </c:pt>
                <c:pt idx="21">
                  <c:v>1305.9030538140441</c:v>
                </c:pt>
                <c:pt idx="22">
                  <c:v>1315.6620199062861</c:v>
                </c:pt>
                <c:pt idx="23">
                  <c:v>1325.4207030634568</c:v>
                </c:pt>
                <c:pt idx="24">
                  <c:v>1334.0284755234843</c:v>
                </c:pt>
                <c:pt idx="25">
                  <c:v>1343.7841428349634</c:v>
                </c:pt>
                <c:pt idx="26">
                  <c:v>1353.5400600564305</c:v>
                </c:pt>
                <c:pt idx="27">
                  <c:v>1363.2952427850103</c:v>
                </c:pt>
                <c:pt idx="28">
                  <c:v>1373.0506752249266</c:v>
                </c:pt>
                <c:pt idx="29">
                  <c:v>1382.8053865108598</c:v>
                </c:pt>
                <c:pt idx="30">
                  <c:v>1392.5603649721643</c:v>
                </c:pt>
                <c:pt idx="31">
                  <c:v>1401.147368642562</c:v>
                </c:pt>
                <c:pt idx="32">
                  <c:v>1410.899670031564</c:v>
                </c:pt>
                <c:pt idx="33">
                  <c:v>1420.6513417671219</c:v>
                </c:pt>
                <c:pt idx="34">
                  <c:v>1430.4032875106313</c:v>
                </c:pt>
                <c:pt idx="35">
                  <c:v>1440.1546140754233</c:v>
                </c:pt>
                <c:pt idx="36">
                  <c:v>1449.9062108389696</c:v>
                </c:pt>
                <c:pt idx="37">
                  <c:v>1458.4768471960738</c:v>
                </c:pt>
                <c:pt idx="38">
                  <c:v>1468.2260712398288</c:v>
                </c:pt>
                <c:pt idx="39">
                  <c:v>1477.9746680730209</c:v>
                </c:pt>
                <c:pt idx="40">
                  <c:v>1487.7236433466542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D-9F4D-8018-C32225437639}"/>
            </c:ext>
          </c:extLst>
        </c:ser>
        <c:ser>
          <c:idx val="4"/>
          <c:order val="3"/>
          <c:tx>
            <c:strRef>
              <c:f>Comparison_charts3!$AU$100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Comparison_charts3!$AV$100:$CJ$100</c:f>
              <c:numCache>
                <c:formatCode>General</c:formatCode>
                <c:ptCount val="41"/>
                <c:pt idx="0">
                  <c:v>1104.1238937563085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1189.5915189554466</c:v>
                </c:pt>
                <c:pt idx="12">
                  <c:v>1179.5352747496431</c:v>
                </c:pt>
                <c:pt idx="13">
                  <c:v>1169.4736064958756</c:v>
                </c:pt>
                <c:pt idx="14">
                  <c:v>1159.4073430342719</c:v>
                </c:pt>
                <c:pt idx="15">
                  <c:v>1149.3357882490404</c:v>
                </c:pt>
                <c:pt idx="16">
                  <c:v>1139.2598432920897</c:v>
                </c:pt>
                <c:pt idx="17">
                  <c:v>1128.1696719803708</c:v>
                </c:pt>
                <c:pt idx="18">
                  <c:v>1118.0983460289713</c:v>
                </c:pt>
                <c:pt idx="19">
                  <c:v>1108.0222780069473</c:v>
                </c:pt>
                <c:pt idx="20">
                  <c:v>1097.9419632387107</c:v>
                </c:pt>
                <c:pt idx="21">
                  <c:v>1087.8571001768946</c:v>
                </c:pt>
                <c:pt idx="22">
                  <c:v>1077.7672728821444</c:v>
                </c:pt>
                <c:pt idx="23">
                  <c:v>1067.673026349966</c:v>
                </c:pt>
                <c:pt idx="24">
                  <c:v>1056.6631344647744</c:v>
                </c:pt>
                <c:pt idx="25">
                  <c:v>1046.5736660626349</c:v>
                </c:pt>
                <c:pt idx="26">
                  <c:v>1036.4801375150028</c:v>
                </c:pt>
                <c:pt idx="27">
                  <c:v>1026.3819214474972</c:v>
                </c:pt>
                <c:pt idx="28">
                  <c:v>1016.2798235745051</c:v>
                </c:pt>
                <c:pt idx="29">
                  <c:v>1006.1731770033844</c:v>
                </c:pt>
                <c:pt idx="30">
                  <c:v>996.06280431103346</c:v>
                </c:pt>
                <c:pt idx="31">
                  <c:v>985.12756645854233</c:v>
                </c:pt>
                <c:pt idx="32">
                  <c:v>975.02158534198861</c:v>
                </c:pt>
                <c:pt idx="33">
                  <c:v>964.9112309869912</c:v>
                </c:pt>
                <c:pt idx="34">
                  <c:v>954.79721298568734</c:v>
                </c:pt>
                <c:pt idx="35">
                  <c:v>944.67890817642046</c:v>
                </c:pt>
                <c:pt idx="36">
                  <c:v>934.5570213101538</c:v>
                </c:pt>
                <c:pt idx="37">
                  <c:v>923.68389220490678</c:v>
                </c:pt>
                <c:pt idx="38">
                  <c:v>913.5662433204252</c:v>
                </c:pt>
                <c:pt idx="39">
                  <c:v>903.44440359756823</c:v>
                </c:pt>
                <c:pt idx="40">
                  <c:v>893.31908667207188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2-1144-984F-752DAAFDF1CF}"/>
            </c:ext>
          </c:extLst>
        </c:ser>
        <c:ser>
          <c:idx val="3"/>
          <c:order val="4"/>
          <c:tx>
            <c:strRef>
              <c:f>Comparison_charts3!$AU$101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Comparison_charts3!$AV$101:$CJ$101</c:f>
              <c:numCache>
                <c:formatCode>General</c:formatCode>
                <c:ptCount val="41"/>
                <c:pt idx="0">
                  <c:v>1104.1238937562985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1189.5915264072273</c:v>
                </c:pt>
                <c:pt idx="12">
                  <c:v>1179.535293811263</c:v>
                </c:pt>
                <c:pt idx="13">
                  <c:v>1169.473592478806</c:v>
                </c:pt>
                <c:pt idx="14">
                  <c:v>1159.407340194482</c:v>
                </c:pt>
                <c:pt idx="15">
                  <c:v>1149.3357933241784</c:v>
                </c:pt>
                <c:pt idx="16">
                  <c:v>1139.2598595240997</c:v>
                </c:pt>
                <c:pt idx="17">
                  <c:v>1128.1696551797552</c:v>
                </c:pt>
                <c:pt idx="18">
                  <c:v>1118.0983407568012</c:v>
                </c:pt>
                <c:pt idx="19">
                  <c:v>1108.0222802900855</c:v>
                </c:pt>
                <c:pt idx="20">
                  <c:v>1097.9419766256808</c:v>
                </c:pt>
                <c:pt idx="21">
                  <c:v>1087.8570809816551</c:v>
                </c:pt>
                <c:pt idx="22">
                  <c:v>1077.7672647665843</c:v>
                </c:pt>
                <c:pt idx="23">
                  <c:v>1067.673025841417</c:v>
                </c:pt>
                <c:pt idx="24">
                  <c:v>1056.6631454142644</c:v>
                </c:pt>
                <c:pt idx="25">
                  <c:v>1046.5736440794917</c:v>
                </c:pt>
                <c:pt idx="26">
                  <c:v>1036.4801265625129</c:v>
                </c:pt>
                <c:pt idx="27">
                  <c:v>1026.3819185488292</c:v>
                </c:pt>
                <c:pt idx="28">
                  <c:v>1016.2798316896451</c:v>
                </c:pt>
                <c:pt idx="29">
                  <c:v>1006.1731927930932</c:v>
                </c:pt>
                <c:pt idx="30">
                  <c:v>996.06279091751333</c:v>
                </c:pt>
                <c:pt idx="31">
                  <c:v>985.12756076345795</c:v>
                </c:pt>
                <c:pt idx="32">
                  <c:v>975.0215906151966</c:v>
                </c:pt>
                <c:pt idx="33">
                  <c:v>964.91124437835708</c:v>
                </c:pt>
                <c:pt idx="34">
                  <c:v>954.79719675618423</c:v>
                </c:pt>
                <c:pt idx="35">
                  <c:v>944.67889967886811</c:v>
                </c:pt>
                <c:pt idx="36">
                  <c:v>934.55702415104577</c:v>
                </c:pt>
                <c:pt idx="37">
                  <c:v>923.68390279204255</c:v>
                </c:pt>
                <c:pt idx="38">
                  <c:v>913.56622425648527</c:v>
                </c:pt>
                <c:pt idx="39">
                  <c:v>903.44439270635019</c:v>
                </c:pt>
                <c:pt idx="40">
                  <c:v>893.31908667207188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D-9F4D-8018-C32225437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553696"/>
        <c:axId val="865555344"/>
      </c:lineChart>
      <c:catAx>
        <c:axId val="8655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65555344"/>
        <c:crosses val="autoZero"/>
        <c:auto val="1"/>
        <c:lblAlgn val="ctr"/>
        <c:lblOffset val="100"/>
        <c:noMultiLvlLbl val="0"/>
      </c:catAx>
      <c:valAx>
        <c:axId val="8655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6555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 Emissions: AFOLU [Mt CO2eq.]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Comparison_charts3!$AU$91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Comparison_charts3!$AV$91:$CJ$91</c:f>
              <c:numCache>
                <c:formatCode>General</c:formatCode>
                <c:ptCount val="41"/>
                <c:pt idx="0">
                  <c:v>5564.2293816707506</c:v>
                </c:pt>
                <c:pt idx="1">
                  <c:v>5587.4321143577199</c:v>
                </c:pt>
                <c:pt idx="2">
                  <c:v>5610.7538354174403</c:v>
                </c:pt>
                <c:pt idx="3">
                  <c:v>5633.3590099895682</c:v>
                </c:pt>
                <c:pt idx="4">
                  <c:v>5654.4295966885047</c:v>
                </c:pt>
                <c:pt idx="5">
                  <c:v>5702.6087918721987</c:v>
                </c:pt>
                <c:pt idx="6">
                  <c:v>5762.6408709239604</c:v>
                </c:pt>
                <c:pt idx="7">
                  <c:v>5822.8321735528025</c:v>
                </c:pt>
                <c:pt idx="8">
                  <c:v>5883.1296252330094</c:v>
                </c:pt>
                <c:pt idx="9">
                  <c:v>5943.5863004902967</c:v>
                </c:pt>
                <c:pt idx="10">
                  <c:v>6004.1491247989707</c:v>
                </c:pt>
                <c:pt idx="11">
                  <c:v>6040.5877033638217</c:v>
                </c:pt>
                <c:pt idx="12">
                  <c:v>6076.7591372450152</c:v>
                </c:pt>
                <c:pt idx="13">
                  <c:v>6112.7562182597467</c:v>
                </c:pt>
                <c:pt idx="14">
                  <c:v>6148.4587722462174</c:v>
                </c:pt>
                <c:pt idx="15">
                  <c:v>6183.9582219450713</c:v>
                </c:pt>
                <c:pt idx="16">
                  <c:v>6218.4293897972011</c:v>
                </c:pt>
                <c:pt idx="17">
                  <c:v>6252.665754836421</c:v>
                </c:pt>
                <c:pt idx="18">
                  <c:v>6286.5441204907929</c:v>
                </c:pt>
                <c:pt idx="19">
                  <c:v>6320.152735781433</c:v>
                </c:pt>
                <c:pt idx="20">
                  <c:v>6353.3666566992633</c:v>
                </c:pt>
                <c:pt idx="21">
                  <c:v>6374.7919762709216</c:v>
                </c:pt>
                <c:pt idx="22">
                  <c:v>6395.078579492344</c:v>
                </c:pt>
                <c:pt idx="23">
                  <c:v>6415.6118404717026</c:v>
                </c:pt>
                <c:pt idx="24">
                  <c:v>6435.0148566620401</c:v>
                </c:pt>
                <c:pt idx="25">
                  <c:v>6453.9141317338463</c:v>
                </c:pt>
                <c:pt idx="26">
                  <c:v>6472.2844786065134</c:v>
                </c:pt>
                <c:pt idx="27">
                  <c:v>6490.099450856992</c:v>
                </c:pt>
                <c:pt idx="28">
                  <c:v>6506.6277139482763</c:v>
                </c:pt>
                <c:pt idx="29">
                  <c:v>6523.300316882528</c:v>
                </c:pt>
                <c:pt idx="30">
                  <c:v>6538.6264384654869</c:v>
                </c:pt>
                <c:pt idx="31">
                  <c:v>6545.6988117044393</c:v>
                </c:pt>
                <c:pt idx="32">
                  <c:v>6552.0623706369806</c:v>
                </c:pt>
                <c:pt idx="33">
                  <c:v>6557.7347491751716</c:v>
                </c:pt>
                <c:pt idx="34">
                  <c:v>6562.6256596405801</c:v>
                </c:pt>
                <c:pt idx="35">
                  <c:v>6566.6960288910559</c:v>
                </c:pt>
                <c:pt idx="36">
                  <c:v>6569.9048296624524</c:v>
                </c:pt>
                <c:pt idx="37">
                  <c:v>6572.2620586375988</c:v>
                </c:pt>
                <c:pt idx="38">
                  <c:v>6572.9127679385474</c:v>
                </c:pt>
                <c:pt idx="39">
                  <c:v>6573.3227445958591</c:v>
                </c:pt>
                <c:pt idx="40">
                  <c:v>6572.6854795198506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0-EB4F-A00C-654A882BC87C}"/>
            </c:ext>
          </c:extLst>
        </c:ser>
        <c:ser>
          <c:idx val="1"/>
          <c:order val="1"/>
          <c:tx>
            <c:strRef>
              <c:f>Comparison_charts3!$AU$92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Comparison_charts3!$AV$92:$CJ$92</c:f>
              <c:numCache>
                <c:formatCode>General</c:formatCode>
                <c:ptCount val="41"/>
                <c:pt idx="0">
                  <c:v>5564.2293816707497</c:v>
                </c:pt>
                <c:pt idx="1">
                  <c:v>5586.7181841211996</c:v>
                </c:pt>
                <c:pt idx="2">
                  <c:v>5609.3259749443996</c:v>
                </c:pt>
                <c:pt idx="3">
                  <c:v>5631.3421780133458</c:v>
                </c:pt>
                <c:pt idx="4">
                  <c:v>5630.5886468777981</c:v>
                </c:pt>
                <c:pt idx="5">
                  <c:v>5644.3311955558711</c:v>
                </c:pt>
                <c:pt idx="6">
                  <c:v>5699.0009510320106</c:v>
                </c:pt>
                <c:pt idx="7">
                  <c:v>5764.97296576388</c:v>
                </c:pt>
                <c:pt idx="8">
                  <c:v>5831.0639688685105</c:v>
                </c:pt>
                <c:pt idx="9">
                  <c:v>5898.0571701339295</c:v>
                </c:pt>
                <c:pt idx="10">
                  <c:v>5964.3861499840505</c:v>
                </c:pt>
                <c:pt idx="11">
                  <c:v>6001.6250142347599</c:v>
                </c:pt>
                <c:pt idx="12">
                  <c:v>6029.9544127493691</c:v>
                </c:pt>
                <c:pt idx="13">
                  <c:v>6058.5899634229045</c:v>
                </c:pt>
                <c:pt idx="14">
                  <c:v>6086.4878358720671</c:v>
                </c:pt>
                <c:pt idx="15">
                  <c:v>6114.0861957296502</c:v>
                </c:pt>
                <c:pt idx="16">
                  <c:v>6148.7628571204805</c:v>
                </c:pt>
                <c:pt idx="17">
                  <c:v>6179.1127552369899</c:v>
                </c:pt>
                <c:pt idx="18">
                  <c:v>6204.2734162129764</c:v>
                </c:pt>
                <c:pt idx="19">
                  <c:v>6252.7208786244482</c:v>
                </c:pt>
                <c:pt idx="20">
                  <c:v>6275.9627638045713</c:v>
                </c:pt>
                <c:pt idx="21">
                  <c:v>6322.8844042727924</c:v>
                </c:pt>
                <c:pt idx="22">
                  <c:v>6349.0660555694012</c:v>
                </c:pt>
                <c:pt idx="23">
                  <c:v>6366.5468746260385</c:v>
                </c:pt>
                <c:pt idx="24">
                  <c:v>6382.7912998422607</c:v>
                </c:pt>
                <c:pt idx="25">
                  <c:v>6397.8814926524774</c:v>
                </c:pt>
                <c:pt idx="26">
                  <c:v>6413.9029634155804</c:v>
                </c:pt>
                <c:pt idx="27">
                  <c:v>6429.3690595564949</c:v>
                </c:pt>
                <c:pt idx="28">
                  <c:v>6443.4953720125313</c:v>
                </c:pt>
                <c:pt idx="29">
                  <c:v>6457.0624584983707</c:v>
                </c:pt>
                <c:pt idx="30">
                  <c:v>6470.6371207335533</c:v>
                </c:pt>
                <c:pt idx="31">
                  <c:v>6473.6881136081447</c:v>
                </c:pt>
                <c:pt idx="32">
                  <c:v>6460.4406508864404</c:v>
                </c:pt>
                <c:pt idx="33">
                  <c:v>6460.1784491512735</c:v>
                </c:pt>
                <c:pt idx="34">
                  <c:v>6458.190498863768</c:v>
                </c:pt>
                <c:pt idx="35">
                  <c:v>6455.2930348841519</c:v>
                </c:pt>
                <c:pt idx="36">
                  <c:v>6453.0984762776025</c:v>
                </c:pt>
                <c:pt idx="37">
                  <c:v>6449.8335781309088</c:v>
                </c:pt>
                <c:pt idx="38">
                  <c:v>6444.7872454013032</c:v>
                </c:pt>
                <c:pt idx="39">
                  <c:v>6439.3395638794746</c:v>
                </c:pt>
                <c:pt idx="40">
                  <c:v>6431.9450376636632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0-EB4F-A00C-654A882BC87C}"/>
            </c:ext>
          </c:extLst>
        </c:ser>
        <c:ser>
          <c:idx val="2"/>
          <c:order val="2"/>
          <c:tx>
            <c:strRef>
              <c:f>Comparison_charts3!$AU$93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Comparison_charts3!$AV$93:$CJ$93</c:f>
              <c:numCache>
                <c:formatCode>General</c:formatCode>
                <c:ptCount val="41"/>
                <c:pt idx="0">
                  <c:v>5562.6038264183098</c:v>
                </c:pt>
                <c:pt idx="1">
                  <c:v>5585.7793896290596</c:v>
                </c:pt>
                <c:pt idx="2">
                  <c:v>5609.5491980503493</c:v>
                </c:pt>
                <c:pt idx="3">
                  <c:v>5631.9947474034207</c:v>
                </c:pt>
                <c:pt idx="4">
                  <c:v>5653.199698416819</c:v>
                </c:pt>
                <c:pt idx="5">
                  <c:v>5698.536414165229</c:v>
                </c:pt>
                <c:pt idx="6">
                  <c:v>5761.9494424903341</c:v>
                </c:pt>
                <c:pt idx="7">
                  <c:v>5818.8579150388341</c:v>
                </c:pt>
                <c:pt idx="8">
                  <c:v>5882.2709433639402</c:v>
                </c:pt>
                <c:pt idx="9">
                  <c:v>5939.1794159124311</c:v>
                </c:pt>
                <c:pt idx="10">
                  <c:v>6003.1225680128773</c:v>
                </c:pt>
                <c:pt idx="11">
                  <c:v>5953.9540584689403</c:v>
                </c:pt>
                <c:pt idx="12">
                  <c:v>5701.0382222791122</c:v>
                </c:pt>
                <c:pt idx="13">
                  <c:v>5670.9011647169755</c:v>
                </c:pt>
                <c:pt idx="14">
                  <c:v>5623.4841432550293</c:v>
                </c:pt>
                <c:pt idx="15">
                  <c:v>5403.9053921847135</c:v>
                </c:pt>
                <c:pt idx="16">
                  <c:v>5364.8652821027408</c:v>
                </c:pt>
                <c:pt idx="17">
                  <c:v>5321.3936565020331</c:v>
                </c:pt>
                <c:pt idx="18">
                  <c:v>5278.3206660906408</c:v>
                </c:pt>
                <c:pt idx="19">
                  <c:v>5082.1269317126516</c:v>
                </c:pt>
                <c:pt idx="20">
                  <c:v>5046.4219839345824</c:v>
                </c:pt>
                <c:pt idx="21">
                  <c:v>5003.4685109790817</c:v>
                </c:pt>
                <c:pt idx="22">
                  <c:v>4826.0225331586089</c:v>
                </c:pt>
                <c:pt idx="23">
                  <c:v>4789.40869768428</c:v>
                </c:pt>
                <c:pt idx="24">
                  <c:v>4748.0647849076668</c:v>
                </c:pt>
                <c:pt idx="25">
                  <c:v>4584.9072028076789</c:v>
                </c:pt>
                <c:pt idx="26">
                  <c:v>4544.1462873442197</c:v>
                </c:pt>
                <c:pt idx="27">
                  <c:v>4509.5718755204844</c:v>
                </c:pt>
                <c:pt idx="28">
                  <c:v>4469.964736629202</c:v>
                </c:pt>
                <c:pt idx="29">
                  <c:v>4318.0389123887708</c:v>
                </c:pt>
                <c:pt idx="30">
                  <c:v>4283.7711397008343</c:v>
                </c:pt>
                <c:pt idx="31">
                  <c:v>4242.1719562374337</c:v>
                </c:pt>
                <c:pt idx="32">
                  <c:v>4101.909736338418</c:v>
                </c:pt>
                <c:pt idx="33">
                  <c:v>4060.203227533802</c:v>
                </c:pt>
                <c:pt idx="34">
                  <c:v>4037.5728581216431</c:v>
                </c:pt>
                <c:pt idx="35">
                  <c:v>3928.1301718560071</c:v>
                </c:pt>
                <c:pt idx="36">
                  <c:v>3907.6821296193139</c:v>
                </c:pt>
                <c:pt idx="37">
                  <c:v>3893.0356104193315</c:v>
                </c:pt>
                <c:pt idx="38">
                  <c:v>3873.1274762639641</c:v>
                </c:pt>
                <c:pt idx="39">
                  <c:v>3773.1596014221786</c:v>
                </c:pt>
                <c:pt idx="40">
                  <c:v>3754.159748691176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0-EB4F-A00C-654A882BC87C}"/>
            </c:ext>
          </c:extLst>
        </c:ser>
        <c:ser>
          <c:idx val="4"/>
          <c:order val="3"/>
          <c:tx>
            <c:strRef>
              <c:f>Comparison_charts3!$AU$94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Comparison_charts3!$AV$94:$CJ$94</c:f>
              <c:numCache>
                <c:formatCode>General</c:formatCode>
                <c:ptCount val="41"/>
                <c:pt idx="0">
                  <c:v>5564.2293816707506</c:v>
                </c:pt>
                <c:pt idx="1">
                  <c:v>5587.4321143577199</c:v>
                </c:pt>
                <c:pt idx="2">
                  <c:v>5610.7538354174394</c:v>
                </c:pt>
                <c:pt idx="3">
                  <c:v>5633.3590099895682</c:v>
                </c:pt>
                <c:pt idx="4">
                  <c:v>5654.4295966885047</c:v>
                </c:pt>
                <c:pt idx="5">
                  <c:v>5702.6087918721996</c:v>
                </c:pt>
                <c:pt idx="6">
                  <c:v>5762.6408709239595</c:v>
                </c:pt>
                <c:pt idx="7">
                  <c:v>5822.8321735528025</c:v>
                </c:pt>
                <c:pt idx="8">
                  <c:v>5883.1296252330085</c:v>
                </c:pt>
                <c:pt idx="9">
                  <c:v>5943.5863004902967</c:v>
                </c:pt>
                <c:pt idx="10">
                  <c:v>6004.1491247989707</c:v>
                </c:pt>
                <c:pt idx="11">
                  <c:v>6040.5877033638217</c:v>
                </c:pt>
                <c:pt idx="12">
                  <c:v>6076.7591372450152</c:v>
                </c:pt>
                <c:pt idx="13">
                  <c:v>6112.7562182597467</c:v>
                </c:pt>
                <c:pt idx="14">
                  <c:v>6148.4587722462174</c:v>
                </c:pt>
                <c:pt idx="15">
                  <c:v>6183.9582219450713</c:v>
                </c:pt>
                <c:pt idx="16">
                  <c:v>6218.4293897972011</c:v>
                </c:pt>
                <c:pt idx="17">
                  <c:v>6252.6657548364201</c:v>
                </c:pt>
                <c:pt idx="18">
                  <c:v>6286.5441204907929</c:v>
                </c:pt>
                <c:pt idx="19">
                  <c:v>6320.1527357814339</c:v>
                </c:pt>
                <c:pt idx="20">
                  <c:v>6353.3666566992633</c:v>
                </c:pt>
                <c:pt idx="21">
                  <c:v>6374.7919762709216</c:v>
                </c:pt>
                <c:pt idx="22">
                  <c:v>6395.0785794923449</c:v>
                </c:pt>
                <c:pt idx="23">
                  <c:v>6415.6118404717026</c:v>
                </c:pt>
                <c:pt idx="24">
                  <c:v>6435.0148566620401</c:v>
                </c:pt>
                <c:pt idx="25">
                  <c:v>6453.9141317338463</c:v>
                </c:pt>
                <c:pt idx="26">
                  <c:v>6472.2844786065134</c:v>
                </c:pt>
                <c:pt idx="27">
                  <c:v>6490.099450856992</c:v>
                </c:pt>
                <c:pt idx="28">
                  <c:v>6506.6277139482763</c:v>
                </c:pt>
                <c:pt idx="29">
                  <c:v>6523.300316882528</c:v>
                </c:pt>
                <c:pt idx="30">
                  <c:v>6538.626438465486</c:v>
                </c:pt>
                <c:pt idx="31">
                  <c:v>6545.6988117044393</c:v>
                </c:pt>
                <c:pt idx="32">
                  <c:v>6552.0623706369806</c:v>
                </c:pt>
                <c:pt idx="33">
                  <c:v>6557.7347491751607</c:v>
                </c:pt>
                <c:pt idx="34">
                  <c:v>6562.6256596405801</c:v>
                </c:pt>
                <c:pt idx="35">
                  <c:v>6566.6960288910459</c:v>
                </c:pt>
                <c:pt idx="36">
                  <c:v>6569.9048296624533</c:v>
                </c:pt>
                <c:pt idx="37">
                  <c:v>6572.2620586375988</c:v>
                </c:pt>
                <c:pt idx="38">
                  <c:v>6572.9127679385483</c:v>
                </c:pt>
                <c:pt idx="39">
                  <c:v>6573.3227445958591</c:v>
                </c:pt>
                <c:pt idx="40">
                  <c:v>6572.6854795198497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0-9C41-A6D7-05E4524429EB}"/>
            </c:ext>
          </c:extLst>
        </c:ser>
        <c:ser>
          <c:idx val="3"/>
          <c:order val="4"/>
          <c:tx>
            <c:strRef>
              <c:f>Comparison_charts3!$AU$95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Comparison_charts3!$AV$95:$CJ$95</c:f>
              <c:numCache>
                <c:formatCode>General</c:formatCode>
                <c:ptCount val="41"/>
                <c:pt idx="0">
                  <c:v>5562.6038264183098</c:v>
                </c:pt>
                <c:pt idx="1">
                  <c:v>5585.7793896290605</c:v>
                </c:pt>
                <c:pt idx="2">
                  <c:v>5609.5491980503493</c:v>
                </c:pt>
                <c:pt idx="3">
                  <c:v>5631.9947474034107</c:v>
                </c:pt>
                <c:pt idx="4">
                  <c:v>5631.7662171802385</c:v>
                </c:pt>
                <c:pt idx="5">
                  <c:v>5646.099960333705</c:v>
                </c:pt>
                <c:pt idx="6">
                  <c:v>5706.3605703909097</c:v>
                </c:pt>
                <c:pt idx="7">
                  <c:v>5769.8796287022597</c:v>
                </c:pt>
                <c:pt idx="8">
                  <c:v>5840.6354427389697</c:v>
                </c:pt>
                <c:pt idx="9">
                  <c:v>5904.1545010503105</c:v>
                </c:pt>
                <c:pt idx="10">
                  <c:v>5975.5045602975697</c:v>
                </c:pt>
                <c:pt idx="11">
                  <c:v>5852.2801328042797</c:v>
                </c:pt>
                <c:pt idx="12">
                  <c:v>5768.9801927384588</c:v>
                </c:pt>
                <c:pt idx="13">
                  <c:v>5687.95364335674</c:v>
                </c:pt>
                <c:pt idx="14">
                  <c:v>5586.5230870290798</c:v>
                </c:pt>
                <c:pt idx="15">
                  <c:v>5488.4360758920966</c:v>
                </c:pt>
                <c:pt idx="16">
                  <c:v>5398.8633304749319</c:v>
                </c:pt>
                <c:pt idx="17">
                  <c:v>5305.8594356359308</c:v>
                </c:pt>
                <c:pt idx="18">
                  <c:v>5215.2177938516588</c:v>
                </c:pt>
                <c:pt idx="19">
                  <c:v>5126.3332612753084</c:v>
                </c:pt>
                <c:pt idx="20">
                  <c:v>5045.9246161655847</c:v>
                </c:pt>
                <c:pt idx="21">
                  <c:v>4960.9979840739979</c:v>
                </c:pt>
                <c:pt idx="22">
                  <c:v>4878.3522968841089</c:v>
                </c:pt>
                <c:pt idx="23">
                  <c:v>4802.6366667664934</c:v>
                </c:pt>
                <c:pt idx="24">
                  <c:v>4723.2089835230536</c:v>
                </c:pt>
                <c:pt idx="25">
                  <c:v>4644.837705678874</c:v>
                </c:pt>
                <c:pt idx="26">
                  <c:v>4568.2684454811961</c:v>
                </c:pt>
                <c:pt idx="27">
                  <c:v>4497.8914204851726</c:v>
                </c:pt>
                <c:pt idx="28">
                  <c:v>4423.6853669009051</c:v>
                </c:pt>
                <c:pt idx="29">
                  <c:v>4350.1447466121026</c:v>
                </c:pt>
                <c:pt idx="30">
                  <c:v>4283.1022655957286</c:v>
                </c:pt>
                <c:pt idx="31">
                  <c:v>4201.0670821900494</c:v>
                </c:pt>
                <c:pt idx="32">
                  <c:v>4109.9744002398893</c:v>
                </c:pt>
                <c:pt idx="33">
                  <c:v>4013.0235942227</c:v>
                </c:pt>
                <c:pt idx="34">
                  <c:v>3934.0081070531546</c:v>
                </c:pt>
                <c:pt idx="35">
                  <c:v>3866.8655202141276</c:v>
                </c:pt>
                <c:pt idx="36">
                  <c:v>3796.647032597014</c:v>
                </c:pt>
                <c:pt idx="37">
                  <c:v>3714.8975002836401</c:v>
                </c:pt>
                <c:pt idx="38">
                  <c:v>3631.1623844329829</c:v>
                </c:pt>
                <c:pt idx="39">
                  <c:v>3550.6419007645823</c:v>
                </c:pt>
                <c:pt idx="40">
                  <c:v>3466.915768983994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0-EB4F-A00C-654A882B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968624"/>
        <c:axId val="691664224"/>
      </c:lineChart>
      <c:catAx>
        <c:axId val="7619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91664224"/>
        <c:crosses val="autoZero"/>
        <c:auto val="1"/>
        <c:lblAlgn val="ctr"/>
        <c:lblOffset val="100"/>
        <c:noMultiLvlLbl val="0"/>
      </c:catAx>
      <c:valAx>
        <c:axId val="6916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619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  <a:r>
              <a:rPr lang="en-GB" baseline="0"/>
              <a:t> Emissions: Energy [Mt CO2eq.]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Comparison_charts3!$AU$85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Comparison_charts3!$AV$85:$CJ$85</c:f>
              <c:numCache>
                <c:formatCode>General</c:formatCode>
                <c:ptCount val="41"/>
                <c:pt idx="0">
                  <c:v>29761.899099999988</c:v>
                </c:pt>
                <c:pt idx="1">
                  <c:v>29987.735049999992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30665.226869999991</c:v>
                </c:pt>
                <c:pt idx="5">
                  <c:v>30891.057789999999</c:v>
                </c:pt>
                <c:pt idx="6">
                  <c:v>31116.884799999902</c:v>
                </c:pt>
                <c:pt idx="7">
                  <c:v>31342.720749999989</c:v>
                </c:pt>
                <c:pt idx="8">
                  <c:v>31568.549609999893</c:v>
                </c:pt>
                <c:pt idx="9">
                  <c:v>31794.376620000003</c:v>
                </c:pt>
                <c:pt idx="10">
                  <c:v>32034.099999999995</c:v>
                </c:pt>
                <c:pt idx="11">
                  <c:v>31506.440000000002</c:v>
                </c:pt>
                <c:pt idx="12">
                  <c:v>30978.78</c:v>
                </c:pt>
                <c:pt idx="13">
                  <c:v>31304.334866028799</c:v>
                </c:pt>
                <c:pt idx="14">
                  <c:v>31387.356691395897</c:v>
                </c:pt>
                <c:pt idx="15">
                  <c:v>31709.120039037298</c:v>
                </c:pt>
                <c:pt idx="16">
                  <c:v>31921.077804385292</c:v>
                </c:pt>
                <c:pt idx="17">
                  <c:v>32078.888955581002</c:v>
                </c:pt>
                <c:pt idx="18">
                  <c:v>32199.610155001388</c:v>
                </c:pt>
                <c:pt idx="19">
                  <c:v>32509.504254208303</c:v>
                </c:pt>
                <c:pt idx="20">
                  <c:v>32850.870758621102</c:v>
                </c:pt>
                <c:pt idx="21">
                  <c:v>33281.774794723497</c:v>
                </c:pt>
                <c:pt idx="22">
                  <c:v>34101.107045220589</c:v>
                </c:pt>
                <c:pt idx="23">
                  <c:v>34806.133915680985</c:v>
                </c:pt>
                <c:pt idx="24">
                  <c:v>35274.904382492598</c:v>
                </c:pt>
                <c:pt idx="25">
                  <c:v>35704.648450261797</c:v>
                </c:pt>
                <c:pt idx="26">
                  <c:v>36315.307093251198</c:v>
                </c:pt>
                <c:pt idx="27">
                  <c:v>36860.901296526303</c:v>
                </c:pt>
                <c:pt idx="28">
                  <c:v>37344.015880826686</c:v>
                </c:pt>
                <c:pt idx="29">
                  <c:v>37624.033866606493</c:v>
                </c:pt>
                <c:pt idx="30">
                  <c:v>37905.398066562302</c:v>
                </c:pt>
                <c:pt idx="31">
                  <c:v>38101.509546805391</c:v>
                </c:pt>
                <c:pt idx="32">
                  <c:v>38339.386869331429</c:v>
                </c:pt>
                <c:pt idx="33">
                  <c:v>38429.795050135988</c:v>
                </c:pt>
                <c:pt idx="34">
                  <c:v>38721.273981342987</c:v>
                </c:pt>
                <c:pt idx="35">
                  <c:v>38984.051243382171</c:v>
                </c:pt>
                <c:pt idx="36">
                  <c:v>39185.998277239509</c:v>
                </c:pt>
                <c:pt idx="37">
                  <c:v>39362.866864217256</c:v>
                </c:pt>
                <c:pt idx="38">
                  <c:v>39537.010675376383</c:v>
                </c:pt>
                <c:pt idx="39">
                  <c:v>39656.333618450903</c:v>
                </c:pt>
                <c:pt idx="40">
                  <c:v>39602.538781650037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B74E-8B4C-05DDBF623D2E}"/>
            </c:ext>
          </c:extLst>
        </c:ser>
        <c:ser>
          <c:idx val="1"/>
          <c:order val="1"/>
          <c:tx>
            <c:strRef>
              <c:f>Comparison_charts3!$AU$86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Comparison_charts3!$AV$86:$CJ$86</c:f>
              <c:numCache>
                <c:formatCode>General</c:formatCode>
                <c:ptCount val="41"/>
                <c:pt idx="0">
                  <c:v>29761.899100000002</c:v>
                </c:pt>
                <c:pt idx="1">
                  <c:v>29987.735049999992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30665.226869999991</c:v>
                </c:pt>
                <c:pt idx="5">
                  <c:v>30891.057789999999</c:v>
                </c:pt>
                <c:pt idx="6">
                  <c:v>30948.873178990405</c:v>
                </c:pt>
                <c:pt idx="7">
                  <c:v>30942.029249752894</c:v>
                </c:pt>
                <c:pt idx="8">
                  <c:v>30935.071822425591</c:v>
                </c:pt>
                <c:pt idx="9">
                  <c:v>30926.697813366602</c:v>
                </c:pt>
                <c:pt idx="10">
                  <c:v>30919.374663819402</c:v>
                </c:pt>
                <c:pt idx="11">
                  <c:v>31506.440000000002</c:v>
                </c:pt>
                <c:pt idx="12">
                  <c:v>30978.78</c:v>
                </c:pt>
                <c:pt idx="13">
                  <c:v>30451.119999999999</c:v>
                </c:pt>
                <c:pt idx="14">
                  <c:v>29923.45999999989</c:v>
                </c:pt>
                <c:pt idx="15">
                  <c:v>29395.8</c:v>
                </c:pt>
                <c:pt idx="16">
                  <c:v>28831.239999999892</c:v>
                </c:pt>
                <c:pt idx="17">
                  <c:v>28266.679999999902</c:v>
                </c:pt>
                <c:pt idx="18">
                  <c:v>27702.119999999988</c:v>
                </c:pt>
                <c:pt idx="19">
                  <c:v>27149.332239424268</c:v>
                </c:pt>
                <c:pt idx="20">
                  <c:v>26573</c:v>
                </c:pt>
                <c:pt idx="21">
                  <c:v>26163</c:v>
                </c:pt>
                <c:pt idx="22">
                  <c:v>25752.999999999993</c:v>
                </c:pt>
                <c:pt idx="23">
                  <c:v>25343</c:v>
                </c:pt>
                <c:pt idx="24">
                  <c:v>24932.999999999993</c:v>
                </c:pt>
                <c:pt idx="25">
                  <c:v>24523</c:v>
                </c:pt>
                <c:pt idx="26">
                  <c:v>24327.199999999997</c:v>
                </c:pt>
                <c:pt idx="27">
                  <c:v>24131.399999999998</c:v>
                </c:pt>
                <c:pt idx="28">
                  <c:v>23935.599999999991</c:v>
                </c:pt>
                <c:pt idx="29">
                  <c:v>23739.799999999988</c:v>
                </c:pt>
                <c:pt idx="30">
                  <c:v>23544</c:v>
                </c:pt>
                <c:pt idx="31">
                  <c:v>23365.659999999993</c:v>
                </c:pt>
                <c:pt idx="32">
                  <c:v>23185.20627632269</c:v>
                </c:pt>
                <c:pt idx="33">
                  <c:v>22442.686022949467</c:v>
                </c:pt>
                <c:pt idx="34">
                  <c:v>21702.718513314408</c:v>
                </c:pt>
                <c:pt idx="35">
                  <c:v>20964.156590627099</c:v>
                </c:pt>
                <c:pt idx="36">
                  <c:v>20224.576693690269</c:v>
                </c:pt>
                <c:pt idx="37">
                  <c:v>19487.85662370727</c:v>
                </c:pt>
                <c:pt idx="38">
                  <c:v>18752.53522342844</c:v>
                </c:pt>
                <c:pt idx="39">
                  <c:v>18017.876253275928</c:v>
                </c:pt>
                <c:pt idx="40">
                  <c:v>17286.171171895523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4-B74E-8B4C-05DDBF623D2E}"/>
            </c:ext>
          </c:extLst>
        </c:ser>
        <c:ser>
          <c:idx val="2"/>
          <c:order val="2"/>
          <c:tx>
            <c:strRef>
              <c:f>Comparison_charts3!$AU$87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Comparison_charts3!$AV$87:$CJ$87</c:f>
              <c:numCache>
                <c:formatCode>General</c:formatCode>
                <c:ptCount val="41"/>
                <c:pt idx="0">
                  <c:v>29761.899099999988</c:v>
                </c:pt>
                <c:pt idx="1">
                  <c:v>29987.73504999989</c:v>
                </c:pt>
                <c:pt idx="2">
                  <c:v>30213.571000000004</c:v>
                </c:pt>
                <c:pt idx="3">
                  <c:v>30439.398009999899</c:v>
                </c:pt>
                <c:pt idx="4">
                  <c:v>30665.226869999999</c:v>
                </c:pt>
                <c:pt idx="5">
                  <c:v>30891.057789999999</c:v>
                </c:pt>
                <c:pt idx="6">
                  <c:v>31116.884799999985</c:v>
                </c:pt>
                <c:pt idx="7">
                  <c:v>31342.720749999989</c:v>
                </c:pt>
                <c:pt idx="8">
                  <c:v>31568.549609999893</c:v>
                </c:pt>
                <c:pt idx="9">
                  <c:v>31794.376619999897</c:v>
                </c:pt>
                <c:pt idx="10">
                  <c:v>32034.099999999995</c:v>
                </c:pt>
                <c:pt idx="11">
                  <c:v>31506.440000000002</c:v>
                </c:pt>
                <c:pt idx="12">
                  <c:v>30978.78</c:v>
                </c:pt>
                <c:pt idx="13">
                  <c:v>30726.643331213301</c:v>
                </c:pt>
                <c:pt idx="14">
                  <c:v>30797.520425091487</c:v>
                </c:pt>
                <c:pt idx="15">
                  <c:v>30916.251838058397</c:v>
                </c:pt>
                <c:pt idx="16">
                  <c:v>31242.337273315294</c:v>
                </c:pt>
                <c:pt idx="17">
                  <c:v>31274.986144520299</c:v>
                </c:pt>
                <c:pt idx="18">
                  <c:v>31155.35427888139</c:v>
                </c:pt>
                <c:pt idx="19">
                  <c:v>30940.798162434698</c:v>
                </c:pt>
                <c:pt idx="20">
                  <c:v>31224.007706906905</c:v>
                </c:pt>
                <c:pt idx="21">
                  <c:v>31655.184420263602</c:v>
                </c:pt>
                <c:pt idx="22">
                  <c:v>32195.986757857198</c:v>
                </c:pt>
                <c:pt idx="23">
                  <c:v>32923.595438881996</c:v>
                </c:pt>
                <c:pt idx="24">
                  <c:v>33355.275377814287</c:v>
                </c:pt>
                <c:pt idx="25">
                  <c:v>33776.745253307992</c:v>
                </c:pt>
                <c:pt idx="26">
                  <c:v>34258.041177443498</c:v>
                </c:pt>
                <c:pt idx="27">
                  <c:v>34789.436068453397</c:v>
                </c:pt>
                <c:pt idx="28">
                  <c:v>35280.391973316189</c:v>
                </c:pt>
                <c:pt idx="29">
                  <c:v>35573.161954247102</c:v>
                </c:pt>
                <c:pt idx="30">
                  <c:v>35757.8379329495</c:v>
                </c:pt>
                <c:pt idx="31">
                  <c:v>35887.606613720804</c:v>
                </c:pt>
                <c:pt idx="32">
                  <c:v>35967.835332771792</c:v>
                </c:pt>
                <c:pt idx="33">
                  <c:v>36085.696777738391</c:v>
                </c:pt>
                <c:pt idx="34">
                  <c:v>36270.374324264689</c:v>
                </c:pt>
                <c:pt idx="35">
                  <c:v>36413.698292742112</c:v>
                </c:pt>
                <c:pt idx="36">
                  <c:v>36783.559305759365</c:v>
                </c:pt>
                <c:pt idx="37">
                  <c:v>37162.877886656199</c:v>
                </c:pt>
                <c:pt idx="38">
                  <c:v>37427.218165814586</c:v>
                </c:pt>
                <c:pt idx="39">
                  <c:v>37715.540911596887</c:v>
                </c:pt>
                <c:pt idx="40">
                  <c:v>38230.440042125192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4-B74E-8B4C-05DDBF623D2E}"/>
            </c:ext>
          </c:extLst>
        </c:ser>
        <c:ser>
          <c:idx val="4"/>
          <c:order val="3"/>
          <c:tx>
            <c:strRef>
              <c:f>Comparison_charts3!$AU$88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Comparison_charts3!$AV$88:$CJ$88</c:f>
              <c:numCache>
                <c:formatCode>General</c:formatCode>
                <c:ptCount val="41"/>
                <c:pt idx="0">
                  <c:v>29761.899100000002</c:v>
                </c:pt>
                <c:pt idx="1">
                  <c:v>29987.735049999992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30665.226869999999</c:v>
                </c:pt>
                <c:pt idx="5">
                  <c:v>30891.057789999999</c:v>
                </c:pt>
                <c:pt idx="6">
                  <c:v>31116.884799999985</c:v>
                </c:pt>
                <c:pt idx="7">
                  <c:v>31342.72075</c:v>
                </c:pt>
                <c:pt idx="8">
                  <c:v>31568.549609999991</c:v>
                </c:pt>
                <c:pt idx="9">
                  <c:v>31794.376620000003</c:v>
                </c:pt>
                <c:pt idx="10">
                  <c:v>32034.099999999995</c:v>
                </c:pt>
                <c:pt idx="11">
                  <c:v>31506.440000000002</c:v>
                </c:pt>
                <c:pt idx="12">
                  <c:v>30978.779999999992</c:v>
                </c:pt>
                <c:pt idx="13">
                  <c:v>31101.4433087857</c:v>
                </c:pt>
                <c:pt idx="14">
                  <c:v>31226.138696384191</c:v>
                </c:pt>
                <c:pt idx="15">
                  <c:v>31457.644151060398</c:v>
                </c:pt>
                <c:pt idx="16">
                  <c:v>31762.720306337491</c:v>
                </c:pt>
                <c:pt idx="17">
                  <c:v>31836.071685930805</c:v>
                </c:pt>
                <c:pt idx="18">
                  <c:v>31890.641870859887</c:v>
                </c:pt>
                <c:pt idx="19">
                  <c:v>32131.391881743901</c:v>
                </c:pt>
                <c:pt idx="20">
                  <c:v>32360.693438197402</c:v>
                </c:pt>
                <c:pt idx="21">
                  <c:v>32790.0387357379</c:v>
                </c:pt>
                <c:pt idx="22">
                  <c:v>33502.887217211697</c:v>
                </c:pt>
                <c:pt idx="23">
                  <c:v>34173.614591056896</c:v>
                </c:pt>
                <c:pt idx="24">
                  <c:v>34647.733014053105</c:v>
                </c:pt>
                <c:pt idx="25">
                  <c:v>35092.707944258203</c:v>
                </c:pt>
                <c:pt idx="26">
                  <c:v>35654.372473872689</c:v>
                </c:pt>
                <c:pt idx="27">
                  <c:v>36141.538817940404</c:v>
                </c:pt>
                <c:pt idx="28">
                  <c:v>36638.90600477159</c:v>
                </c:pt>
                <c:pt idx="29">
                  <c:v>36820.581219240092</c:v>
                </c:pt>
                <c:pt idx="30">
                  <c:v>36993.674347321903</c:v>
                </c:pt>
                <c:pt idx="31">
                  <c:v>37170.481323282685</c:v>
                </c:pt>
                <c:pt idx="32">
                  <c:v>37369.119557810962</c:v>
                </c:pt>
                <c:pt idx="33">
                  <c:v>37368.133524918187</c:v>
                </c:pt>
                <c:pt idx="34">
                  <c:v>37530.469775706486</c:v>
                </c:pt>
                <c:pt idx="35">
                  <c:v>37708.873651681075</c:v>
                </c:pt>
                <c:pt idx="36">
                  <c:v>37843.447291237324</c:v>
                </c:pt>
                <c:pt idx="37">
                  <c:v>37970.947611366813</c:v>
                </c:pt>
                <c:pt idx="38">
                  <c:v>38119.722813824585</c:v>
                </c:pt>
                <c:pt idx="39">
                  <c:v>38290.788920440988</c:v>
                </c:pt>
                <c:pt idx="40">
                  <c:v>38774.311005710799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2-9D4D-9B72-77E6C8F4D770}"/>
            </c:ext>
          </c:extLst>
        </c:ser>
        <c:ser>
          <c:idx val="3"/>
          <c:order val="4"/>
          <c:tx>
            <c:strRef>
              <c:f>Comparison_charts3!$AU$89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Comparison_charts3!$AV$89:$CJ$89</c:f>
              <c:numCache>
                <c:formatCode>General</c:formatCode>
                <c:ptCount val="41"/>
                <c:pt idx="0">
                  <c:v>29761.899099999988</c:v>
                </c:pt>
                <c:pt idx="1">
                  <c:v>29987.735050000003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30665.226869999991</c:v>
                </c:pt>
                <c:pt idx="5">
                  <c:v>30891.057789999999</c:v>
                </c:pt>
                <c:pt idx="6">
                  <c:v>30937.855782615898</c:v>
                </c:pt>
                <c:pt idx="7">
                  <c:v>30934.637388425093</c:v>
                </c:pt>
                <c:pt idx="8">
                  <c:v>30920.747845791702</c:v>
                </c:pt>
                <c:pt idx="9">
                  <c:v>30917.5241964995</c:v>
                </c:pt>
                <c:pt idx="10">
                  <c:v>30902.728835066202</c:v>
                </c:pt>
                <c:pt idx="11">
                  <c:v>31506.440000000002</c:v>
                </c:pt>
                <c:pt idx="12">
                  <c:v>30978.78</c:v>
                </c:pt>
                <c:pt idx="13">
                  <c:v>30451.119999999999</c:v>
                </c:pt>
                <c:pt idx="14">
                  <c:v>29923.46</c:v>
                </c:pt>
                <c:pt idx="15">
                  <c:v>29395.799999999897</c:v>
                </c:pt>
                <c:pt idx="16">
                  <c:v>28831.239999999994</c:v>
                </c:pt>
                <c:pt idx="17">
                  <c:v>28266.679999999902</c:v>
                </c:pt>
                <c:pt idx="18">
                  <c:v>27702.119999999988</c:v>
                </c:pt>
                <c:pt idx="19">
                  <c:v>27137.56</c:v>
                </c:pt>
                <c:pt idx="20">
                  <c:v>26572.999999999985</c:v>
                </c:pt>
                <c:pt idx="21">
                  <c:v>26163</c:v>
                </c:pt>
                <c:pt idx="22">
                  <c:v>25753</c:v>
                </c:pt>
                <c:pt idx="23">
                  <c:v>25342.999999999982</c:v>
                </c:pt>
                <c:pt idx="24">
                  <c:v>25162.760886342312</c:v>
                </c:pt>
                <c:pt idx="25">
                  <c:v>24864.001982235677</c:v>
                </c:pt>
                <c:pt idx="26">
                  <c:v>24439.342536632041</c:v>
                </c:pt>
                <c:pt idx="27">
                  <c:v>24131.399999999991</c:v>
                </c:pt>
                <c:pt idx="28">
                  <c:v>23935.600000000002</c:v>
                </c:pt>
                <c:pt idx="29">
                  <c:v>23739.800000000003</c:v>
                </c:pt>
                <c:pt idx="30">
                  <c:v>23544</c:v>
                </c:pt>
                <c:pt idx="31">
                  <c:v>23365.659999999993</c:v>
                </c:pt>
                <c:pt idx="32">
                  <c:v>23187.319999999978</c:v>
                </c:pt>
                <c:pt idx="33">
                  <c:v>23008.979999999981</c:v>
                </c:pt>
                <c:pt idx="34">
                  <c:v>22830.639999999989</c:v>
                </c:pt>
                <c:pt idx="35">
                  <c:v>22652.299999999988</c:v>
                </c:pt>
                <c:pt idx="36">
                  <c:v>22484.439999999991</c:v>
                </c:pt>
                <c:pt idx="37">
                  <c:v>22316.58</c:v>
                </c:pt>
                <c:pt idx="38">
                  <c:v>22148.719999999983</c:v>
                </c:pt>
                <c:pt idx="39">
                  <c:v>21980.86</c:v>
                </c:pt>
                <c:pt idx="40">
                  <c:v>21813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F4-B74E-8B4C-05DDBF62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706720"/>
        <c:axId val="806698640"/>
      </c:lineChart>
      <c:catAx>
        <c:axId val="75670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06698640"/>
        <c:crosses val="autoZero"/>
        <c:auto val="1"/>
        <c:lblAlgn val="ctr"/>
        <c:lblOffset val="100"/>
        <c:noMultiLvlLbl val="0"/>
      </c:catAx>
      <c:valAx>
        <c:axId val="8066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5670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6BF0"/>
              </a:solidFill>
              <a:ln>
                <a:solidFill>
                  <a:srgbClr val="006B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6CE-494A-A4E7-41835BEC1EBF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87-964C-808A-817B34CDB584}"/>
              </c:ext>
            </c:extLst>
          </c:dPt>
          <c:dPt>
            <c:idx val="5"/>
            <c:invertIfNegative val="0"/>
            <c:bubble3D val="0"/>
            <c:spPr>
              <a:solidFill>
                <a:srgbClr val="006BF0"/>
              </a:solidFill>
              <a:ln>
                <a:solidFill>
                  <a:srgbClr val="006B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CE-494A-A4E7-41835BEC1EBF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87-964C-808A-817B34CDB58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6CE-494A-A4E7-41835BEC1EBF}"/>
                </c:ext>
              </c:extLst>
            </c:dLbl>
            <c:dLbl>
              <c:idx val="1"/>
              <c:layout>
                <c:manualLayout>
                  <c:x val="-3.4933539534201201E-17"/>
                  <c:y val="4.9723756906077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CE-494A-A4E7-41835BEC1EB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887-964C-808A-817B34CDB58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6CE-494A-A4E7-41835BEC1EBF}"/>
                </c:ext>
              </c:extLst>
            </c:dLbl>
            <c:dLbl>
              <c:idx val="6"/>
              <c:layout>
                <c:manualLayout>
                  <c:x val="-1.3973415813680481E-16"/>
                  <c:y val="5.24861878453038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CE-494A-A4E7-41835BEC1EB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1887-964C-808A-817B34CDB5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Comparison_charts3!$AG$54:$AO$55</c:f>
              <c:multiLvlStrCache>
                <c:ptCount val="9"/>
                <c:lvl>
                  <c:pt idx="0">
                    <c:v>2DEGREE</c:v>
                  </c:pt>
                  <c:pt idx="1">
                    <c:v>FOOD</c:v>
                  </c:pt>
                  <c:pt idx="2">
                    <c:v>MATERIALS</c:v>
                  </c:pt>
                  <c:pt idx="3">
                    <c:v>TOTAL</c:v>
                  </c:pt>
                  <c:pt idx="5">
                    <c:v>2DEGREE</c:v>
                  </c:pt>
                  <c:pt idx="6">
                    <c:v>FOOD</c:v>
                  </c:pt>
                  <c:pt idx="7">
                    <c:v>MATERIALS</c:v>
                  </c:pt>
                  <c:pt idx="8">
                    <c:v>TOTAL</c:v>
                  </c:pt>
                </c:lvl>
                <c:lvl>
                  <c:pt idx="0">
                    <c:v>2030</c:v>
                  </c:pt>
                  <c:pt idx="4">
                    <c:v> </c:v>
                  </c:pt>
                  <c:pt idx="5">
                    <c:v>2050</c:v>
                  </c:pt>
                </c:lvl>
              </c:multiLvlStrCache>
            </c:multiLvlStrRef>
          </c:cat>
          <c:val>
            <c:numRef>
              <c:f>Comparison_charts3!$AG$56:$AO$56</c:f>
              <c:numCache>
                <c:formatCode>0%</c:formatCode>
                <c:ptCount val="9"/>
                <c:pt idx="0">
                  <c:v>-5.0593522238600586E-2</c:v>
                </c:pt>
                <c:pt idx="1">
                  <c:v>-1.238352742571891E-8</c:v>
                </c:pt>
                <c:pt idx="2">
                  <c:v>-6.0412087286973115E-2</c:v>
                </c:pt>
                <c:pt idx="3">
                  <c:v>-0.11100561761109529</c:v>
                </c:pt>
                <c:pt idx="5">
                  <c:v>-8.4454723373002416E-2</c:v>
                </c:pt>
                <c:pt idx="6">
                  <c:v>-1.8328942807954718E-8</c:v>
                </c:pt>
                <c:pt idx="7">
                  <c:v>-0.15041565585885941</c:v>
                </c:pt>
                <c:pt idx="8">
                  <c:v>-0.23487040102386747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E-494A-A4E7-41835BEC1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993110656"/>
        <c:axId val="1992354400"/>
      </c:barChart>
      <c:catAx>
        <c:axId val="19931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92354400"/>
        <c:crosses val="autoZero"/>
        <c:auto val="1"/>
        <c:lblAlgn val="ctr"/>
        <c:lblOffset val="100"/>
        <c:noMultiLvlLbl val="0"/>
      </c:catAx>
      <c:valAx>
        <c:axId val="19923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9311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  <a:r>
              <a:rPr lang="en-GB" baseline="0"/>
              <a:t>: Electrical Capacity [% of total]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Comparison_charts4!$C$5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Comparison_charts4!$D$5:$T$5</c:f>
              <c:numCache>
                <c:formatCode>0%</c:formatCode>
                <c:ptCount val="17"/>
                <c:pt idx="0">
                  <c:v>0.30732298179420259</c:v>
                </c:pt>
                <c:pt idx="1">
                  <c:v>0.30732298179420259</c:v>
                </c:pt>
                <c:pt idx="2">
                  <c:v>0.30732298179420259</c:v>
                </c:pt>
                <c:pt idx="3">
                  <c:v>0.30732298179420259</c:v>
                </c:pt>
                <c:pt idx="4">
                  <c:v>0.30732298179420259</c:v>
                </c:pt>
                <c:pt idx="6">
                  <c:v>0.14255390573648793</c:v>
                </c:pt>
                <c:pt idx="7">
                  <c:v>0.14347438514823221</c:v>
                </c:pt>
                <c:pt idx="8">
                  <c:v>0.12744322299369354</c:v>
                </c:pt>
                <c:pt idx="9">
                  <c:v>0.14396671356704935</c:v>
                </c:pt>
                <c:pt idx="10">
                  <c:v>0.18937140246050924</c:v>
                </c:pt>
                <c:pt idx="12">
                  <c:v>0.17258557716920234</c:v>
                </c:pt>
                <c:pt idx="13">
                  <c:v>2.1891424567446147E-4</c:v>
                </c:pt>
                <c:pt idx="14">
                  <c:v>0.17349874148962444</c:v>
                </c:pt>
                <c:pt idx="15" formatCode="0.00%">
                  <c:v>0.17903349176775904</c:v>
                </c:pt>
                <c:pt idx="16">
                  <c:v>2.6239592230393772E-4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8-D24E-B415-AD669923456A}"/>
            </c:ext>
          </c:extLst>
        </c:ser>
        <c:ser>
          <c:idx val="3"/>
          <c:order val="1"/>
          <c:tx>
            <c:strRef>
              <c:f>Comparison_charts4!$C$6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Comparison_charts4!$D$6:$T$6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3.5556048830651783E-2</c:v>
                </c:pt>
                <c:pt idx="14">
                  <c:v>0</c:v>
                </c:pt>
                <c:pt idx="15" formatCode="0.00%">
                  <c:v>0</c:v>
                </c:pt>
                <c:pt idx="16">
                  <c:v>3.9320595692362979E-2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88-D24E-B415-AD669923456A}"/>
            </c:ext>
          </c:extLst>
        </c:ser>
        <c:ser>
          <c:idx val="8"/>
          <c:order val="2"/>
          <c:tx>
            <c:strRef>
              <c:f>Comparison_charts4!$C$11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Comparison_charts4!$D$11:$T$11</c:f>
              <c:numCache>
                <c:formatCode>0%</c:formatCode>
                <c:ptCount val="17"/>
                <c:pt idx="0">
                  <c:v>8.9778436862704175E-2</c:v>
                </c:pt>
                <c:pt idx="1">
                  <c:v>8.9778436862704175E-2</c:v>
                </c:pt>
                <c:pt idx="2">
                  <c:v>8.9778436862704175E-2</c:v>
                </c:pt>
                <c:pt idx="3">
                  <c:v>8.9778436862704175E-2</c:v>
                </c:pt>
                <c:pt idx="4">
                  <c:v>8.9778436862704175E-2</c:v>
                </c:pt>
                <c:pt idx="6">
                  <c:v>7.7561172857920843E-2</c:v>
                </c:pt>
                <c:pt idx="7">
                  <c:v>8.9808368306384362E-2</c:v>
                </c:pt>
                <c:pt idx="8">
                  <c:v>7.6949469144908397E-2</c:v>
                </c:pt>
                <c:pt idx="9">
                  <c:v>8.2621519727757345E-2</c:v>
                </c:pt>
                <c:pt idx="10">
                  <c:v>0.10720123736111137</c:v>
                </c:pt>
                <c:pt idx="12">
                  <c:v>3.2615030604536571E-3</c:v>
                </c:pt>
                <c:pt idx="13">
                  <c:v>0</c:v>
                </c:pt>
                <c:pt idx="14">
                  <c:v>4.5470260489791393E-3</c:v>
                </c:pt>
                <c:pt idx="15" formatCode="0.00%">
                  <c:v>6.4430630914049832E-3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88-D24E-B415-AD669923456A}"/>
            </c:ext>
          </c:extLst>
        </c:ser>
        <c:ser>
          <c:idx val="4"/>
          <c:order val="3"/>
          <c:tx>
            <c:strRef>
              <c:f>Comparison_charts4!$C$7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Comparison_charts4!$D$7:$T$7</c:f>
              <c:numCache>
                <c:formatCode>0%</c:formatCode>
                <c:ptCount val="17"/>
                <c:pt idx="0">
                  <c:v>0.27290741908507232</c:v>
                </c:pt>
                <c:pt idx="1">
                  <c:v>0.27290741908507232</c:v>
                </c:pt>
                <c:pt idx="2">
                  <c:v>0.27290741908507232</c:v>
                </c:pt>
                <c:pt idx="3">
                  <c:v>0.27290741908507232</c:v>
                </c:pt>
                <c:pt idx="4">
                  <c:v>0.27290741908507232</c:v>
                </c:pt>
                <c:pt idx="6">
                  <c:v>0.41983269230082559</c:v>
                </c:pt>
                <c:pt idx="7">
                  <c:v>0.43938229216928676</c:v>
                </c:pt>
                <c:pt idx="8">
                  <c:v>0.42583863325958787</c:v>
                </c:pt>
                <c:pt idx="9">
                  <c:v>0.42850002383352714</c:v>
                </c:pt>
                <c:pt idx="10">
                  <c:v>0.42483678911301415</c:v>
                </c:pt>
                <c:pt idx="12">
                  <c:v>0.24394441053439894</c:v>
                </c:pt>
                <c:pt idx="13">
                  <c:v>9.5539705962022589E-2</c:v>
                </c:pt>
                <c:pt idx="14">
                  <c:v>0.25224901023535401</c:v>
                </c:pt>
                <c:pt idx="15" formatCode="0.00%">
                  <c:v>0.25869925391112431</c:v>
                </c:pt>
                <c:pt idx="16">
                  <c:v>0.26773298544867818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88-D24E-B415-AD669923456A}"/>
            </c:ext>
          </c:extLst>
        </c:ser>
        <c:ser>
          <c:idx val="5"/>
          <c:order val="4"/>
          <c:tx>
            <c:strRef>
              <c:f>Comparison_charts4!$C$8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Comparison_charts4!$D$8:$T$8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4.8620738181385056E-2</c:v>
                </c:pt>
                <c:pt idx="14">
                  <c:v>0</c:v>
                </c:pt>
                <c:pt idx="15" formatCode="0.00%">
                  <c:v>0</c:v>
                </c:pt>
                <c:pt idx="16">
                  <c:v>4.2618342162513416E-2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88-D24E-B415-AD669923456A}"/>
            </c:ext>
          </c:extLst>
        </c:ser>
        <c:ser>
          <c:idx val="11"/>
          <c:order val="5"/>
          <c:tx>
            <c:strRef>
              <c:f>Comparison_charts4!$C$14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Comparison_charts4!$D$14:$T$14</c:f>
              <c:numCache>
                <c:formatCode>0%</c:formatCode>
                <c:ptCount val="17"/>
                <c:pt idx="0">
                  <c:v>3.095003713413275E-2</c:v>
                </c:pt>
                <c:pt idx="1">
                  <c:v>3.095003713413275E-2</c:v>
                </c:pt>
                <c:pt idx="2">
                  <c:v>3.095003713413275E-2</c:v>
                </c:pt>
                <c:pt idx="3">
                  <c:v>3.095003713413275E-2</c:v>
                </c:pt>
                <c:pt idx="4">
                  <c:v>3.095003713413275E-2</c:v>
                </c:pt>
                <c:pt idx="6">
                  <c:v>8.2734849744070388E-2</c:v>
                </c:pt>
                <c:pt idx="7">
                  <c:v>6.3665853550893159E-2</c:v>
                </c:pt>
                <c:pt idx="8">
                  <c:v>6.1040742627797899E-2</c:v>
                </c:pt>
                <c:pt idx="9">
                  <c:v>7.2418989217678378E-2</c:v>
                </c:pt>
                <c:pt idx="10">
                  <c:v>1.217865556459812E-2</c:v>
                </c:pt>
                <c:pt idx="12">
                  <c:v>0.21547439263657781</c:v>
                </c:pt>
                <c:pt idx="13">
                  <c:v>0.26130755001467521</c:v>
                </c:pt>
                <c:pt idx="14">
                  <c:v>0.19252553094006639</c:v>
                </c:pt>
                <c:pt idx="15" formatCode="0.00%">
                  <c:v>0.21140713496911007</c:v>
                </c:pt>
                <c:pt idx="16">
                  <c:v>0.19052481483088313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88-D24E-B415-AD669923456A}"/>
            </c:ext>
          </c:extLst>
        </c:ser>
        <c:ser>
          <c:idx val="10"/>
          <c:order val="6"/>
          <c:tx>
            <c:strRef>
              <c:f>Comparison_charts4!$C$13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Comparison_charts4!$D$13:$T$13</c:f>
              <c:numCache>
                <c:formatCode>0%</c:formatCode>
                <c:ptCount val="17"/>
                <c:pt idx="0">
                  <c:v>7.8930371083278245E-3</c:v>
                </c:pt>
                <c:pt idx="1">
                  <c:v>7.8930371083278245E-3</c:v>
                </c:pt>
                <c:pt idx="2">
                  <c:v>7.8930371083278245E-3</c:v>
                </c:pt>
                <c:pt idx="3">
                  <c:v>7.8930371083278245E-3</c:v>
                </c:pt>
                <c:pt idx="4">
                  <c:v>7.8930371083278245E-3</c:v>
                </c:pt>
                <c:pt idx="6">
                  <c:v>9.9678857498347734E-3</c:v>
                </c:pt>
                <c:pt idx="7">
                  <c:v>1.2903284133538038E-2</c:v>
                </c:pt>
                <c:pt idx="8">
                  <c:v>1.0079214797040274E-2</c:v>
                </c:pt>
                <c:pt idx="9">
                  <c:v>1.0088850979328776E-2</c:v>
                </c:pt>
                <c:pt idx="10">
                  <c:v>1.5180302226516337E-2</c:v>
                </c:pt>
                <c:pt idx="12">
                  <c:v>0.17493811184717942</c:v>
                </c:pt>
                <c:pt idx="13">
                  <c:v>0.29623275709303987</c:v>
                </c:pt>
                <c:pt idx="14">
                  <c:v>0.14290934277801126</c:v>
                </c:pt>
                <c:pt idx="15" formatCode="0.00%">
                  <c:v>0.1462241002840424</c:v>
                </c:pt>
                <c:pt idx="16">
                  <c:v>0.19428002616891318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88-D24E-B415-AD669923456A}"/>
            </c:ext>
          </c:extLst>
        </c:ser>
        <c:ser>
          <c:idx val="6"/>
          <c:order val="7"/>
          <c:tx>
            <c:strRef>
              <c:f>Comparison_charts4!$C$9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Comparison_charts4!$D$9:$T$9</c:f>
              <c:numCache>
                <c:formatCode>0%</c:formatCode>
                <c:ptCount val="17"/>
                <c:pt idx="0">
                  <c:v>0.19571232652595122</c:v>
                </c:pt>
                <c:pt idx="1">
                  <c:v>0.19571232652595122</c:v>
                </c:pt>
                <c:pt idx="2">
                  <c:v>0.19571232652595122</c:v>
                </c:pt>
                <c:pt idx="3">
                  <c:v>0.19571232652595122</c:v>
                </c:pt>
                <c:pt idx="4">
                  <c:v>0.19571232652595122</c:v>
                </c:pt>
                <c:pt idx="6">
                  <c:v>0.18224892827762476</c:v>
                </c:pt>
                <c:pt idx="7">
                  <c:v>0.16377941291517426</c:v>
                </c:pt>
                <c:pt idx="8">
                  <c:v>0.19182866451075631</c:v>
                </c:pt>
                <c:pt idx="9">
                  <c:v>0.17653097867611883</c:v>
                </c:pt>
                <c:pt idx="10">
                  <c:v>0.15639152671650336</c:v>
                </c:pt>
                <c:pt idx="12">
                  <c:v>0.14507387402269709</c:v>
                </c:pt>
                <c:pt idx="13">
                  <c:v>0.16409811855757631</c:v>
                </c:pt>
                <c:pt idx="14">
                  <c:v>0.15400351257388845</c:v>
                </c:pt>
                <c:pt idx="15" formatCode="0.00%">
                  <c:v>0.15064538973738073</c:v>
                </c:pt>
                <c:pt idx="16">
                  <c:v>0.19669198335903171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88-D24E-B415-AD669923456A}"/>
            </c:ext>
          </c:extLst>
        </c:ser>
        <c:ser>
          <c:idx val="7"/>
          <c:order val="8"/>
          <c:tx>
            <c:strRef>
              <c:f>Comparison_charts4!$C$10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Comparison_charts4!$D$10:$T$10</c:f>
              <c:numCache>
                <c:formatCode>0%</c:formatCode>
                <c:ptCount val="17"/>
                <c:pt idx="0">
                  <c:v>7.6461366864663372E-2</c:v>
                </c:pt>
                <c:pt idx="1">
                  <c:v>7.6461366864663372E-2</c:v>
                </c:pt>
                <c:pt idx="2">
                  <c:v>7.6461366864663372E-2</c:v>
                </c:pt>
                <c:pt idx="3">
                  <c:v>7.6461366864663372E-2</c:v>
                </c:pt>
                <c:pt idx="4">
                  <c:v>7.6461366864663372E-2</c:v>
                </c:pt>
                <c:pt idx="6">
                  <c:v>3.2993282425820572E-2</c:v>
                </c:pt>
                <c:pt idx="7">
                  <c:v>4.270932756682997E-2</c:v>
                </c:pt>
                <c:pt idx="8">
                  <c:v>3.336177688781914E-2</c:v>
                </c:pt>
                <c:pt idx="9">
                  <c:v>3.3393672245744618E-2</c:v>
                </c:pt>
                <c:pt idx="10">
                  <c:v>5.263396981057869E-2</c:v>
                </c:pt>
                <c:pt idx="12">
                  <c:v>6.0924833967909604E-3</c:v>
                </c:pt>
                <c:pt idx="13">
                  <c:v>4.4690784471460396E-2</c:v>
                </c:pt>
                <c:pt idx="14">
                  <c:v>6.4674900958191488E-3</c:v>
                </c:pt>
                <c:pt idx="15" formatCode="0.00%">
                  <c:v>6.3264632723222334E-3</c:v>
                </c:pt>
                <c:pt idx="16">
                  <c:v>8.260223634127959E-3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88-D24E-B415-AD669923456A}"/>
            </c:ext>
          </c:extLst>
        </c:ser>
        <c:ser>
          <c:idx val="0"/>
          <c:order val="9"/>
          <c:tx>
            <c:strRef>
              <c:f>Comparison_charts4!$C$3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Comparison_charts4!$D$3:$T$3</c:f>
              <c:numCache>
                <c:formatCode>0%</c:formatCode>
                <c:ptCount val="17"/>
                <c:pt idx="0">
                  <c:v>1.6777564099721459E-2</c:v>
                </c:pt>
                <c:pt idx="1">
                  <c:v>1.6777564099721459E-2</c:v>
                </c:pt>
                <c:pt idx="2">
                  <c:v>1.6777564099721459E-2</c:v>
                </c:pt>
                <c:pt idx="3">
                  <c:v>1.6777564099721459E-2</c:v>
                </c:pt>
                <c:pt idx="4">
                  <c:v>1.6777564099721459E-2</c:v>
                </c:pt>
                <c:pt idx="6">
                  <c:v>4.5061259880883942E-2</c:v>
                </c:pt>
                <c:pt idx="7">
                  <c:v>4.3976129655676618E-3</c:v>
                </c:pt>
                <c:pt idx="8">
                  <c:v>6.6333557324387615E-2</c:v>
                </c:pt>
                <c:pt idx="9">
                  <c:v>4.5347721747772116E-2</c:v>
                </c:pt>
                <c:pt idx="10">
                  <c:v>1.3238941247144977E-2</c:v>
                </c:pt>
                <c:pt idx="12" formatCode="0.00%">
                  <c:v>2.7861357110417331E-2</c:v>
                </c:pt>
                <c:pt idx="13" formatCode="0.00%">
                  <c:v>0</c:v>
                </c:pt>
                <c:pt idx="14" formatCode="0.00%">
                  <c:v>6.236824199672681E-2</c:v>
                </c:pt>
                <c:pt idx="15" formatCode="0.00%">
                  <c:v>3.0039260003958988E-2</c:v>
                </c:pt>
                <c:pt idx="16">
                  <c:v>3.0905815016811526E-3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8-D24E-B415-AD669923456A}"/>
            </c:ext>
          </c:extLst>
        </c:ser>
        <c:ser>
          <c:idx val="1"/>
          <c:order val="10"/>
          <c:tx>
            <c:strRef>
              <c:f>Comparison_charts4!$C$4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D2F29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Comparison_charts4!$D$4:$T$4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3.8866021573016205E-2</c:v>
                </c:pt>
                <c:pt idx="8">
                  <c:v>0</c:v>
                </c:pt>
                <c:pt idx="9">
                  <c:v>0</c:v>
                </c:pt>
                <c:pt idx="10">
                  <c:v>2.7628861701716346E-2</c:v>
                </c:pt>
                <c:pt idx="12" formatCode="0.00%">
                  <c:v>0</c:v>
                </c:pt>
                <c:pt idx="13" formatCode="0.00%">
                  <c:v>4.1554994014187212E-2</c:v>
                </c:pt>
                <c:pt idx="14" formatCode="0.00%">
                  <c:v>0</c:v>
                </c:pt>
                <c:pt idx="15" formatCode="0.00%">
                  <c:v>0</c:v>
                </c:pt>
                <c:pt idx="16">
                  <c:v>4.2618342162513416E-2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8-D24E-B415-AD669923456A}"/>
            </c:ext>
          </c:extLst>
        </c:ser>
        <c:ser>
          <c:idx val="9"/>
          <c:order val="11"/>
          <c:tx>
            <c:strRef>
              <c:f>Comparison_charts4!$C$12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Comparison_charts4!$D$12:$T$12</c:f>
              <c:numCache>
                <c:formatCode>0%</c:formatCode>
                <c:ptCount val="17"/>
                <c:pt idx="0">
                  <c:v>2.1968305252242463E-3</c:v>
                </c:pt>
                <c:pt idx="1">
                  <c:v>2.1968305252242463E-3</c:v>
                </c:pt>
                <c:pt idx="2">
                  <c:v>2.1968305252242463E-3</c:v>
                </c:pt>
                <c:pt idx="3">
                  <c:v>2.1968305252242463E-3</c:v>
                </c:pt>
                <c:pt idx="4">
                  <c:v>2.1968305252242463E-3</c:v>
                </c:pt>
                <c:pt idx="6">
                  <c:v>7.0460230265311724E-3</c:v>
                </c:pt>
                <c:pt idx="7">
                  <c:v>1.0134416710773212E-3</c:v>
                </c:pt>
                <c:pt idx="8">
                  <c:v>7.1247184540088335E-3</c:v>
                </c:pt>
                <c:pt idx="9">
                  <c:v>7.1315300050234266E-3</c:v>
                </c:pt>
                <c:pt idx="10">
                  <c:v>1.3383137983074857E-3</c:v>
                </c:pt>
                <c:pt idx="12">
                  <c:v>1.0768290222282371E-2</c:v>
                </c:pt>
                <c:pt idx="13">
                  <c:v>1.2180388629327035E-2</c:v>
                </c:pt>
                <c:pt idx="14">
                  <c:v>1.1431103841530413E-2</c:v>
                </c:pt>
                <c:pt idx="15" formatCode="0.00%">
                  <c:v>1.1181842962897284E-2</c:v>
                </c:pt>
                <c:pt idx="16">
                  <c:v>1.4599709116990989E-2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88-D24E-B415-AD6699234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7424543"/>
        <c:axId val="1038590367"/>
      </c:barChart>
      <c:catAx>
        <c:axId val="727424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38590367"/>
        <c:crosses val="autoZero"/>
        <c:auto val="1"/>
        <c:lblAlgn val="ctr"/>
        <c:lblOffset val="100"/>
        <c:tickLblSkip val="1"/>
        <c:noMultiLvlLbl val="0"/>
      </c:catAx>
      <c:valAx>
        <c:axId val="103859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rgbClr val="595959"/>
                    </a:solidFill>
                  </a:rPr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74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Total Primary Energy Supply [%</a:t>
            </a:r>
            <a:r>
              <a:rPr lang="en-GB" baseline="0"/>
              <a:t> of total]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Comparison_charts4!$Y$4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Comparison_charts4!$Z$4:$AP$4</c:f>
              <c:numCache>
                <c:formatCode>0%</c:formatCode>
                <c:ptCount val="17"/>
                <c:pt idx="0">
                  <c:v>0.2836942622710667</c:v>
                </c:pt>
                <c:pt idx="1">
                  <c:v>0.28369426227106609</c:v>
                </c:pt>
                <c:pt idx="2">
                  <c:v>0.28369615009842092</c:v>
                </c:pt>
                <c:pt idx="3">
                  <c:v>0.28369426227106614</c:v>
                </c:pt>
                <c:pt idx="4">
                  <c:v>0.28369615009842092</c:v>
                </c:pt>
                <c:pt idx="6">
                  <c:v>0.28732961379744532</c:v>
                </c:pt>
                <c:pt idx="7">
                  <c:v>0.25770587406533657</c:v>
                </c:pt>
                <c:pt idx="8">
                  <c:v>0.27113895602288879</c:v>
                </c:pt>
                <c:pt idx="9">
                  <c:v>0.30761382720049402</c:v>
                </c:pt>
                <c:pt idx="10">
                  <c:v>0.25634925725430274</c:v>
                </c:pt>
                <c:pt idx="12">
                  <c:v>0.4393859179901804</c:v>
                </c:pt>
                <c:pt idx="13">
                  <c:v>9.3765245051180654E-2</c:v>
                </c:pt>
                <c:pt idx="14">
                  <c:v>0.41340219532434935</c:v>
                </c:pt>
                <c:pt idx="15">
                  <c:v>0.43597881104455599</c:v>
                </c:pt>
                <c:pt idx="16">
                  <c:v>0.19234834401667192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B-3542-9835-849F666C9E12}"/>
            </c:ext>
          </c:extLst>
        </c:ser>
        <c:ser>
          <c:idx val="5"/>
          <c:order val="1"/>
          <c:tx>
            <c:strRef>
              <c:f>Comparison_charts4!$Y$8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Comparison_charts4!$Z$8:$AP$8</c:f>
              <c:numCache>
                <c:formatCode>0%</c:formatCode>
                <c:ptCount val="17"/>
                <c:pt idx="0">
                  <c:v>0.34134681954132745</c:v>
                </c:pt>
                <c:pt idx="1">
                  <c:v>0.34134681954132673</c:v>
                </c:pt>
                <c:pt idx="2">
                  <c:v>0.34134909101434935</c:v>
                </c:pt>
                <c:pt idx="3">
                  <c:v>0.34134681954132678</c:v>
                </c:pt>
                <c:pt idx="4">
                  <c:v>0.34134909101434935</c:v>
                </c:pt>
                <c:pt idx="6">
                  <c:v>0.32060216704618938</c:v>
                </c:pt>
                <c:pt idx="7">
                  <c:v>0.34853663295721748</c:v>
                </c:pt>
                <c:pt idx="8">
                  <c:v>0.32183871320970459</c:v>
                </c:pt>
                <c:pt idx="9">
                  <c:v>0.29669818642027113</c:v>
                </c:pt>
                <c:pt idx="10">
                  <c:v>0.34670186431934669</c:v>
                </c:pt>
                <c:pt idx="12">
                  <c:v>0.18340878127026619</c:v>
                </c:pt>
                <c:pt idx="13">
                  <c:v>0.25034080345793924</c:v>
                </c:pt>
                <c:pt idx="14">
                  <c:v>0.18208104158385749</c:v>
                </c:pt>
                <c:pt idx="15">
                  <c:v>0.18772560222089263</c:v>
                </c:pt>
                <c:pt idx="16">
                  <c:v>0.27444824695061726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3B-3542-9835-849F666C9E12}"/>
            </c:ext>
          </c:extLst>
        </c:ser>
        <c:ser>
          <c:idx val="2"/>
          <c:order val="2"/>
          <c:tx>
            <c:strRef>
              <c:f>Comparison_charts4!$Y$5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Comparison_charts4!$Z$5:$AP$5</c:f>
              <c:numCache>
                <c:formatCode>0%</c:formatCode>
                <c:ptCount val="17"/>
                <c:pt idx="0">
                  <c:v>0.22010449804635276</c:v>
                </c:pt>
                <c:pt idx="1">
                  <c:v>0.22010449804635435</c:v>
                </c:pt>
                <c:pt idx="2">
                  <c:v>0.22010596271923494</c:v>
                </c:pt>
                <c:pt idx="3">
                  <c:v>0.22010449804635437</c:v>
                </c:pt>
                <c:pt idx="4">
                  <c:v>0.22010596271923494</c:v>
                </c:pt>
                <c:pt idx="6">
                  <c:v>0.26231086394688219</c:v>
                </c:pt>
                <c:pt idx="7">
                  <c:v>0.28516633605590519</c:v>
                </c:pt>
                <c:pt idx="8">
                  <c:v>0.26332258353521282</c:v>
                </c:pt>
                <c:pt idx="9">
                  <c:v>0.25865995739203124</c:v>
                </c:pt>
                <c:pt idx="10">
                  <c:v>0.28366516171582912</c:v>
                </c:pt>
                <c:pt idx="12">
                  <c:v>0.19475177735059007</c:v>
                </c:pt>
                <c:pt idx="13">
                  <c:v>0.28958734159826266</c:v>
                </c:pt>
                <c:pt idx="14">
                  <c:v>0.1914185308958502</c:v>
                </c:pt>
                <c:pt idx="15">
                  <c:v>0.19735255618093842</c:v>
                </c:pt>
                <c:pt idx="16">
                  <c:v>0.28852251602500784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3B-3542-9835-849F666C9E12}"/>
            </c:ext>
          </c:extLst>
        </c:ser>
        <c:ser>
          <c:idx val="8"/>
          <c:order val="3"/>
          <c:tx>
            <c:strRef>
              <c:f>Comparison_charts4!$Y$11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Comparison_charts4!$Z$11:$AP$11</c:f>
              <c:numCache>
                <c:formatCode>0%</c:formatCode>
                <c:ptCount val="17"/>
                <c:pt idx="0">
                  <c:v>2.6658383406510779E-3</c:v>
                </c:pt>
                <c:pt idx="1">
                  <c:v>2.6658383406510723E-3</c:v>
                </c:pt>
                <c:pt idx="2">
                  <c:v>2.6658560803208939E-3</c:v>
                </c:pt>
                <c:pt idx="3">
                  <c:v>2.6658383406510727E-3</c:v>
                </c:pt>
                <c:pt idx="4">
                  <c:v>2.6658560803208939E-3</c:v>
                </c:pt>
                <c:pt idx="6">
                  <c:v>3.9093052630611424E-3</c:v>
                </c:pt>
                <c:pt idx="7">
                  <c:v>1.212290458784246E-3</c:v>
                </c:pt>
                <c:pt idx="8">
                  <c:v>1.1194289621183555E-3</c:v>
                </c:pt>
                <c:pt idx="9">
                  <c:v>8.9034751044079086E-3</c:v>
                </c:pt>
                <c:pt idx="10">
                  <c:v>1.2059087120654146E-3</c:v>
                </c:pt>
                <c:pt idx="12">
                  <c:v>4.6915939116849048E-2</c:v>
                </c:pt>
                <c:pt idx="13">
                  <c:v>7.7375796088010262E-2</c:v>
                </c:pt>
                <c:pt idx="14">
                  <c:v>3.7493413536649048E-2</c:v>
                </c:pt>
                <c:pt idx="15">
                  <c:v>4.4757235831131365E-2</c:v>
                </c:pt>
                <c:pt idx="16">
                  <c:v>4.4680626396232388E-2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3B-3542-9835-849F666C9E12}"/>
            </c:ext>
          </c:extLst>
        </c:ser>
        <c:ser>
          <c:idx val="7"/>
          <c:order val="4"/>
          <c:tx>
            <c:strRef>
              <c:f>Comparison_charts4!$Y$10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Comparison_charts4!$Z$10:$AP$10</c:f>
              <c:numCache>
                <c:formatCode>0%</c:formatCode>
                <c:ptCount val="17"/>
                <c:pt idx="0">
                  <c:v>4.7478907234221217E-4</c:v>
                </c:pt>
                <c:pt idx="1">
                  <c:v>4.747890723422112E-4</c:v>
                </c:pt>
                <c:pt idx="2">
                  <c:v>4.7479223179912566E-4</c:v>
                </c:pt>
                <c:pt idx="3">
                  <c:v>4.7478907234221125E-4</c:v>
                </c:pt>
                <c:pt idx="4">
                  <c:v>4.7479223179912566E-4</c:v>
                </c:pt>
                <c:pt idx="6">
                  <c:v>9.1828543045882919E-4</c:v>
                </c:pt>
                <c:pt idx="7">
                  <c:v>9.9829678312710448E-4</c:v>
                </c:pt>
                <c:pt idx="8">
                  <c:v>9.2182721040532029E-4</c:v>
                </c:pt>
                <c:pt idx="9">
                  <c:v>8.3137278505604354E-4</c:v>
                </c:pt>
                <c:pt idx="10">
                  <c:v>9.9304154320173994E-4</c:v>
                </c:pt>
                <c:pt idx="12">
                  <c:v>3.3513997009106754E-2</c:v>
                </c:pt>
                <c:pt idx="13">
                  <c:v>6.7226717838937522E-2</c:v>
                </c:pt>
                <c:pt idx="14">
                  <c:v>2.8041477314132722E-2</c:v>
                </c:pt>
                <c:pt idx="15">
                  <c:v>2.9760918077881792E-2</c:v>
                </c:pt>
                <c:pt idx="16">
                  <c:v>4.3288132004632086E-2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3B-3542-9835-849F666C9E12}"/>
            </c:ext>
          </c:extLst>
        </c:ser>
        <c:ser>
          <c:idx val="3"/>
          <c:order val="5"/>
          <c:tx>
            <c:strRef>
              <c:f>Comparison_charts4!$Y$6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Comparison_charts4!$Z$6:$AP$6</c:f>
              <c:numCache>
                <c:formatCode>0%</c:formatCode>
                <c:ptCount val="17"/>
                <c:pt idx="0">
                  <c:v>2.5591403005733329E-2</c:v>
                </c:pt>
                <c:pt idx="1">
                  <c:v>2.5591403005733277E-2</c:v>
                </c:pt>
                <c:pt idx="2">
                  <c:v>2.559157330227102E-2</c:v>
                </c:pt>
                <c:pt idx="3">
                  <c:v>2.5591403005733281E-2</c:v>
                </c:pt>
                <c:pt idx="4">
                  <c:v>2.559157330227102E-2</c:v>
                </c:pt>
                <c:pt idx="6">
                  <c:v>2.2595727433982634E-2</c:v>
                </c:pt>
                <c:pt idx="7">
                  <c:v>2.4564521293222313E-2</c:v>
                </c:pt>
                <c:pt idx="8">
                  <c:v>2.2682877999207297E-2</c:v>
                </c:pt>
                <c:pt idx="9">
                  <c:v>3.3732580016170861E-2</c:v>
                </c:pt>
                <c:pt idx="10">
                  <c:v>2.4435208592601124E-2</c:v>
                </c:pt>
                <c:pt idx="12">
                  <c:v>4.1763257329391991E-2</c:v>
                </c:pt>
                <c:pt idx="13">
                  <c:v>6.2724118054480443E-2</c:v>
                </c:pt>
                <c:pt idx="14">
                  <c:v>4.1460923200099559E-2</c:v>
                </c:pt>
                <c:pt idx="15">
                  <c:v>4.2746222828411694E-2</c:v>
                </c:pt>
                <c:pt idx="16">
                  <c:v>6.2493478674334739E-2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3B-3542-9835-849F666C9E12}"/>
            </c:ext>
          </c:extLst>
        </c:ser>
        <c:ser>
          <c:idx val="4"/>
          <c:order val="6"/>
          <c:tx>
            <c:strRef>
              <c:f>Comparison_charts4!$Y$7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Comparison_charts4!$Z$7:$AP$7</c:f>
              <c:numCache>
                <c:formatCode>0%</c:formatCode>
                <c:ptCount val="17"/>
                <c:pt idx="0">
                  <c:v>5.1390326094470674E-2</c:v>
                </c:pt>
                <c:pt idx="1">
                  <c:v>5.1390326094470772E-2</c:v>
                </c:pt>
                <c:pt idx="2">
                  <c:v>5.1386569489333921E-2</c:v>
                </c:pt>
                <c:pt idx="3">
                  <c:v>5.139032609447057E-2</c:v>
                </c:pt>
                <c:pt idx="4">
                  <c:v>5.1386569489333921E-2</c:v>
                </c:pt>
                <c:pt idx="6">
                  <c:v>4.0102889383002216E-2</c:v>
                </c:pt>
                <c:pt idx="7">
                  <c:v>2.2136730323486582E-2</c:v>
                </c:pt>
                <c:pt idx="8">
                  <c:v>4.0257564176592368E-2</c:v>
                </c:pt>
                <c:pt idx="9">
                  <c:v>3.340289435831769E-2</c:v>
                </c:pt>
                <c:pt idx="10">
                  <c:v>3.8072187718517173E-3</c:v>
                </c:pt>
                <c:pt idx="12">
                  <c:v>9.1810171655373907E-3</c:v>
                </c:pt>
                <c:pt idx="13">
                  <c:v>8.9421145561727158E-2</c:v>
                </c:pt>
                <c:pt idx="14">
                  <c:v>9.1145536038264568E-3</c:v>
                </c:pt>
                <c:pt idx="15">
                  <c:v>9.3971071857303218E-3</c:v>
                </c:pt>
                <c:pt idx="16">
                  <c:v>1.373824115101817E-2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3B-3542-9835-849F666C9E12}"/>
            </c:ext>
          </c:extLst>
        </c:ser>
        <c:ser>
          <c:idx val="0"/>
          <c:order val="7"/>
          <c:tx>
            <c:strRef>
              <c:f>Comparison_charts4!$Y$3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Comparison_charts4!$Z$3:$AP$3</c:f>
              <c:numCache>
                <c:formatCode>0%</c:formatCode>
                <c:ptCount val="17"/>
                <c:pt idx="0">
                  <c:v>7.4209330071236715E-2</c:v>
                </c:pt>
                <c:pt idx="1">
                  <c:v>7.4209330071236562E-2</c:v>
                </c:pt>
                <c:pt idx="2">
                  <c:v>7.4207268028950002E-2</c:v>
                </c:pt>
                <c:pt idx="3">
                  <c:v>7.4209330071236548E-2</c:v>
                </c:pt>
                <c:pt idx="4">
                  <c:v>7.4207268028950002E-2</c:v>
                </c:pt>
                <c:pt idx="6">
                  <c:v>6.1915454685580067E-2</c:v>
                </c:pt>
                <c:pt idx="7">
                  <c:v>5.9336118324279631E-2</c:v>
                </c:pt>
                <c:pt idx="8">
                  <c:v>7.8401138258663308E-2</c:v>
                </c:pt>
                <c:pt idx="9">
                  <c:v>5.7932833593229496E-2</c:v>
                </c:pt>
                <c:pt idx="10">
                  <c:v>8.2500946026287436E-2</c:v>
                </c:pt>
                <c:pt idx="12" formatCode="0.00%">
                  <c:v>4.6018202324832634E-2</c:v>
                </c:pt>
                <c:pt idx="13" formatCode="0.00%">
                  <c:v>6.1957564890242928E-2</c:v>
                </c:pt>
                <c:pt idx="14" formatCode="0.00%">
                  <c:v>9.1963392677376507E-2</c:v>
                </c:pt>
                <c:pt idx="15" formatCode="0.00%">
                  <c:v>4.7101314804672438E-2</c:v>
                </c:pt>
                <c:pt idx="16">
                  <c:v>7.2907097521798761E-2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B-3542-9835-849F666C9E12}"/>
            </c:ext>
          </c:extLst>
        </c:ser>
        <c:ser>
          <c:idx val="6"/>
          <c:order val="8"/>
          <c:tx>
            <c:strRef>
              <c:f>Comparison_charts4!$Y$9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Comparison_charts4!$Z$9:$AP$9</c:f>
              <c:numCache>
                <c:formatCode>0%</c:formatCode>
                <c:ptCount val="17"/>
                <c:pt idx="0">
                  <c:v>5.2273355681907766E-4</c:v>
                </c:pt>
                <c:pt idx="1">
                  <c:v>5.2273355681907658E-4</c:v>
                </c:pt>
                <c:pt idx="2">
                  <c:v>5.2273703531983983E-4</c:v>
                </c:pt>
                <c:pt idx="3">
                  <c:v>5.2273355681907658E-4</c:v>
                </c:pt>
                <c:pt idx="4">
                  <c:v>5.2273703531983983E-4</c:v>
                </c:pt>
                <c:pt idx="6">
                  <c:v>3.1569301339829314E-4</c:v>
                </c:pt>
                <c:pt idx="7">
                  <c:v>3.4319973864090157E-4</c:v>
                </c:pt>
                <c:pt idx="8">
                  <c:v>3.1691062520723012E-4</c:v>
                </c:pt>
                <c:pt idx="9">
                  <c:v>2.2248731300217365E-3</c:v>
                </c:pt>
                <c:pt idx="10">
                  <c:v>3.4139306451416468E-4</c:v>
                </c:pt>
                <c:pt idx="12">
                  <c:v>5.061110443245624E-3</c:v>
                </c:pt>
                <c:pt idx="13">
                  <c:v>7.6012674592191637E-3</c:v>
                </c:pt>
                <c:pt idx="14">
                  <c:v>5.0244718638589054E-3</c:v>
                </c:pt>
                <c:pt idx="15">
                  <c:v>5.180231825785332E-3</c:v>
                </c:pt>
                <c:pt idx="16">
                  <c:v>7.5733172596867716E-3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3B-3542-9835-849F666C9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108261551"/>
        <c:axId val="738551967"/>
      </c:barChart>
      <c:catAx>
        <c:axId val="1108261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38551967"/>
        <c:crosses val="autoZero"/>
        <c:auto val="1"/>
        <c:lblAlgn val="ctr"/>
        <c:lblOffset val="100"/>
        <c:noMultiLvlLbl val="0"/>
      </c:catAx>
      <c:valAx>
        <c:axId val="7385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082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Land</a:t>
            </a:r>
            <a:r>
              <a:rPr lang="en-GB" baseline="0"/>
              <a:t> Cover [% of total]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3"/>
          <c:order val="0"/>
          <c:tx>
            <c:strRef>
              <c:f>Comparison_charts4!$C$46</c:f>
              <c:strCache>
                <c:ptCount val="1"/>
                <c:pt idx="0">
                  <c:v>Other Land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Comparison_charts4!$D$46:$T$46</c:f>
              <c:numCache>
                <c:formatCode>0%</c:formatCode>
                <c:ptCount val="17"/>
                <c:pt idx="0">
                  <c:v>0.30122180146643196</c:v>
                </c:pt>
                <c:pt idx="1">
                  <c:v>0.30122180146643218</c:v>
                </c:pt>
                <c:pt idx="2">
                  <c:v>0.30125962520574395</c:v>
                </c:pt>
                <c:pt idx="3">
                  <c:v>0.30122180146643274</c:v>
                </c:pt>
                <c:pt idx="4">
                  <c:v>0.30125962520574417</c:v>
                </c:pt>
                <c:pt idx="6">
                  <c:v>0.29979245137981425</c:v>
                </c:pt>
                <c:pt idx="7">
                  <c:v>0.29979245137981425</c:v>
                </c:pt>
                <c:pt idx="8">
                  <c:v>0.29979245137981442</c:v>
                </c:pt>
                <c:pt idx="9">
                  <c:v>0.29979245137981425</c:v>
                </c:pt>
                <c:pt idx="10">
                  <c:v>0.29979245137981442</c:v>
                </c:pt>
                <c:pt idx="12" formatCode="0.00%">
                  <c:v>0.29979245137981442</c:v>
                </c:pt>
                <c:pt idx="13" formatCode="0.00%">
                  <c:v>0.29979245137981458</c:v>
                </c:pt>
                <c:pt idx="14">
                  <c:v>0.29979245137981442</c:v>
                </c:pt>
                <c:pt idx="15">
                  <c:v>0.29979245137981414</c:v>
                </c:pt>
                <c:pt idx="16">
                  <c:v>0.29979245137981442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D6-BE4B-9811-0621583AC076}"/>
            </c:ext>
          </c:extLst>
        </c:ser>
        <c:ser>
          <c:idx val="2"/>
          <c:order val="1"/>
          <c:tx>
            <c:strRef>
              <c:f>Comparison_charts4!$C$45</c:f>
              <c:strCache>
                <c:ptCount val="1"/>
                <c:pt idx="0">
                  <c:v>Forest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Comparison_charts4!$D$45:$T$45</c:f>
              <c:numCache>
                <c:formatCode>0%</c:formatCode>
                <c:ptCount val="17"/>
                <c:pt idx="0">
                  <c:v>0.30894543740146946</c:v>
                </c:pt>
                <c:pt idx="1">
                  <c:v>0.3089454374014689</c:v>
                </c:pt>
                <c:pt idx="2">
                  <c:v>0.30898423098025096</c:v>
                </c:pt>
                <c:pt idx="3">
                  <c:v>0.30894543740146874</c:v>
                </c:pt>
                <c:pt idx="4">
                  <c:v>0.30898423098025046</c:v>
                </c:pt>
                <c:pt idx="6">
                  <c:v>0.26131542263510976</c:v>
                </c:pt>
                <c:pt idx="7">
                  <c:v>0.26369597415914314</c:v>
                </c:pt>
                <c:pt idx="8">
                  <c:v>0.32546783903977294</c:v>
                </c:pt>
                <c:pt idx="9">
                  <c:v>0.24739810929633582</c:v>
                </c:pt>
                <c:pt idx="10">
                  <c:v>0.31864956524450039</c:v>
                </c:pt>
                <c:pt idx="12" formatCode="0.00%">
                  <c:v>0.23012855596769116</c:v>
                </c:pt>
                <c:pt idx="13" formatCode="0.00%">
                  <c:v>0.23859918572399619</c:v>
                </c:pt>
                <c:pt idx="14">
                  <c:v>0.46180122313311089</c:v>
                </c:pt>
                <c:pt idx="15">
                  <c:v>0.23012855596769097</c:v>
                </c:pt>
                <c:pt idx="16">
                  <c:v>0.46175331146633403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6-BE4B-9811-0621583AC076}"/>
            </c:ext>
          </c:extLst>
        </c:ser>
        <c:ser>
          <c:idx val="4"/>
          <c:order val="2"/>
          <c:tx>
            <c:strRef>
              <c:f>Comparison_charts4!$C$47</c:f>
              <c:strCache>
                <c:ptCount val="1"/>
                <c:pt idx="0">
                  <c:v>Pasture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Comparison_charts4!$D$47:$T$47</c:f>
              <c:numCache>
                <c:formatCode>0%</c:formatCode>
                <c:ptCount val="17"/>
                <c:pt idx="0">
                  <c:v>0.24715634992117558</c:v>
                </c:pt>
                <c:pt idx="1">
                  <c:v>0.24715634992117577</c:v>
                </c:pt>
                <c:pt idx="2">
                  <c:v>0.2471873847842008</c:v>
                </c:pt>
                <c:pt idx="3">
                  <c:v>0.24715634992117558</c:v>
                </c:pt>
                <c:pt idx="4">
                  <c:v>0.24718738478420099</c:v>
                </c:pt>
                <c:pt idx="6">
                  <c:v>0.27042013821057831</c:v>
                </c:pt>
                <c:pt idx="7">
                  <c:v>0.2693798702306513</c:v>
                </c:pt>
                <c:pt idx="8">
                  <c:v>0.23138532067807477</c:v>
                </c:pt>
                <c:pt idx="9">
                  <c:v>0.27908903804330409</c:v>
                </c:pt>
                <c:pt idx="10">
                  <c:v>0.23731827761853827</c:v>
                </c:pt>
                <c:pt idx="12" formatCode="0.00%">
                  <c:v>0.29984486107137409</c:v>
                </c:pt>
                <c:pt idx="13" formatCode="0.00%">
                  <c:v>0.29677359370206535</c:v>
                </c:pt>
                <c:pt idx="14">
                  <c:v>0.15719605030009787</c:v>
                </c:pt>
                <c:pt idx="15">
                  <c:v>0.29984486107137381</c:v>
                </c:pt>
                <c:pt idx="16">
                  <c:v>0.15719605030009787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D6-BE4B-9811-0621583AC076}"/>
            </c:ext>
          </c:extLst>
        </c:ser>
        <c:ser>
          <c:idx val="1"/>
          <c:order val="3"/>
          <c:tx>
            <c:strRef>
              <c:f>Comparison_charts4!$C$44</c:f>
              <c:strCache>
                <c:ptCount val="1"/>
                <c:pt idx="0">
                  <c:v>Cropland|Irrigated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Comparison_charts4!$D$44:$T$44</c:f>
              <c:numCache>
                <c:formatCode>0%</c:formatCode>
                <c:ptCount val="17"/>
                <c:pt idx="0">
                  <c:v>2.8407532969065119E-2</c:v>
                </c:pt>
                <c:pt idx="1">
                  <c:v>2.840753296906514E-2</c:v>
                </c:pt>
                <c:pt idx="2">
                  <c:v>2.841110003863408E-2</c:v>
                </c:pt>
                <c:pt idx="3">
                  <c:v>2.8407532969065119E-2</c:v>
                </c:pt>
                <c:pt idx="4">
                  <c:v>2.8411100038634101E-2</c:v>
                </c:pt>
                <c:pt idx="6">
                  <c:v>3.6083969459604917E-2</c:v>
                </c:pt>
                <c:pt idx="7">
                  <c:v>3.6083969459604917E-2</c:v>
                </c:pt>
                <c:pt idx="8">
                  <c:v>3.6083969459604945E-2</c:v>
                </c:pt>
                <c:pt idx="9">
                  <c:v>4.6053304919671037E-2</c:v>
                </c:pt>
                <c:pt idx="10">
                  <c:v>3.6083969459604938E-2</c:v>
                </c:pt>
                <c:pt idx="12" formatCode="0.00%">
                  <c:v>0.12219312829579462</c:v>
                </c:pt>
                <c:pt idx="13" formatCode="0.00%">
                  <c:v>0.12219312829579471</c:v>
                </c:pt>
                <c:pt idx="14">
                  <c:v>8.1210275186976821E-2</c:v>
                </c:pt>
                <c:pt idx="15">
                  <c:v>0.12219312829579529</c:v>
                </c:pt>
                <c:pt idx="16">
                  <c:v>8.1258186853753689E-2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6-BE4B-9811-0621583AC076}"/>
            </c:ext>
          </c:extLst>
        </c:ser>
        <c:ser>
          <c:idx val="0"/>
          <c:order val="4"/>
          <c:tx>
            <c:strRef>
              <c:f>Comparison_charts4!$C$43</c:f>
              <c:strCache>
                <c:ptCount val="1"/>
                <c:pt idx="0">
                  <c:v>Cropland|Rainfed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Comparison_charts4!$D$43:$T$43</c:f>
              <c:numCache>
                <c:formatCode>0%</c:formatCode>
                <c:ptCount val="17"/>
                <c:pt idx="0">
                  <c:v>0.11426887824185784</c:v>
                </c:pt>
                <c:pt idx="1">
                  <c:v>0.11426887824185793</c:v>
                </c:pt>
                <c:pt idx="2">
                  <c:v>0.11415765899117022</c:v>
                </c:pt>
                <c:pt idx="3">
                  <c:v>0.11426887824185784</c:v>
                </c:pt>
                <c:pt idx="4">
                  <c:v>0.11415765899117032</c:v>
                </c:pt>
                <c:pt idx="6">
                  <c:v>0.13238801831489289</c:v>
                </c:pt>
                <c:pt idx="7">
                  <c:v>0.13104773477078649</c:v>
                </c:pt>
                <c:pt idx="8">
                  <c:v>0.10727041944273288</c:v>
                </c:pt>
                <c:pt idx="9">
                  <c:v>0.12766709636087489</c:v>
                </c:pt>
                <c:pt idx="10">
                  <c:v>0.10815573629754185</c:v>
                </c:pt>
                <c:pt idx="12" formatCode="0.00%">
                  <c:v>4.8041003285325762E-2</c:v>
                </c:pt>
                <c:pt idx="13" formatCode="0.00%">
                  <c:v>4.2641640898329246E-2</c:v>
                </c:pt>
                <c:pt idx="14">
                  <c:v>0</c:v>
                </c:pt>
                <c:pt idx="15">
                  <c:v>4.8041003285325727E-2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6-BE4B-9811-0621583AC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45043023"/>
        <c:axId val="725247727"/>
      </c:barChart>
      <c:catAx>
        <c:axId val="1045043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5247727"/>
        <c:crosses val="autoZero"/>
        <c:auto val="1"/>
        <c:lblAlgn val="ctr"/>
        <c:lblOffset val="100"/>
        <c:noMultiLvlLbl val="0"/>
      </c:catAx>
      <c:valAx>
        <c:axId val="72524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4504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Comparison_charts4!$C$5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Comparison_charts4!$D$5:$T$5</c:f>
              <c:numCache>
                <c:formatCode>0%</c:formatCode>
                <c:ptCount val="17"/>
                <c:pt idx="0">
                  <c:v>0.30732298179420259</c:v>
                </c:pt>
                <c:pt idx="1">
                  <c:v>0.30732298179420259</c:v>
                </c:pt>
                <c:pt idx="2">
                  <c:v>0.30732298179420259</c:v>
                </c:pt>
                <c:pt idx="3">
                  <c:v>0.30732298179420259</c:v>
                </c:pt>
                <c:pt idx="4">
                  <c:v>0.30732298179420259</c:v>
                </c:pt>
                <c:pt idx="6">
                  <c:v>0.14255390573648793</c:v>
                </c:pt>
                <c:pt idx="7">
                  <c:v>0.14347438514823221</c:v>
                </c:pt>
                <c:pt idx="8">
                  <c:v>0.12744322299369354</c:v>
                </c:pt>
                <c:pt idx="9">
                  <c:v>0.14396671356704935</c:v>
                </c:pt>
                <c:pt idx="10">
                  <c:v>0.18937140246050924</c:v>
                </c:pt>
                <c:pt idx="12">
                  <c:v>0.17258557716920234</c:v>
                </c:pt>
                <c:pt idx="13">
                  <c:v>2.1891424567446147E-4</c:v>
                </c:pt>
                <c:pt idx="14">
                  <c:v>0.17349874148962444</c:v>
                </c:pt>
                <c:pt idx="15" formatCode="0.00%">
                  <c:v>0.17903349176775904</c:v>
                </c:pt>
                <c:pt idx="16">
                  <c:v>2.6239592230393772E-4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E-E148-B367-CB5C36DF34ED}"/>
            </c:ext>
          </c:extLst>
        </c:ser>
        <c:ser>
          <c:idx val="3"/>
          <c:order val="1"/>
          <c:tx>
            <c:strRef>
              <c:f>Comparison_charts4!$C$6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Comparison_charts4!$D$6:$T$6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3.5556048830651783E-2</c:v>
                </c:pt>
                <c:pt idx="14">
                  <c:v>0</c:v>
                </c:pt>
                <c:pt idx="15" formatCode="0.00%">
                  <c:v>0</c:v>
                </c:pt>
                <c:pt idx="16">
                  <c:v>3.9320595692362979E-2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E-E148-B367-CB5C36DF34ED}"/>
            </c:ext>
          </c:extLst>
        </c:ser>
        <c:ser>
          <c:idx val="8"/>
          <c:order val="2"/>
          <c:tx>
            <c:strRef>
              <c:f>Comparison_charts4!$C$11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Comparison_charts4!$D$11:$T$11</c:f>
              <c:numCache>
                <c:formatCode>0%</c:formatCode>
                <c:ptCount val="17"/>
                <c:pt idx="0">
                  <c:v>8.9778436862704175E-2</c:v>
                </c:pt>
                <c:pt idx="1">
                  <c:v>8.9778436862704175E-2</c:v>
                </c:pt>
                <c:pt idx="2">
                  <c:v>8.9778436862704175E-2</c:v>
                </c:pt>
                <c:pt idx="3">
                  <c:v>8.9778436862704175E-2</c:v>
                </c:pt>
                <c:pt idx="4">
                  <c:v>8.9778436862704175E-2</c:v>
                </c:pt>
                <c:pt idx="6">
                  <c:v>7.7561172857920843E-2</c:v>
                </c:pt>
                <c:pt idx="7">
                  <c:v>8.9808368306384362E-2</c:v>
                </c:pt>
                <c:pt idx="8">
                  <c:v>7.6949469144908397E-2</c:v>
                </c:pt>
                <c:pt idx="9">
                  <c:v>8.2621519727757345E-2</c:v>
                </c:pt>
                <c:pt idx="10">
                  <c:v>0.10720123736111137</c:v>
                </c:pt>
                <c:pt idx="12">
                  <c:v>3.2615030604536571E-3</c:v>
                </c:pt>
                <c:pt idx="13">
                  <c:v>0</c:v>
                </c:pt>
                <c:pt idx="14">
                  <c:v>4.5470260489791393E-3</c:v>
                </c:pt>
                <c:pt idx="15" formatCode="0.00%">
                  <c:v>6.4430630914049832E-3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E-E148-B367-CB5C36DF34ED}"/>
            </c:ext>
          </c:extLst>
        </c:ser>
        <c:ser>
          <c:idx val="4"/>
          <c:order val="3"/>
          <c:tx>
            <c:strRef>
              <c:f>Comparison_charts4!$C$7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Comparison_charts4!$D$7:$T$7</c:f>
              <c:numCache>
                <c:formatCode>0%</c:formatCode>
                <c:ptCount val="17"/>
                <c:pt idx="0">
                  <c:v>0.27290741908507232</c:v>
                </c:pt>
                <c:pt idx="1">
                  <c:v>0.27290741908507232</c:v>
                </c:pt>
                <c:pt idx="2">
                  <c:v>0.27290741908507232</c:v>
                </c:pt>
                <c:pt idx="3">
                  <c:v>0.27290741908507232</c:v>
                </c:pt>
                <c:pt idx="4">
                  <c:v>0.27290741908507232</c:v>
                </c:pt>
                <c:pt idx="6">
                  <c:v>0.41983269230082559</c:v>
                </c:pt>
                <c:pt idx="7">
                  <c:v>0.43938229216928676</c:v>
                </c:pt>
                <c:pt idx="8">
                  <c:v>0.42583863325958787</c:v>
                </c:pt>
                <c:pt idx="9">
                  <c:v>0.42850002383352714</c:v>
                </c:pt>
                <c:pt idx="10">
                  <c:v>0.42483678911301415</c:v>
                </c:pt>
                <c:pt idx="12">
                  <c:v>0.24394441053439894</c:v>
                </c:pt>
                <c:pt idx="13">
                  <c:v>9.5539705962022589E-2</c:v>
                </c:pt>
                <c:pt idx="14">
                  <c:v>0.25224901023535401</c:v>
                </c:pt>
                <c:pt idx="15" formatCode="0.00%">
                  <c:v>0.25869925391112431</c:v>
                </c:pt>
                <c:pt idx="16">
                  <c:v>0.26773298544867818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0E-E148-B367-CB5C36DF34ED}"/>
            </c:ext>
          </c:extLst>
        </c:ser>
        <c:ser>
          <c:idx val="5"/>
          <c:order val="4"/>
          <c:tx>
            <c:strRef>
              <c:f>Comparison_charts4!$C$8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Comparison_charts4!$D$8:$T$8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4.8620738181385056E-2</c:v>
                </c:pt>
                <c:pt idx="14">
                  <c:v>0</c:v>
                </c:pt>
                <c:pt idx="15" formatCode="0.00%">
                  <c:v>0</c:v>
                </c:pt>
                <c:pt idx="16">
                  <c:v>4.2618342162513416E-2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0E-E148-B367-CB5C36DF34ED}"/>
            </c:ext>
          </c:extLst>
        </c:ser>
        <c:ser>
          <c:idx val="7"/>
          <c:order val="5"/>
          <c:tx>
            <c:strRef>
              <c:f>Comparison_charts4!$C$10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Comparison_charts4!$D$10:$T$10</c:f>
              <c:numCache>
                <c:formatCode>0%</c:formatCode>
                <c:ptCount val="17"/>
                <c:pt idx="0">
                  <c:v>7.6461366864663372E-2</c:v>
                </c:pt>
                <c:pt idx="1">
                  <c:v>7.6461366864663372E-2</c:v>
                </c:pt>
                <c:pt idx="2">
                  <c:v>7.6461366864663372E-2</c:v>
                </c:pt>
                <c:pt idx="3">
                  <c:v>7.6461366864663372E-2</c:v>
                </c:pt>
                <c:pt idx="4">
                  <c:v>7.6461366864663372E-2</c:v>
                </c:pt>
                <c:pt idx="6">
                  <c:v>3.2993282425820572E-2</c:v>
                </c:pt>
                <c:pt idx="7">
                  <c:v>4.270932756682997E-2</c:v>
                </c:pt>
                <c:pt idx="8">
                  <c:v>3.336177688781914E-2</c:v>
                </c:pt>
                <c:pt idx="9">
                  <c:v>3.3393672245744618E-2</c:v>
                </c:pt>
                <c:pt idx="10">
                  <c:v>5.263396981057869E-2</c:v>
                </c:pt>
                <c:pt idx="12">
                  <c:v>6.0924833967909604E-3</c:v>
                </c:pt>
                <c:pt idx="13">
                  <c:v>4.4690784471460396E-2</c:v>
                </c:pt>
                <c:pt idx="14">
                  <c:v>6.4674900958191488E-3</c:v>
                </c:pt>
                <c:pt idx="15" formatCode="0.00%">
                  <c:v>6.3264632723222334E-3</c:v>
                </c:pt>
                <c:pt idx="16">
                  <c:v>8.260223634127959E-3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0E-E148-B367-CB5C36DF34ED}"/>
            </c:ext>
          </c:extLst>
        </c:ser>
        <c:ser>
          <c:idx val="6"/>
          <c:order val="6"/>
          <c:tx>
            <c:strRef>
              <c:f>Comparison_charts4!$C$9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Comparison_charts4!$D$9:$T$9</c:f>
              <c:numCache>
                <c:formatCode>0%</c:formatCode>
                <c:ptCount val="17"/>
                <c:pt idx="0">
                  <c:v>0.19571232652595122</c:v>
                </c:pt>
                <c:pt idx="1">
                  <c:v>0.19571232652595122</c:v>
                </c:pt>
                <c:pt idx="2">
                  <c:v>0.19571232652595122</c:v>
                </c:pt>
                <c:pt idx="3">
                  <c:v>0.19571232652595122</c:v>
                </c:pt>
                <c:pt idx="4">
                  <c:v>0.19571232652595122</c:v>
                </c:pt>
                <c:pt idx="6">
                  <c:v>0.18224892827762476</c:v>
                </c:pt>
                <c:pt idx="7">
                  <c:v>0.16377941291517426</c:v>
                </c:pt>
                <c:pt idx="8">
                  <c:v>0.19182866451075631</c:v>
                </c:pt>
                <c:pt idx="9">
                  <c:v>0.17653097867611883</c:v>
                </c:pt>
                <c:pt idx="10">
                  <c:v>0.15639152671650336</c:v>
                </c:pt>
                <c:pt idx="12">
                  <c:v>0.14507387402269709</c:v>
                </c:pt>
                <c:pt idx="13">
                  <c:v>0.16409811855757631</c:v>
                </c:pt>
                <c:pt idx="14">
                  <c:v>0.15400351257388845</c:v>
                </c:pt>
                <c:pt idx="15" formatCode="0.00%">
                  <c:v>0.15064538973738073</c:v>
                </c:pt>
                <c:pt idx="16">
                  <c:v>0.19669198335903171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0E-E148-B367-CB5C36DF34ED}"/>
            </c:ext>
          </c:extLst>
        </c:ser>
        <c:ser>
          <c:idx val="10"/>
          <c:order val="7"/>
          <c:tx>
            <c:strRef>
              <c:f>Comparison_charts4!$C$13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Comparison_charts4!$D$13:$T$13</c:f>
              <c:numCache>
                <c:formatCode>0%</c:formatCode>
                <c:ptCount val="17"/>
                <c:pt idx="0">
                  <c:v>7.8930371083278245E-3</c:v>
                </c:pt>
                <c:pt idx="1">
                  <c:v>7.8930371083278245E-3</c:v>
                </c:pt>
                <c:pt idx="2">
                  <c:v>7.8930371083278245E-3</c:v>
                </c:pt>
                <c:pt idx="3">
                  <c:v>7.8930371083278245E-3</c:v>
                </c:pt>
                <c:pt idx="4">
                  <c:v>7.8930371083278245E-3</c:v>
                </c:pt>
                <c:pt idx="6">
                  <c:v>9.9678857498347734E-3</c:v>
                </c:pt>
                <c:pt idx="7">
                  <c:v>1.2903284133538038E-2</c:v>
                </c:pt>
                <c:pt idx="8">
                  <c:v>1.0079214797040274E-2</c:v>
                </c:pt>
                <c:pt idx="9">
                  <c:v>1.0088850979328776E-2</c:v>
                </c:pt>
                <c:pt idx="10">
                  <c:v>1.5180302226516337E-2</c:v>
                </c:pt>
                <c:pt idx="12">
                  <c:v>0.17493811184717942</c:v>
                </c:pt>
                <c:pt idx="13">
                  <c:v>0.29623275709303987</c:v>
                </c:pt>
                <c:pt idx="14">
                  <c:v>0.14290934277801126</c:v>
                </c:pt>
                <c:pt idx="15" formatCode="0.00%">
                  <c:v>0.1462241002840424</c:v>
                </c:pt>
                <c:pt idx="16">
                  <c:v>0.19428002616891318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0E-E148-B367-CB5C36DF34ED}"/>
            </c:ext>
          </c:extLst>
        </c:ser>
        <c:ser>
          <c:idx val="11"/>
          <c:order val="8"/>
          <c:tx>
            <c:strRef>
              <c:f>Comparison_charts4!$C$14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Comparison_charts4!$D$14:$T$14</c:f>
              <c:numCache>
                <c:formatCode>0%</c:formatCode>
                <c:ptCount val="17"/>
                <c:pt idx="0">
                  <c:v>3.095003713413275E-2</c:v>
                </c:pt>
                <c:pt idx="1">
                  <c:v>3.095003713413275E-2</c:v>
                </c:pt>
                <c:pt idx="2">
                  <c:v>3.095003713413275E-2</c:v>
                </c:pt>
                <c:pt idx="3">
                  <c:v>3.095003713413275E-2</c:v>
                </c:pt>
                <c:pt idx="4">
                  <c:v>3.095003713413275E-2</c:v>
                </c:pt>
                <c:pt idx="6">
                  <c:v>8.2734849744070388E-2</c:v>
                </c:pt>
                <c:pt idx="7">
                  <c:v>6.3665853550893159E-2</c:v>
                </c:pt>
                <c:pt idx="8">
                  <c:v>6.1040742627797899E-2</c:v>
                </c:pt>
                <c:pt idx="9">
                  <c:v>7.2418989217678378E-2</c:v>
                </c:pt>
                <c:pt idx="10">
                  <c:v>1.217865556459812E-2</c:v>
                </c:pt>
                <c:pt idx="12">
                  <c:v>0.21547439263657781</c:v>
                </c:pt>
                <c:pt idx="13">
                  <c:v>0.26130755001467521</c:v>
                </c:pt>
                <c:pt idx="14">
                  <c:v>0.19252553094006639</c:v>
                </c:pt>
                <c:pt idx="15" formatCode="0.00%">
                  <c:v>0.21140713496911007</c:v>
                </c:pt>
                <c:pt idx="16">
                  <c:v>0.19052481483088313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0E-E148-B367-CB5C36DF34ED}"/>
            </c:ext>
          </c:extLst>
        </c:ser>
        <c:ser>
          <c:idx val="0"/>
          <c:order val="9"/>
          <c:tx>
            <c:strRef>
              <c:f>Comparison_charts4!$C$3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Comparison_charts4!$D$3:$T$3</c:f>
              <c:numCache>
                <c:formatCode>0%</c:formatCode>
                <c:ptCount val="17"/>
                <c:pt idx="0">
                  <c:v>1.6777564099721459E-2</c:v>
                </c:pt>
                <c:pt idx="1">
                  <c:v>1.6777564099721459E-2</c:v>
                </c:pt>
                <c:pt idx="2">
                  <c:v>1.6777564099721459E-2</c:v>
                </c:pt>
                <c:pt idx="3">
                  <c:v>1.6777564099721459E-2</c:v>
                </c:pt>
                <c:pt idx="4">
                  <c:v>1.6777564099721459E-2</c:v>
                </c:pt>
                <c:pt idx="6">
                  <c:v>4.5061259880883942E-2</c:v>
                </c:pt>
                <c:pt idx="7">
                  <c:v>4.3976129655676618E-3</c:v>
                </c:pt>
                <c:pt idx="8">
                  <c:v>6.6333557324387615E-2</c:v>
                </c:pt>
                <c:pt idx="9">
                  <c:v>4.5347721747772116E-2</c:v>
                </c:pt>
                <c:pt idx="10">
                  <c:v>1.3238941247144977E-2</c:v>
                </c:pt>
                <c:pt idx="12" formatCode="0.00%">
                  <c:v>2.7861357110417331E-2</c:v>
                </c:pt>
                <c:pt idx="13" formatCode="0.00%">
                  <c:v>0</c:v>
                </c:pt>
                <c:pt idx="14" formatCode="0.00%">
                  <c:v>6.236824199672681E-2</c:v>
                </c:pt>
                <c:pt idx="15" formatCode="0.00%">
                  <c:v>3.0039260003958988E-2</c:v>
                </c:pt>
                <c:pt idx="16">
                  <c:v>3.0905815016811526E-3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0E-E148-B367-CB5C36DF34ED}"/>
            </c:ext>
          </c:extLst>
        </c:ser>
        <c:ser>
          <c:idx val="1"/>
          <c:order val="10"/>
          <c:tx>
            <c:strRef>
              <c:f>Comparison_charts4!$C$4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D2F29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Comparison_charts4!$D$4:$T$4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3.8866021573016205E-2</c:v>
                </c:pt>
                <c:pt idx="8">
                  <c:v>0</c:v>
                </c:pt>
                <c:pt idx="9">
                  <c:v>0</c:v>
                </c:pt>
                <c:pt idx="10">
                  <c:v>2.7628861701716346E-2</c:v>
                </c:pt>
                <c:pt idx="12" formatCode="0.00%">
                  <c:v>0</c:v>
                </c:pt>
                <c:pt idx="13" formatCode="0.00%">
                  <c:v>4.1554994014187212E-2</c:v>
                </c:pt>
                <c:pt idx="14" formatCode="0.00%">
                  <c:v>0</c:v>
                </c:pt>
                <c:pt idx="15" formatCode="0.00%">
                  <c:v>0</c:v>
                </c:pt>
                <c:pt idx="16">
                  <c:v>4.2618342162513416E-2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0E-E148-B367-CB5C36DF34ED}"/>
            </c:ext>
          </c:extLst>
        </c:ser>
        <c:ser>
          <c:idx val="9"/>
          <c:order val="11"/>
          <c:tx>
            <c:strRef>
              <c:f>Comparison_charts4!$C$12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Comparison_charts4!$D$12:$T$12</c:f>
              <c:numCache>
                <c:formatCode>0%</c:formatCode>
                <c:ptCount val="17"/>
                <c:pt idx="0">
                  <c:v>2.1968305252242463E-3</c:v>
                </c:pt>
                <c:pt idx="1">
                  <c:v>2.1968305252242463E-3</c:v>
                </c:pt>
                <c:pt idx="2">
                  <c:v>2.1968305252242463E-3</c:v>
                </c:pt>
                <c:pt idx="3">
                  <c:v>2.1968305252242463E-3</c:v>
                </c:pt>
                <c:pt idx="4">
                  <c:v>2.1968305252242463E-3</c:v>
                </c:pt>
                <c:pt idx="6">
                  <c:v>7.0460230265311724E-3</c:v>
                </c:pt>
                <c:pt idx="7">
                  <c:v>1.0134416710773212E-3</c:v>
                </c:pt>
                <c:pt idx="8">
                  <c:v>7.1247184540088335E-3</c:v>
                </c:pt>
                <c:pt idx="9">
                  <c:v>7.1315300050234266E-3</c:v>
                </c:pt>
                <c:pt idx="10">
                  <c:v>1.3383137983074857E-3</c:v>
                </c:pt>
                <c:pt idx="12">
                  <c:v>1.0768290222282371E-2</c:v>
                </c:pt>
                <c:pt idx="13">
                  <c:v>1.2180388629327035E-2</c:v>
                </c:pt>
                <c:pt idx="14">
                  <c:v>1.1431103841530413E-2</c:v>
                </c:pt>
                <c:pt idx="15" formatCode="0.00%">
                  <c:v>1.1181842962897284E-2</c:v>
                </c:pt>
                <c:pt idx="16">
                  <c:v>1.4599709116990989E-2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0E-E148-B367-CB5C36DF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7424543"/>
        <c:axId val="1038590367"/>
      </c:barChart>
      <c:catAx>
        <c:axId val="727424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038590367"/>
        <c:crosses val="autoZero"/>
        <c:auto val="1"/>
        <c:lblAlgn val="ctr"/>
        <c:lblOffset val="100"/>
        <c:noMultiLvlLbl val="0"/>
      </c:catAx>
      <c:valAx>
        <c:axId val="103859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274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GLUCOSE: Electrical</a:t>
            </a:r>
            <a:r>
              <a:rPr lang="en-GB" baseline="0">
                <a:latin typeface="Arial" panose="020B0604020202020204" pitchFamily="34" charset="0"/>
                <a:cs typeface="Arial" panose="020B0604020202020204" pitchFamily="34" charset="0"/>
              </a:rPr>
              <a:t> Capacity</a:t>
            </a:r>
            <a:endParaRPr lang="en-GB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Comparison_charts3!$C$49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Comparison_charts3!$D$49:$T$49</c:f>
              <c:numCache>
                <c:formatCode>General</c:formatCode>
                <c:ptCount val="17"/>
                <c:pt idx="0">
                  <c:v>1580.8000000000002</c:v>
                </c:pt>
                <c:pt idx="1">
                  <c:v>1580.8000000000002</c:v>
                </c:pt>
                <c:pt idx="2">
                  <c:v>1580.8000000000002</c:v>
                </c:pt>
                <c:pt idx="3">
                  <c:v>1580.8000000000002</c:v>
                </c:pt>
                <c:pt idx="4">
                  <c:v>1580.8000000000002</c:v>
                </c:pt>
                <c:pt idx="6">
                  <c:v>1019.68398656456</c:v>
                </c:pt>
                <c:pt idx="7">
                  <c:v>792.8</c:v>
                </c:pt>
                <c:pt idx="8">
                  <c:v>901.52873834166394</c:v>
                </c:pt>
                <c:pt idx="9">
                  <c:v>1017.4425906738441</c:v>
                </c:pt>
                <c:pt idx="10">
                  <c:v>990.5</c:v>
                </c:pt>
                <c:pt idx="12">
                  <c:v>2229.38398656456</c:v>
                </c:pt>
                <c:pt idx="13">
                  <c:v>2.5</c:v>
                </c:pt>
                <c:pt idx="14">
                  <c:v>2111.2287383416601</c:v>
                </c:pt>
                <c:pt idx="15">
                  <c:v>2227.14259067384</c:v>
                </c:pt>
                <c:pt idx="16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C-8842-9711-B2A657528095}"/>
            </c:ext>
          </c:extLst>
        </c:ser>
        <c:ser>
          <c:idx val="3"/>
          <c:order val="1"/>
          <c:tx>
            <c:strRef>
              <c:f>Comparison_charts3!$C$50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Comparison_charts3!$D$50:$T$50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406.04996629051897</c:v>
                </c:pt>
                <c:pt idx="14">
                  <c:v>0</c:v>
                </c:pt>
                <c:pt idx="15">
                  <c:v>0</c:v>
                </c:pt>
                <c:pt idx="16">
                  <c:v>374.63039961818902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C-8842-9711-B2A657528095}"/>
            </c:ext>
          </c:extLst>
        </c:ser>
        <c:ser>
          <c:idx val="8"/>
          <c:order val="2"/>
          <c:tx>
            <c:strRef>
              <c:f>Comparison_charts3!$C$55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Comparison_charts3!$D$55:$T$55</c:f>
              <c:numCache>
                <c:formatCode>General</c:formatCode>
                <c:ptCount val="17"/>
                <c:pt idx="0">
                  <c:v>461.80000000000007</c:v>
                </c:pt>
                <c:pt idx="1">
                  <c:v>461.80000000000007</c:v>
                </c:pt>
                <c:pt idx="2">
                  <c:v>461.80000000000007</c:v>
                </c:pt>
                <c:pt idx="3">
                  <c:v>461.80000000000007</c:v>
                </c:pt>
                <c:pt idx="4">
                  <c:v>461.80000000000007</c:v>
                </c:pt>
                <c:pt idx="6">
                  <c:v>554.79283807616093</c:v>
                </c:pt>
                <c:pt idx="7">
                  <c:v>496.25634791701913</c:v>
                </c:pt>
                <c:pt idx="8">
                  <c:v>544.33775452856298</c:v>
                </c:pt>
                <c:pt idx="9">
                  <c:v>583.90339679504598</c:v>
                </c:pt>
                <c:pt idx="10">
                  <c:v>560.71204113474187</c:v>
                </c:pt>
                <c:pt idx="12">
                  <c:v>42.130650859533198</c:v>
                </c:pt>
                <c:pt idx="13">
                  <c:v>0</c:v>
                </c:pt>
                <c:pt idx="14">
                  <c:v>55.330730276029001</c:v>
                </c:pt>
                <c:pt idx="15">
                  <c:v>80.150479575524997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7C-8842-9711-B2A657528095}"/>
            </c:ext>
          </c:extLst>
        </c:ser>
        <c:ser>
          <c:idx val="4"/>
          <c:order val="3"/>
          <c:tx>
            <c:strRef>
              <c:f>Comparison_charts3!$C$51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Comparison_charts3!$D$51:$T$51</c:f>
              <c:numCache>
                <c:formatCode>General</c:formatCode>
                <c:ptCount val="17"/>
                <c:pt idx="0">
                  <c:v>1403.7741192377712</c:v>
                </c:pt>
                <c:pt idx="1">
                  <c:v>1403.7741192377712</c:v>
                </c:pt>
                <c:pt idx="2">
                  <c:v>1403.7741192377712</c:v>
                </c:pt>
                <c:pt idx="3">
                  <c:v>1403.7741192377712</c:v>
                </c:pt>
                <c:pt idx="4">
                  <c:v>1403.7741192377712</c:v>
                </c:pt>
                <c:pt idx="6">
                  <c:v>3003.0511697573424</c:v>
                </c:pt>
                <c:pt idx="7">
                  <c:v>2427.9057259727351</c:v>
                </c:pt>
                <c:pt idx="8">
                  <c:v>3012.3670506877575</c:v>
                </c:pt>
                <c:pt idx="9">
                  <c:v>3028.2984417084876</c:v>
                </c:pt>
                <c:pt idx="10">
                  <c:v>2222.0928511325392</c:v>
                </c:pt>
                <c:pt idx="12">
                  <c:v>3151.1657658631311</c:v>
                </c:pt>
                <c:pt idx="13">
                  <c:v>1091.063142872116</c:v>
                </c:pt>
                <c:pt idx="14">
                  <c:v>3069.505605946812</c:v>
                </c:pt>
                <c:pt idx="15">
                  <c:v>3218.1695216468306</c:v>
                </c:pt>
                <c:pt idx="16">
                  <c:v>2550.849333879496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7C-8842-9711-B2A657528095}"/>
            </c:ext>
          </c:extLst>
        </c:ser>
        <c:ser>
          <c:idx val="5"/>
          <c:order val="4"/>
          <c:tx>
            <c:strRef>
              <c:f>Comparison_charts3!$C$52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Comparison_charts3!$D$52:$T$52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555.24867775949804</c:v>
                </c:pt>
                <c:pt idx="14">
                  <c:v>0</c:v>
                </c:pt>
                <c:pt idx="15">
                  <c:v>0</c:v>
                </c:pt>
                <c:pt idx="16">
                  <c:v>406.04996629051897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7C-8842-9711-B2A657528095}"/>
            </c:ext>
          </c:extLst>
        </c:ser>
        <c:ser>
          <c:idx val="7"/>
          <c:order val="5"/>
          <c:tx>
            <c:strRef>
              <c:f>Comparison_charts3!$C$54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Comparison_charts3!$D$54:$T$54</c:f>
              <c:numCache>
                <c:formatCode>General</c:formatCode>
                <c:ptCount val="17"/>
                <c:pt idx="0">
                  <c:v>393.29999999999995</c:v>
                </c:pt>
                <c:pt idx="1">
                  <c:v>393.29999999999995</c:v>
                </c:pt>
                <c:pt idx="2">
                  <c:v>393.29999999999995</c:v>
                </c:pt>
                <c:pt idx="3">
                  <c:v>393.29999999999995</c:v>
                </c:pt>
                <c:pt idx="4">
                  <c:v>393.29999999999995</c:v>
                </c:pt>
                <c:pt idx="6">
                  <c:v>236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275.3</c:v>
                </c:pt>
                <c:pt idx="12">
                  <c:v>78.7</c:v>
                </c:pt>
                <c:pt idx="13">
                  <c:v>510.36861870010796</c:v>
                </c:pt>
                <c:pt idx="14">
                  <c:v>78.7</c:v>
                </c:pt>
                <c:pt idx="15">
                  <c:v>78.7</c:v>
                </c:pt>
                <c:pt idx="16">
                  <c:v>78.7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7C-8842-9711-B2A657528095}"/>
            </c:ext>
          </c:extLst>
        </c:ser>
        <c:ser>
          <c:idx val="6"/>
          <c:order val="6"/>
          <c:tx>
            <c:strRef>
              <c:f>Comparison_charts3!$C$53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Comparison_charts3!$D$53:$T$53</c:f>
              <c:numCache>
                <c:formatCode>General</c:formatCode>
                <c:ptCount val="17"/>
                <c:pt idx="0">
                  <c:v>1006.6999999999999</c:v>
                </c:pt>
                <c:pt idx="1">
                  <c:v>1006.6999999999999</c:v>
                </c:pt>
                <c:pt idx="2">
                  <c:v>1006.6999999999999</c:v>
                </c:pt>
                <c:pt idx="3">
                  <c:v>1006.6999999999999</c:v>
                </c:pt>
                <c:pt idx="4">
                  <c:v>1006.6999999999999</c:v>
                </c:pt>
                <c:pt idx="6">
                  <c:v>1303.6213408053998</c:v>
                </c:pt>
                <c:pt idx="7">
                  <c:v>905</c:v>
                </c:pt>
                <c:pt idx="8">
                  <c:v>1356.9890170049</c:v>
                </c:pt>
                <c:pt idx="9">
                  <c:v>1247.58099860889</c:v>
                </c:pt>
                <c:pt idx="10">
                  <c:v>818.00000000000011</c:v>
                </c:pt>
                <c:pt idx="12">
                  <c:v>1874</c:v>
                </c:pt>
                <c:pt idx="13">
                  <c:v>1874</c:v>
                </c:pt>
                <c:pt idx="14">
                  <c:v>1873.9999999999902</c:v>
                </c:pt>
                <c:pt idx="15">
                  <c:v>1874</c:v>
                </c:pt>
                <c:pt idx="16">
                  <c:v>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7C-8842-9711-B2A657528095}"/>
            </c:ext>
          </c:extLst>
        </c:ser>
        <c:ser>
          <c:idx val="10"/>
          <c:order val="7"/>
          <c:tx>
            <c:strRef>
              <c:f>Comparison_charts3!$C$57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Comparison_charts3!$D$57:$T$57</c:f>
              <c:numCache>
                <c:formatCode>General</c:formatCode>
                <c:ptCount val="1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40.6</c:v>
                </c:pt>
                <c:pt idx="6">
                  <c:v>71.3</c:v>
                </c:pt>
                <c:pt idx="7">
                  <c:v>71.3</c:v>
                </c:pt>
                <c:pt idx="8">
                  <c:v>71.3</c:v>
                </c:pt>
                <c:pt idx="9">
                  <c:v>71.3</c:v>
                </c:pt>
                <c:pt idx="10">
                  <c:v>79.399999999999991</c:v>
                </c:pt>
                <c:pt idx="12">
                  <c:v>2259.7729867634471</c:v>
                </c:pt>
                <c:pt idx="13">
                  <c:v>3382.9771582516796</c:v>
                </c:pt>
                <c:pt idx="14">
                  <c:v>1738.999999999998</c:v>
                </c:pt>
                <c:pt idx="15">
                  <c:v>1818.9999999999991</c:v>
                </c:pt>
                <c:pt idx="16">
                  <c:v>1851.0198678304469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7C-8842-9711-B2A657528095}"/>
            </c:ext>
          </c:extLst>
        </c:ser>
        <c:ser>
          <c:idx val="11"/>
          <c:order val="8"/>
          <c:tx>
            <c:strRef>
              <c:f>Comparison_charts3!$C$58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Comparison_charts3!$D$58:$T$58</c:f>
              <c:numCache>
                <c:formatCode>General</c:formatCode>
                <c:ptCount val="17"/>
                <c:pt idx="0">
                  <c:v>159.20000000000002</c:v>
                </c:pt>
                <c:pt idx="1">
                  <c:v>159.20000000000002</c:v>
                </c:pt>
                <c:pt idx="2">
                  <c:v>159.20000000000002</c:v>
                </c:pt>
                <c:pt idx="3">
                  <c:v>159.20000000000002</c:v>
                </c:pt>
                <c:pt idx="4">
                  <c:v>159.20000000000002</c:v>
                </c:pt>
                <c:pt idx="6">
                  <c:v>591.79999999999995</c:v>
                </c:pt>
                <c:pt idx="7">
                  <c:v>351.8</c:v>
                </c:pt>
                <c:pt idx="8">
                  <c:v>431.79999999999995</c:v>
                </c:pt>
                <c:pt idx="9">
                  <c:v>511.8</c:v>
                </c:pt>
                <c:pt idx="10">
                  <c:v>63.699999999999996</c:v>
                </c:pt>
                <c:pt idx="12">
                  <c:v>2783.402694118251</c:v>
                </c:pt>
                <c:pt idx="13">
                  <c:v>2984.13140279659</c:v>
                </c:pt>
                <c:pt idx="14">
                  <c:v>2342.7572459334642</c:v>
                </c:pt>
                <c:pt idx="15">
                  <c:v>2629.8645555815901</c:v>
                </c:pt>
                <c:pt idx="16">
                  <c:v>1815.2417647919369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7C-8842-9711-B2A657528095}"/>
            </c:ext>
          </c:extLst>
        </c:ser>
        <c:ser>
          <c:idx val="0"/>
          <c:order val="9"/>
          <c:tx>
            <c:strRef>
              <c:f>Comparison_charts3!$C$47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Comparison_charts3!$D$47:$T$47</c:f>
              <c:numCache>
                <c:formatCode>General</c:formatCode>
                <c:ptCount val="17"/>
                <c:pt idx="0">
                  <c:v>86.3</c:v>
                </c:pt>
                <c:pt idx="1">
                  <c:v>86.3</c:v>
                </c:pt>
                <c:pt idx="2">
                  <c:v>86.3</c:v>
                </c:pt>
                <c:pt idx="3">
                  <c:v>86.3</c:v>
                </c:pt>
                <c:pt idx="4">
                  <c:v>86.3</c:v>
                </c:pt>
                <c:pt idx="6">
                  <c:v>322.32189554944296</c:v>
                </c:pt>
                <c:pt idx="7">
                  <c:v>24.299999999999997</c:v>
                </c:pt>
                <c:pt idx="8">
                  <c:v>469.24117924519896</c:v>
                </c:pt>
                <c:pt idx="9">
                  <c:v>320.48174437712498</c:v>
                </c:pt>
                <c:pt idx="10">
                  <c:v>69.2457843946721</c:v>
                </c:pt>
                <c:pt idx="12">
                  <c:v>359.90066148473699</c:v>
                </c:pt>
                <c:pt idx="13">
                  <c:v>0</c:v>
                </c:pt>
                <c:pt idx="14">
                  <c:v>758.93129675070998</c:v>
                </c:pt>
                <c:pt idx="15">
                  <c:v>373.682681863384</c:v>
                </c:pt>
                <c:pt idx="16">
                  <c:v>29.445784394672099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7C-8842-9711-B2A657528095}"/>
            </c:ext>
          </c:extLst>
        </c:ser>
        <c:ser>
          <c:idx val="1"/>
          <c:order val="10"/>
          <c:tx>
            <c:strRef>
              <c:f>Comparison_charts3!$C$48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D2F29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Comparison_charts3!$D$48:$T$48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214.762947903575</c:v>
                </c:pt>
                <c:pt idx="8">
                  <c:v>0</c:v>
                </c:pt>
                <c:pt idx="9">
                  <c:v>0</c:v>
                </c:pt>
                <c:pt idx="10">
                  <c:v>144.51172225572401</c:v>
                </c:pt>
                <c:pt idx="12">
                  <c:v>0</c:v>
                </c:pt>
                <c:pt idx="13">
                  <c:v>474.55790149881301</c:v>
                </c:pt>
                <c:pt idx="14">
                  <c:v>0</c:v>
                </c:pt>
                <c:pt idx="15">
                  <c:v>0</c:v>
                </c:pt>
                <c:pt idx="16">
                  <c:v>406.04996629051897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7C-8842-9711-B2A657528095}"/>
            </c:ext>
          </c:extLst>
        </c:ser>
        <c:ser>
          <c:idx val="9"/>
          <c:order val="11"/>
          <c:tx>
            <c:strRef>
              <c:f>Comparison_charts3!$C$56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Comparison_charts3!$D$56:$T$56</c:f>
              <c:numCache>
                <c:formatCode>General</c:formatCode>
                <c:ptCount val="17"/>
                <c:pt idx="0">
                  <c:v>11.299999999999999</c:v>
                </c:pt>
                <c:pt idx="1">
                  <c:v>11.299999999999999</c:v>
                </c:pt>
                <c:pt idx="2">
                  <c:v>11.299999999999999</c:v>
                </c:pt>
                <c:pt idx="3">
                  <c:v>11.299999999999999</c:v>
                </c:pt>
                <c:pt idx="4">
                  <c:v>11.299999999999999</c:v>
                </c:pt>
                <c:pt idx="6">
                  <c:v>50.4</c:v>
                </c:pt>
                <c:pt idx="7">
                  <c:v>5.6</c:v>
                </c:pt>
                <c:pt idx="8">
                  <c:v>50.4</c:v>
                </c:pt>
                <c:pt idx="9">
                  <c:v>50.4</c:v>
                </c:pt>
                <c:pt idx="10">
                  <c:v>7</c:v>
                </c:pt>
                <c:pt idx="12">
                  <c:v>139.1</c:v>
                </c:pt>
                <c:pt idx="13">
                  <c:v>139.1</c:v>
                </c:pt>
                <c:pt idx="14">
                  <c:v>139.1</c:v>
                </c:pt>
                <c:pt idx="15">
                  <c:v>139.099999999999</c:v>
                </c:pt>
                <c:pt idx="16">
                  <c:v>139.099999999999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7C-8842-9711-B2A65752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999714016"/>
        <c:axId val="2000459312"/>
      </c:barChart>
      <c:catAx>
        <c:axId val="199971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2000459312"/>
        <c:crosses val="autoZero"/>
        <c:auto val="1"/>
        <c:lblAlgn val="ctr"/>
        <c:lblOffset val="100"/>
        <c:noMultiLvlLbl val="0"/>
      </c:catAx>
      <c:valAx>
        <c:axId val="20004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9997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GLUCOSE: Total Primary Energy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Comparison_charts3!$Y$4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Comparison_charts3!$Z$4:$AP$4</c:f>
              <c:numCache>
                <c:formatCode>General</c:formatCode>
                <c:ptCount val="17"/>
                <c:pt idx="0">
                  <c:v>139.24760000000001</c:v>
                </c:pt>
                <c:pt idx="1">
                  <c:v>139.24760000000001</c:v>
                </c:pt>
                <c:pt idx="2">
                  <c:v>139.24760000000001</c:v>
                </c:pt>
                <c:pt idx="3">
                  <c:v>139.24760000000001</c:v>
                </c:pt>
                <c:pt idx="4">
                  <c:v>139.24760000000001</c:v>
                </c:pt>
                <c:pt idx="6">
                  <c:v>147.87606307647999</c:v>
                </c:pt>
                <c:pt idx="7">
                  <c:v>122</c:v>
                </c:pt>
                <c:pt idx="8">
                  <c:v>139.00729125344901</c:v>
                </c:pt>
                <c:pt idx="9">
                  <c:v>161.73930020354999</c:v>
                </c:pt>
                <c:pt idx="10">
                  <c:v>121.99999999999901</c:v>
                </c:pt>
                <c:pt idx="12">
                  <c:v>280.29275397178202</c:v>
                </c:pt>
                <c:pt idx="13">
                  <c:v>39.8260679408247</c:v>
                </c:pt>
                <c:pt idx="14">
                  <c:v>265.64026892757499</c:v>
                </c:pt>
                <c:pt idx="15">
                  <c:v>271.72383675291798</c:v>
                </c:pt>
                <c:pt idx="1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1-F941-AA41-53D73CC372A9}"/>
            </c:ext>
          </c:extLst>
        </c:ser>
        <c:ser>
          <c:idx val="5"/>
          <c:order val="1"/>
          <c:tx>
            <c:strRef>
              <c:f>Comparison_charts3!$Y$8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Comparison_charts3!$Z$8:$AP$8</c:f>
              <c:numCache>
                <c:formatCode>General</c:formatCode>
                <c:ptCount val="17"/>
                <c:pt idx="0">
                  <c:v>167.54559999999901</c:v>
                </c:pt>
                <c:pt idx="1">
                  <c:v>167.54559999999901</c:v>
                </c:pt>
                <c:pt idx="2">
                  <c:v>167.54559999999901</c:v>
                </c:pt>
                <c:pt idx="3">
                  <c:v>167.54559999999901</c:v>
                </c:pt>
                <c:pt idx="4">
                  <c:v>167.54559999999901</c:v>
                </c:pt>
                <c:pt idx="6">
                  <c:v>165</c:v>
                </c:pt>
                <c:pt idx="7">
                  <c:v>165</c:v>
                </c:pt>
                <c:pt idx="8">
                  <c:v>165</c:v>
                </c:pt>
                <c:pt idx="9">
                  <c:v>156</c:v>
                </c:pt>
                <c:pt idx="10">
                  <c:v>165</c:v>
                </c:pt>
                <c:pt idx="12">
                  <c:v>117</c:v>
                </c:pt>
                <c:pt idx="13">
                  <c:v>106.330334245215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1-F941-AA41-53D73CC372A9}"/>
            </c:ext>
          </c:extLst>
        </c:ser>
        <c:ser>
          <c:idx val="2"/>
          <c:order val="2"/>
          <c:tx>
            <c:strRef>
              <c:f>Comparison_charts3!$Y$5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Comparison_charts3!$Z$5:$AP$5</c:f>
              <c:numCache>
                <c:formatCode>General</c:formatCode>
                <c:ptCount val="17"/>
                <c:pt idx="0">
                  <c:v>108.035399999999</c:v>
                </c:pt>
                <c:pt idx="1">
                  <c:v>108.0354</c:v>
                </c:pt>
                <c:pt idx="2">
                  <c:v>108.0354</c:v>
                </c:pt>
                <c:pt idx="3">
                  <c:v>108.0354</c:v>
                </c:pt>
                <c:pt idx="4">
                  <c:v>108.0354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136</c:v>
                </c:pt>
                <c:pt idx="10">
                  <c:v>135</c:v>
                </c:pt>
                <c:pt idx="12">
                  <c:v>124.23591603524299</c:v>
                </c:pt>
                <c:pt idx="13">
                  <c:v>123</c:v>
                </c:pt>
                <c:pt idx="14">
                  <c:v>123</c:v>
                </c:pt>
                <c:pt idx="15">
                  <c:v>123</c:v>
                </c:pt>
                <c:pt idx="16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1-F941-AA41-53D73CC372A9}"/>
            </c:ext>
          </c:extLst>
        </c:ser>
        <c:ser>
          <c:idx val="4"/>
          <c:order val="3"/>
          <c:tx>
            <c:strRef>
              <c:f>Comparison_charts3!$Y$7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Comparison_charts3!$Z$7:$AP$7</c:f>
              <c:numCache>
                <c:formatCode>General</c:formatCode>
                <c:ptCount val="17"/>
                <c:pt idx="0">
                  <c:v>25.2242661327953</c:v>
                </c:pt>
                <c:pt idx="1">
                  <c:v>25.2242661327954</c:v>
                </c:pt>
                <c:pt idx="2">
                  <c:v>25.2222544124782</c:v>
                </c:pt>
                <c:pt idx="3">
                  <c:v>25.2242661327953</c:v>
                </c:pt>
                <c:pt idx="4">
                  <c:v>25.2222544124782</c:v>
                </c:pt>
                <c:pt idx="6">
                  <c:v>20.639214042623902</c:v>
                </c:pt>
                <c:pt idx="7">
                  <c:v>10.4797033023029</c:v>
                </c:pt>
                <c:pt idx="8">
                  <c:v>20.639214042623902</c:v>
                </c:pt>
                <c:pt idx="9">
                  <c:v>17.562802060799999</c:v>
                </c:pt>
                <c:pt idx="10">
                  <c:v>1.8119057380577199</c:v>
                </c:pt>
                <c:pt idx="12">
                  <c:v>5.8567479753599896</c:v>
                </c:pt>
                <c:pt idx="13">
                  <c:v>37.980945035058902</c:v>
                </c:pt>
                <c:pt idx="14">
                  <c:v>5.8567479753599896</c:v>
                </c:pt>
                <c:pt idx="15">
                  <c:v>5.8567479753599896</c:v>
                </c:pt>
                <c:pt idx="16">
                  <c:v>5.8567479753599896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F1-F941-AA41-53D73CC372A9}"/>
            </c:ext>
          </c:extLst>
        </c:ser>
        <c:ser>
          <c:idx val="3"/>
          <c:order val="4"/>
          <c:tx>
            <c:strRef>
              <c:f>Comparison_charts3!$Y$6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Comparison_charts3!$Z$6:$AP$6</c:f>
              <c:numCache>
                <c:formatCode>General</c:formatCode>
                <c:ptCount val="17"/>
                <c:pt idx="0">
                  <c:v>12.561203813760001</c:v>
                </c:pt>
                <c:pt idx="1">
                  <c:v>12.561203813760001</c:v>
                </c:pt>
                <c:pt idx="2">
                  <c:v>12.561203813760001</c:v>
                </c:pt>
                <c:pt idx="3">
                  <c:v>12.561203813760001</c:v>
                </c:pt>
                <c:pt idx="4">
                  <c:v>12.561203813760001</c:v>
                </c:pt>
                <c:pt idx="6">
                  <c:v>11.629038758399899</c:v>
                </c:pt>
                <c:pt idx="7">
                  <c:v>11.629038758399899</c:v>
                </c:pt>
                <c:pt idx="8">
                  <c:v>11.629038758399899</c:v>
                </c:pt>
                <c:pt idx="9">
                  <c:v>17.736146438956201</c:v>
                </c:pt>
                <c:pt idx="10">
                  <c:v>11.629038758399899</c:v>
                </c:pt>
                <c:pt idx="12">
                  <c:v>26.641587571199999</c:v>
                </c:pt>
                <c:pt idx="13">
                  <c:v>26.641587571199899</c:v>
                </c:pt>
                <c:pt idx="14">
                  <c:v>26.641587571199999</c:v>
                </c:pt>
                <c:pt idx="15">
                  <c:v>26.641587571199999</c:v>
                </c:pt>
                <c:pt idx="16">
                  <c:v>26.641587571199899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F1-F941-AA41-53D73CC372A9}"/>
            </c:ext>
          </c:extLst>
        </c:ser>
        <c:ser>
          <c:idx val="7"/>
          <c:order val="5"/>
          <c:tx>
            <c:strRef>
              <c:f>Comparison_charts3!$Y$10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Comparison_charts3!$Z$10:$AP$10</c:f>
              <c:numCache>
                <c:formatCode>General</c:formatCode>
                <c:ptCount val="17"/>
                <c:pt idx="0">
                  <c:v>0.2330439759359989</c:v>
                </c:pt>
                <c:pt idx="1">
                  <c:v>0.2330439759359989</c:v>
                </c:pt>
                <c:pt idx="2">
                  <c:v>0.2330439759359989</c:v>
                </c:pt>
                <c:pt idx="3">
                  <c:v>0.2330439759359989</c:v>
                </c:pt>
                <c:pt idx="4">
                  <c:v>0.2330439759359989</c:v>
                </c:pt>
                <c:pt idx="6">
                  <c:v>0.47260159661951895</c:v>
                </c:pt>
                <c:pt idx="7">
                  <c:v>0.47260159661951895</c:v>
                </c:pt>
                <c:pt idx="8">
                  <c:v>0.47260159661951895</c:v>
                </c:pt>
                <c:pt idx="9">
                  <c:v>0.437124864272112</c:v>
                </c:pt>
                <c:pt idx="10">
                  <c:v>0.47260159661951895</c:v>
                </c:pt>
                <c:pt idx="12">
                  <c:v>21.379225263415321</c:v>
                </c:pt>
                <c:pt idx="13">
                  <c:v>28.554032260362177</c:v>
                </c:pt>
                <c:pt idx="14">
                  <c:v>18.018640585612701</c:v>
                </c:pt>
                <c:pt idx="15">
                  <c:v>18.548495111577502</c:v>
                </c:pt>
                <c:pt idx="16">
                  <c:v>18.454158482758579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F1-F941-AA41-53D73CC372A9}"/>
            </c:ext>
          </c:extLst>
        </c:ser>
        <c:ser>
          <c:idx val="8"/>
          <c:order val="6"/>
          <c:tx>
            <c:strRef>
              <c:f>Comparison_charts3!$Y$11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Comparison_charts3!$Z$11:$AP$11</c:f>
              <c:numCache>
                <c:formatCode>General</c:formatCode>
                <c:ptCount val="17"/>
                <c:pt idx="0">
                  <c:v>1.3084917119999999</c:v>
                </c:pt>
                <c:pt idx="1">
                  <c:v>1.3084917119999999</c:v>
                </c:pt>
                <c:pt idx="2">
                  <c:v>1.3084917119999999</c:v>
                </c:pt>
                <c:pt idx="3">
                  <c:v>1.3084917119999999</c:v>
                </c:pt>
                <c:pt idx="4">
                  <c:v>1.3084917119999999</c:v>
                </c:pt>
                <c:pt idx="6">
                  <c:v>2.0119494960000002</c:v>
                </c:pt>
                <c:pt idx="7">
                  <c:v>0.57390789599999903</c:v>
                </c:pt>
                <c:pt idx="8">
                  <c:v>0.57390789599999903</c:v>
                </c:pt>
                <c:pt idx="9">
                  <c:v>4.6813299839999898</c:v>
                </c:pt>
                <c:pt idx="10">
                  <c:v>0.57390789599999903</c:v>
                </c:pt>
                <c:pt idx="12">
                  <c:v>29.928582691919502</c:v>
                </c:pt>
                <c:pt idx="13">
                  <c:v>32.864775325809198</c:v>
                </c:pt>
                <c:pt idx="14">
                  <c:v>24.092180853258292</c:v>
                </c:pt>
                <c:pt idx="15">
                  <c:v>27.894951622424841</c:v>
                </c:pt>
                <c:pt idx="16">
                  <c:v>19.047792603681021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F1-F941-AA41-53D73CC372A9}"/>
            </c:ext>
          </c:extLst>
        </c:ser>
        <c:ser>
          <c:idx val="0"/>
          <c:order val="7"/>
          <c:tx>
            <c:strRef>
              <c:f>Comparison_charts3!$Y$3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Comparison_charts3!$Z$3:$AP$3</c:f>
              <c:numCache>
                <c:formatCode>General</c:formatCode>
                <c:ptCount val="17"/>
                <c:pt idx="0">
                  <c:v>36.424674321238214</c:v>
                </c:pt>
                <c:pt idx="1">
                  <c:v>36.424674321238214</c:v>
                </c:pt>
                <c:pt idx="2">
                  <c:v>36.423419817305216</c:v>
                </c:pt>
                <c:pt idx="3">
                  <c:v>36.424674321238207</c:v>
                </c:pt>
                <c:pt idx="4">
                  <c:v>36.423419817305216</c:v>
                </c:pt>
                <c:pt idx="6">
                  <c:v>31.865193293122307</c:v>
                </c:pt>
                <c:pt idx="7">
                  <c:v>28.090187939320305</c:v>
                </c:pt>
                <c:pt idx="8">
                  <c:v>40.194629426853467</c:v>
                </c:pt>
                <c:pt idx="9">
                  <c:v>30.460321141775392</c:v>
                </c:pt>
                <c:pt idx="10">
                  <c:v>39.263290726925035</c:v>
                </c:pt>
                <c:pt idx="12">
                  <c:v>29.355899072637701</c:v>
                </c:pt>
                <c:pt idx="13">
                  <c:v>26.315999999999999</c:v>
                </c:pt>
                <c:pt idx="14">
                  <c:v>59.0930107256535</c:v>
                </c:pt>
                <c:pt idx="15">
                  <c:v>29.355899072637801</c:v>
                </c:pt>
                <c:pt idx="16">
                  <c:v>31.081016201882758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F1-F941-AA41-53D73CC372A9}"/>
            </c:ext>
          </c:extLst>
        </c:ser>
        <c:ser>
          <c:idx val="6"/>
          <c:order val="8"/>
          <c:tx>
            <c:strRef>
              <c:f>Comparison_charts3!$Y$9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Comparison_charts3!$Z$9:$AP$9</c:f>
              <c:numCache>
                <c:formatCode>General</c:formatCode>
                <c:ptCount val="17"/>
                <c:pt idx="0">
                  <c:v>0.256576896</c:v>
                </c:pt>
                <c:pt idx="1">
                  <c:v>0.256576896</c:v>
                </c:pt>
                <c:pt idx="2">
                  <c:v>0.256576896</c:v>
                </c:pt>
                <c:pt idx="3">
                  <c:v>0.256576896</c:v>
                </c:pt>
                <c:pt idx="4">
                  <c:v>0.256576896</c:v>
                </c:pt>
                <c:pt idx="6">
                  <c:v>0.16247347200000001</c:v>
                </c:pt>
                <c:pt idx="7">
                  <c:v>0.16247347200000001</c:v>
                </c:pt>
                <c:pt idx="8">
                  <c:v>0.16247347200000001</c:v>
                </c:pt>
                <c:pt idx="9">
                  <c:v>1.16980899839999</c:v>
                </c:pt>
                <c:pt idx="10">
                  <c:v>0.16247347200000001</c:v>
                </c:pt>
                <c:pt idx="12">
                  <c:v>3.2285799935999901</c:v>
                </c:pt>
                <c:pt idx="13">
                  <c:v>3.2285799935999901</c:v>
                </c:pt>
                <c:pt idx="14">
                  <c:v>3.2285799935999999</c:v>
                </c:pt>
                <c:pt idx="15">
                  <c:v>3.2285799935999901</c:v>
                </c:pt>
                <c:pt idx="16">
                  <c:v>3.2285799935999901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F1-F941-AA41-53D73CC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03864960"/>
        <c:axId val="1119961520"/>
      </c:barChart>
      <c:catAx>
        <c:axId val="10038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119961520"/>
        <c:crosses val="autoZero"/>
        <c:auto val="1"/>
        <c:lblAlgn val="ctr"/>
        <c:lblOffset val="100"/>
        <c:noMultiLvlLbl val="0"/>
      </c:catAx>
      <c:valAx>
        <c:axId val="11199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EJ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0038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 Food: TotalDiscountedCost</a:t>
            </a:r>
            <a:r>
              <a:rPr lang="en-GB" baseline="0"/>
              <a:t> vs AnnualEmissions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TotDiscountedCost!$B$19</c:f>
              <c:strCache>
                <c:ptCount val="1"/>
                <c:pt idx="0">
                  <c:v>TotalDiscountedCost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TotDiscountedCost!$D$19:$AR$19</c:f>
              <c:numCache>
                <c:formatCode>General</c:formatCode>
                <c:ptCount val="41"/>
                <c:pt idx="0">
                  <c:v>13.37774440569471</c:v>
                </c:pt>
                <c:pt idx="1">
                  <c:v>11.016430665317884</c:v>
                </c:pt>
                <c:pt idx="2">
                  <c:v>10.704781358923032</c:v>
                </c:pt>
                <c:pt idx="3">
                  <c:v>10.35938146946836</c:v>
                </c:pt>
                <c:pt idx="4">
                  <c:v>10.043455237176158</c:v>
                </c:pt>
                <c:pt idx="5">
                  <c:v>9.6937126804717746</c:v>
                </c:pt>
                <c:pt idx="6">
                  <c:v>9.368935483968821</c:v>
                </c:pt>
                <c:pt idx="7">
                  <c:v>9.0791791566408495</c:v>
                </c:pt>
                <c:pt idx="8">
                  <c:v>8.9235813245707387</c:v>
                </c:pt>
                <c:pt idx="9">
                  <c:v>8.6580562498334999</c:v>
                </c:pt>
                <c:pt idx="10">
                  <c:v>8.4372781092301814</c:v>
                </c:pt>
                <c:pt idx="11">
                  <c:v>8.1529063377565851</c:v>
                </c:pt>
                <c:pt idx="12">
                  <c:v>8.7896489984784019</c:v>
                </c:pt>
                <c:pt idx="13">
                  <c:v>7.461337154552095</c:v>
                </c:pt>
                <c:pt idx="14">
                  <c:v>7.0913160092838901</c:v>
                </c:pt>
                <c:pt idx="15">
                  <c:v>6.8345915446611745</c:v>
                </c:pt>
                <c:pt idx="16">
                  <c:v>6.5756134681993892</c:v>
                </c:pt>
                <c:pt idx="17">
                  <c:v>6.313663508040432</c:v>
                </c:pt>
                <c:pt idx="18">
                  <c:v>6.046711046637725</c:v>
                </c:pt>
                <c:pt idx="19">
                  <c:v>5.7492629762093284</c:v>
                </c:pt>
                <c:pt idx="20">
                  <c:v>5.5340238650295976</c:v>
                </c:pt>
                <c:pt idx="21">
                  <c:v>5.2484534431152996</c:v>
                </c:pt>
                <c:pt idx="22">
                  <c:v>4.9914969980675856</c:v>
                </c:pt>
                <c:pt idx="23">
                  <c:v>4.7786109410768782</c:v>
                </c:pt>
                <c:pt idx="24">
                  <c:v>5.1497391772036742</c:v>
                </c:pt>
                <c:pt idx="25">
                  <c:v>4.4392425542854426</c:v>
                </c:pt>
                <c:pt idx="26">
                  <c:v>4.1929465605190233</c:v>
                </c:pt>
                <c:pt idx="27">
                  <c:v>4.0096670028555055</c:v>
                </c:pt>
                <c:pt idx="28">
                  <c:v>3.8050746353633937</c:v>
                </c:pt>
                <c:pt idx="29">
                  <c:v>3.6412580147773945</c:v>
                </c:pt>
                <c:pt idx="30">
                  <c:v>3.4548094910543981</c:v>
                </c:pt>
                <c:pt idx="31">
                  <c:v>3.290934782654007</c:v>
                </c:pt>
                <c:pt idx="32">
                  <c:v>3.1231054384603039</c:v>
                </c:pt>
                <c:pt idx="33">
                  <c:v>2.9181325860280358</c:v>
                </c:pt>
                <c:pt idx="34">
                  <c:v>2.820912847752965</c:v>
                </c:pt>
                <c:pt idx="35">
                  <c:v>2.6528678654769537</c:v>
                </c:pt>
                <c:pt idx="36">
                  <c:v>2.8130969645954065</c:v>
                </c:pt>
                <c:pt idx="37">
                  <c:v>2.3911713187081158</c:v>
                </c:pt>
                <c:pt idx="38">
                  <c:v>2.2762692631583583</c:v>
                </c:pt>
                <c:pt idx="39">
                  <c:v>2.1413103325440161</c:v>
                </c:pt>
                <c:pt idx="40">
                  <c:v>2.0485095332521133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8-5E42-B91C-080834EF9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113007"/>
        <c:axId val="634375215"/>
      </c:lineChart>
      <c:lineChart>
        <c:grouping val="standard"/>
        <c:varyColors val="0"/>
        <c:ser>
          <c:idx val="1"/>
          <c:order val="1"/>
          <c:tx>
            <c:strRef>
              <c:f>TotDiscountedCost!$B$20</c:f>
              <c:strCache>
                <c:ptCount val="1"/>
                <c:pt idx="0">
                  <c:v>Emissions|CO2eq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TotDiscountedCost!$D$20:$AR$20</c:f>
              <c:numCache>
                <c:formatCode>General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36798.115423290707</c:v>
                </c:pt>
                <c:pt idx="5">
                  <c:v>37079.010321722402</c:v>
                </c:pt>
                <c:pt idx="6">
                  <c:v>37377.976185409505</c:v>
                </c:pt>
                <c:pt idx="7">
                  <c:v>37670.556224119304</c:v>
                </c:pt>
                <c:pt idx="8">
                  <c:v>37969.605917272194</c:v>
                </c:pt>
                <c:pt idx="9">
                  <c:v>38262.096657794697</c:v>
                </c:pt>
                <c:pt idx="10">
                  <c:v>38575.470451105306</c:v>
                </c:pt>
                <c:pt idx="11">
                  <c:v>38007.174970631604</c:v>
                </c:pt>
                <c:pt idx="12">
                  <c:v>37236.004546124197</c:v>
                </c:pt>
                <c:pt idx="13">
                  <c:v>36963.469394311098</c:v>
                </c:pt>
                <c:pt idx="14">
                  <c:v>36996.672352731206</c:v>
                </c:pt>
                <c:pt idx="15">
                  <c:v>36905.589101689504</c:v>
                </c:pt>
                <c:pt idx="16">
                  <c:v>37202.398516297202</c:v>
                </c:pt>
                <c:pt idx="17">
                  <c:v>37200.205849572798</c:v>
                </c:pt>
                <c:pt idx="18">
                  <c:v>37047.261311867798</c:v>
                </c:pt>
                <c:pt idx="19">
                  <c:v>36646.271412814502</c:v>
                </c:pt>
                <c:pt idx="20">
                  <c:v>36903.536103113001</c:v>
                </c:pt>
                <c:pt idx="21">
                  <c:v>37301.519115056799</c:v>
                </c:pt>
                <c:pt idx="22">
                  <c:v>37674.634440922098</c:v>
                </c:pt>
                <c:pt idx="23">
                  <c:v>38375.387969629795</c:v>
                </c:pt>
                <c:pt idx="24">
                  <c:v>38774.3317682454</c:v>
                </c:pt>
                <c:pt idx="25">
                  <c:v>39042.399728950601</c:v>
                </c:pt>
                <c:pt idx="26">
                  <c:v>39492.690654844097</c:v>
                </c:pt>
                <c:pt idx="27">
                  <c:v>39999.266316758898</c:v>
                </c:pt>
                <c:pt idx="28">
                  <c:v>40460.370515170296</c:v>
                </c:pt>
                <c:pt idx="29">
                  <c:v>40610.969383146701</c:v>
                </c:pt>
                <c:pt idx="30">
                  <c:v>40771.132567622502</c:v>
                </c:pt>
                <c:pt idx="31">
                  <c:v>40867.889068600802</c:v>
                </c:pt>
                <c:pt idx="32">
                  <c:v>40817.607869141801</c:v>
                </c:pt>
                <c:pt idx="33">
                  <c:v>40903.514477039302</c:v>
                </c:pt>
                <c:pt idx="34">
                  <c:v>41075.313599897003</c:v>
                </c:pt>
                <c:pt idx="35">
                  <c:v>41118.9462086735</c:v>
                </c:pt>
                <c:pt idx="36">
                  <c:v>41478.110776217596</c:v>
                </c:pt>
                <c:pt idx="37">
                  <c:v>41851.3534742716</c:v>
                </c:pt>
                <c:pt idx="38">
                  <c:v>42105.534843318404</c:v>
                </c:pt>
                <c:pt idx="39">
                  <c:v>42303.638311092203</c:v>
                </c:pt>
                <c:pt idx="40">
                  <c:v>42809.286564163005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8-5E42-B91C-080834EF9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080367"/>
        <c:axId val="614535599"/>
      </c:lineChart>
      <c:catAx>
        <c:axId val="634113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34375215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634375215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34113007"/>
        <c:crosses val="autoZero"/>
        <c:crossBetween val="between"/>
      </c:valAx>
      <c:valAx>
        <c:axId val="614535599"/>
        <c:scaling>
          <c:orientation val="minMax"/>
          <c:max val="50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Mt CO2 eq.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35080367"/>
        <c:crosses val="max"/>
        <c:crossBetween val="between"/>
      </c:valAx>
      <c:catAx>
        <c:axId val="635080367"/>
        <c:scaling>
          <c:orientation val="minMax"/>
        </c:scaling>
        <c:delete val="1"/>
        <c:axPos val="b"/>
        <c:majorTickMark val="out"/>
        <c:minorTickMark val="none"/>
        <c:tickLblPos val="nextTo"/>
        <c:crossAx val="614535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Comparison_charts4!$Y$4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Comparison_charts4!$Z$4:$AP$4</c:f>
              <c:numCache>
                <c:formatCode>0%</c:formatCode>
                <c:ptCount val="17"/>
                <c:pt idx="0">
                  <c:v>0.2836942622710667</c:v>
                </c:pt>
                <c:pt idx="1">
                  <c:v>0.28369426227106609</c:v>
                </c:pt>
                <c:pt idx="2">
                  <c:v>0.28369615009842092</c:v>
                </c:pt>
                <c:pt idx="3">
                  <c:v>0.28369426227106614</c:v>
                </c:pt>
                <c:pt idx="4">
                  <c:v>0.28369615009842092</c:v>
                </c:pt>
                <c:pt idx="6">
                  <c:v>0.28732961379744532</c:v>
                </c:pt>
                <c:pt idx="7">
                  <c:v>0.25770587406533657</c:v>
                </c:pt>
                <c:pt idx="8">
                  <c:v>0.27113895602288879</c:v>
                </c:pt>
                <c:pt idx="9">
                  <c:v>0.30761382720049402</c:v>
                </c:pt>
                <c:pt idx="10">
                  <c:v>0.25634925725430274</c:v>
                </c:pt>
                <c:pt idx="12">
                  <c:v>0.4393859179901804</c:v>
                </c:pt>
                <c:pt idx="13">
                  <c:v>9.3765245051180654E-2</c:v>
                </c:pt>
                <c:pt idx="14">
                  <c:v>0.41340219532434935</c:v>
                </c:pt>
                <c:pt idx="15">
                  <c:v>0.43597881104455599</c:v>
                </c:pt>
                <c:pt idx="16">
                  <c:v>0.19234834401667192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9-A640-AB65-D9DF1F52FE2D}"/>
            </c:ext>
          </c:extLst>
        </c:ser>
        <c:ser>
          <c:idx val="5"/>
          <c:order val="1"/>
          <c:tx>
            <c:strRef>
              <c:f>Comparison_charts4!$Y$8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Comparison_charts4!$Z$8:$AP$8</c:f>
              <c:numCache>
                <c:formatCode>0%</c:formatCode>
                <c:ptCount val="17"/>
                <c:pt idx="0">
                  <c:v>0.34134681954132745</c:v>
                </c:pt>
                <c:pt idx="1">
                  <c:v>0.34134681954132673</c:v>
                </c:pt>
                <c:pt idx="2">
                  <c:v>0.34134909101434935</c:v>
                </c:pt>
                <c:pt idx="3">
                  <c:v>0.34134681954132678</c:v>
                </c:pt>
                <c:pt idx="4">
                  <c:v>0.34134909101434935</c:v>
                </c:pt>
                <c:pt idx="6">
                  <c:v>0.32060216704618938</c:v>
                </c:pt>
                <c:pt idx="7">
                  <c:v>0.34853663295721748</c:v>
                </c:pt>
                <c:pt idx="8">
                  <c:v>0.32183871320970459</c:v>
                </c:pt>
                <c:pt idx="9">
                  <c:v>0.29669818642027113</c:v>
                </c:pt>
                <c:pt idx="10">
                  <c:v>0.34670186431934669</c:v>
                </c:pt>
                <c:pt idx="12">
                  <c:v>0.18340878127026619</c:v>
                </c:pt>
                <c:pt idx="13">
                  <c:v>0.25034080345793924</c:v>
                </c:pt>
                <c:pt idx="14">
                  <c:v>0.18208104158385749</c:v>
                </c:pt>
                <c:pt idx="15">
                  <c:v>0.18772560222089263</c:v>
                </c:pt>
                <c:pt idx="16">
                  <c:v>0.27444824695061726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9-A640-AB65-D9DF1F52FE2D}"/>
            </c:ext>
          </c:extLst>
        </c:ser>
        <c:ser>
          <c:idx val="2"/>
          <c:order val="2"/>
          <c:tx>
            <c:strRef>
              <c:f>Comparison_charts4!$Y$5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Comparison_charts4!$Z$5:$AP$5</c:f>
              <c:numCache>
                <c:formatCode>0%</c:formatCode>
                <c:ptCount val="17"/>
                <c:pt idx="0">
                  <c:v>0.22010449804635276</c:v>
                </c:pt>
                <c:pt idx="1">
                  <c:v>0.22010449804635435</c:v>
                </c:pt>
                <c:pt idx="2">
                  <c:v>0.22010596271923494</c:v>
                </c:pt>
                <c:pt idx="3">
                  <c:v>0.22010449804635437</c:v>
                </c:pt>
                <c:pt idx="4">
                  <c:v>0.22010596271923494</c:v>
                </c:pt>
                <c:pt idx="6">
                  <c:v>0.26231086394688219</c:v>
                </c:pt>
                <c:pt idx="7">
                  <c:v>0.28516633605590519</c:v>
                </c:pt>
                <c:pt idx="8">
                  <c:v>0.26332258353521282</c:v>
                </c:pt>
                <c:pt idx="9">
                  <c:v>0.25865995739203124</c:v>
                </c:pt>
                <c:pt idx="10">
                  <c:v>0.28366516171582912</c:v>
                </c:pt>
                <c:pt idx="12">
                  <c:v>0.19475177735059007</c:v>
                </c:pt>
                <c:pt idx="13">
                  <c:v>0.28958734159826266</c:v>
                </c:pt>
                <c:pt idx="14">
                  <c:v>0.1914185308958502</c:v>
                </c:pt>
                <c:pt idx="15">
                  <c:v>0.19735255618093842</c:v>
                </c:pt>
                <c:pt idx="16">
                  <c:v>0.28852251602500784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9-A640-AB65-D9DF1F52FE2D}"/>
            </c:ext>
          </c:extLst>
        </c:ser>
        <c:ser>
          <c:idx val="4"/>
          <c:order val="3"/>
          <c:tx>
            <c:strRef>
              <c:f>Comparison_charts4!$Y$7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Comparison_charts4!$Z$7:$AP$7</c:f>
              <c:numCache>
                <c:formatCode>0%</c:formatCode>
                <c:ptCount val="17"/>
                <c:pt idx="0">
                  <c:v>5.1390326094470674E-2</c:v>
                </c:pt>
                <c:pt idx="1">
                  <c:v>5.1390326094470772E-2</c:v>
                </c:pt>
                <c:pt idx="2">
                  <c:v>5.1386569489333921E-2</c:v>
                </c:pt>
                <c:pt idx="3">
                  <c:v>5.139032609447057E-2</c:v>
                </c:pt>
                <c:pt idx="4">
                  <c:v>5.1386569489333921E-2</c:v>
                </c:pt>
                <c:pt idx="6">
                  <c:v>4.0102889383002216E-2</c:v>
                </c:pt>
                <c:pt idx="7">
                  <c:v>2.2136730323486582E-2</c:v>
                </c:pt>
                <c:pt idx="8">
                  <c:v>4.0257564176592368E-2</c:v>
                </c:pt>
                <c:pt idx="9">
                  <c:v>3.340289435831769E-2</c:v>
                </c:pt>
                <c:pt idx="10">
                  <c:v>3.8072187718517173E-3</c:v>
                </c:pt>
                <c:pt idx="12">
                  <c:v>9.1810171655373907E-3</c:v>
                </c:pt>
                <c:pt idx="13">
                  <c:v>8.9421145561727158E-2</c:v>
                </c:pt>
                <c:pt idx="14">
                  <c:v>9.1145536038264568E-3</c:v>
                </c:pt>
                <c:pt idx="15">
                  <c:v>9.3971071857303218E-3</c:v>
                </c:pt>
                <c:pt idx="16">
                  <c:v>1.373824115101817E-2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69-A640-AB65-D9DF1F52FE2D}"/>
            </c:ext>
          </c:extLst>
        </c:ser>
        <c:ser>
          <c:idx val="3"/>
          <c:order val="4"/>
          <c:tx>
            <c:strRef>
              <c:f>Comparison_charts4!$Y$6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Comparison_charts4!$Z$6:$AP$6</c:f>
              <c:numCache>
                <c:formatCode>0%</c:formatCode>
                <c:ptCount val="17"/>
                <c:pt idx="0">
                  <c:v>2.5591403005733329E-2</c:v>
                </c:pt>
                <c:pt idx="1">
                  <c:v>2.5591403005733277E-2</c:v>
                </c:pt>
                <c:pt idx="2">
                  <c:v>2.559157330227102E-2</c:v>
                </c:pt>
                <c:pt idx="3">
                  <c:v>2.5591403005733281E-2</c:v>
                </c:pt>
                <c:pt idx="4">
                  <c:v>2.559157330227102E-2</c:v>
                </c:pt>
                <c:pt idx="6">
                  <c:v>2.2595727433982634E-2</c:v>
                </c:pt>
                <c:pt idx="7">
                  <c:v>2.4564521293222313E-2</c:v>
                </c:pt>
                <c:pt idx="8">
                  <c:v>2.2682877999207297E-2</c:v>
                </c:pt>
                <c:pt idx="9">
                  <c:v>3.3732580016170861E-2</c:v>
                </c:pt>
                <c:pt idx="10">
                  <c:v>2.4435208592601124E-2</c:v>
                </c:pt>
                <c:pt idx="12">
                  <c:v>4.1763257329391991E-2</c:v>
                </c:pt>
                <c:pt idx="13">
                  <c:v>6.2724118054480443E-2</c:v>
                </c:pt>
                <c:pt idx="14">
                  <c:v>4.1460923200099559E-2</c:v>
                </c:pt>
                <c:pt idx="15">
                  <c:v>4.2746222828411694E-2</c:v>
                </c:pt>
                <c:pt idx="16">
                  <c:v>6.2493478674334739E-2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69-A640-AB65-D9DF1F52FE2D}"/>
            </c:ext>
          </c:extLst>
        </c:ser>
        <c:ser>
          <c:idx val="7"/>
          <c:order val="5"/>
          <c:tx>
            <c:strRef>
              <c:f>Comparison_charts4!$Y$10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Comparison_charts4!$Z$10:$AP$10</c:f>
              <c:numCache>
                <c:formatCode>0%</c:formatCode>
                <c:ptCount val="17"/>
                <c:pt idx="0">
                  <c:v>4.7478907234221217E-4</c:v>
                </c:pt>
                <c:pt idx="1">
                  <c:v>4.747890723422112E-4</c:v>
                </c:pt>
                <c:pt idx="2">
                  <c:v>4.7479223179912566E-4</c:v>
                </c:pt>
                <c:pt idx="3">
                  <c:v>4.7478907234221125E-4</c:v>
                </c:pt>
                <c:pt idx="4">
                  <c:v>4.7479223179912566E-4</c:v>
                </c:pt>
                <c:pt idx="6">
                  <c:v>9.1828543045882919E-4</c:v>
                </c:pt>
                <c:pt idx="7">
                  <c:v>9.9829678312710448E-4</c:v>
                </c:pt>
                <c:pt idx="8">
                  <c:v>9.2182721040532029E-4</c:v>
                </c:pt>
                <c:pt idx="9">
                  <c:v>8.3137278505604354E-4</c:v>
                </c:pt>
                <c:pt idx="10">
                  <c:v>9.9304154320173994E-4</c:v>
                </c:pt>
                <c:pt idx="12">
                  <c:v>3.3513997009106754E-2</c:v>
                </c:pt>
                <c:pt idx="13">
                  <c:v>6.7226717838937522E-2</c:v>
                </c:pt>
                <c:pt idx="14">
                  <c:v>2.8041477314132722E-2</c:v>
                </c:pt>
                <c:pt idx="15">
                  <c:v>2.9760918077881792E-2</c:v>
                </c:pt>
                <c:pt idx="16">
                  <c:v>4.3288132004632086E-2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69-A640-AB65-D9DF1F52FE2D}"/>
            </c:ext>
          </c:extLst>
        </c:ser>
        <c:ser>
          <c:idx val="8"/>
          <c:order val="6"/>
          <c:tx>
            <c:strRef>
              <c:f>Comparison_charts4!$Y$11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Comparison_charts4!$Z$11:$AP$11</c:f>
              <c:numCache>
                <c:formatCode>0%</c:formatCode>
                <c:ptCount val="17"/>
                <c:pt idx="0">
                  <c:v>2.6658383406510779E-3</c:v>
                </c:pt>
                <c:pt idx="1">
                  <c:v>2.6658383406510723E-3</c:v>
                </c:pt>
                <c:pt idx="2">
                  <c:v>2.6658560803208939E-3</c:v>
                </c:pt>
                <c:pt idx="3">
                  <c:v>2.6658383406510727E-3</c:v>
                </c:pt>
                <c:pt idx="4">
                  <c:v>2.6658560803208939E-3</c:v>
                </c:pt>
                <c:pt idx="6">
                  <c:v>3.9093052630611424E-3</c:v>
                </c:pt>
                <c:pt idx="7">
                  <c:v>1.212290458784246E-3</c:v>
                </c:pt>
                <c:pt idx="8">
                  <c:v>1.1194289621183555E-3</c:v>
                </c:pt>
                <c:pt idx="9">
                  <c:v>8.9034751044079086E-3</c:v>
                </c:pt>
                <c:pt idx="10">
                  <c:v>1.2059087120654146E-3</c:v>
                </c:pt>
                <c:pt idx="12">
                  <c:v>4.6915939116849048E-2</c:v>
                </c:pt>
                <c:pt idx="13">
                  <c:v>7.7375796088010262E-2</c:v>
                </c:pt>
                <c:pt idx="14">
                  <c:v>3.7493413536649048E-2</c:v>
                </c:pt>
                <c:pt idx="15">
                  <c:v>4.4757235831131365E-2</c:v>
                </c:pt>
                <c:pt idx="16">
                  <c:v>4.4680626396232388E-2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9-A640-AB65-D9DF1F52FE2D}"/>
            </c:ext>
          </c:extLst>
        </c:ser>
        <c:ser>
          <c:idx val="0"/>
          <c:order val="7"/>
          <c:tx>
            <c:strRef>
              <c:f>Comparison_charts4!$Y$3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Comparison_charts4!$Z$3:$AP$3</c:f>
              <c:numCache>
                <c:formatCode>0%</c:formatCode>
                <c:ptCount val="17"/>
                <c:pt idx="0">
                  <c:v>7.4209330071236715E-2</c:v>
                </c:pt>
                <c:pt idx="1">
                  <c:v>7.4209330071236562E-2</c:v>
                </c:pt>
                <c:pt idx="2">
                  <c:v>7.4207268028950002E-2</c:v>
                </c:pt>
                <c:pt idx="3">
                  <c:v>7.4209330071236548E-2</c:v>
                </c:pt>
                <c:pt idx="4">
                  <c:v>7.4207268028950002E-2</c:v>
                </c:pt>
                <c:pt idx="6">
                  <c:v>6.1915454685580067E-2</c:v>
                </c:pt>
                <c:pt idx="7">
                  <c:v>5.9336118324279631E-2</c:v>
                </c:pt>
                <c:pt idx="8">
                  <c:v>7.8401138258663308E-2</c:v>
                </c:pt>
                <c:pt idx="9">
                  <c:v>5.7932833593229496E-2</c:v>
                </c:pt>
                <c:pt idx="10">
                  <c:v>8.2500946026287436E-2</c:v>
                </c:pt>
                <c:pt idx="12" formatCode="0.00%">
                  <c:v>4.6018202324832634E-2</c:v>
                </c:pt>
                <c:pt idx="13" formatCode="0.00%">
                  <c:v>6.1957564890242928E-2</c:v>
                </c:pt>
                <c:pt idx="14" formatCode="0.00%">
                  <c:v>9.1963392677376507E-2</c:v>
                </c:pt>
                <c:pt idx="15" formatCode="0.00%">
                  <c:v>4.7101314804672438E-2</c:v>
                </c:pt>
                <c:pt idx="16">
                  <c:v>7.2907097521798761E-2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69-A640-AB65-D9DF1F52FE2D}"/>
            </c:ext>
          </c:extLst>
        </c:ser>
        <c:ser>
          <c:idx val="6"/>
          <c:order val="8"/>
          <c:tx>
            <c:strRef>
              <c:f>Comparison_charts4!$Y$9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Comparison_charts4!$Z$9:$AP$9</c:f>
              <c:numCache>
                <c:formatCode>0%</c:formatCode>
                <c:ptCount val="17"/>
                <c:pt idx="0">
                  <c:v>5.2273355681907766E-4</c:v>
                </c:pt>
                <c:pt idx="1">
                  <c:v>5.2273355681907658E-4</c:v>
                </c:pt>
                <c:pt idx="2">
                  <c:v>5.2273703531983983E-4</c:v>
                </c:pt>
                <c:pt idx="3">
                  <c:v>5.2273355681907658E-4</c:v>
                </c:pt>
                <c:pt idx="4">
                  <c:v>5.2273703531983983E-4</c:v>
                </c:pt>
                <c:pt idx="6">
                  <c:v>3.1569301339829314E-4</c:v>
                </c:pt>
                <c:pt idx="7">
                  <c:v>3.4319973864090157E-4</c:v>
                </c:pt>
                <c:pt idx="8">
                  <c:v>3.1691062520723012E-4</c:v>
                </c:pt>
                <c:pt idx="9">
                  <c:v>2.2248731300217365E-3</c:v>
                </c:pt>
                <c:pt idx="10">
                  <c:v>3.4139306451416468E-4</c:v>
                </c:pt>
                <c:pt idx="12">
                  <c:v>5.061110443245624E-3</c:v>
                </c:pt>
                <c:pt idx="13">
                  <c:v>7.6012674592191637E-3</c:v>
                </c:pt>
                <c:pt idx="14">
                  <c:v>5.0244718638589054E-3</c:v>
                </c:pt>
                <c:pt idx="15">
                  <c:v>5.180231825785332E-3</c:v>
                </c:pt>
                <c:pt idx="16">
                  <c:v>7.5733172596867716E-3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69-A640-AB65-D9DF1F52F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108261551"/>
        <c:axId val="738551967"/>
      </c:barChart>
      <c:catAx>
        <c:axId val="1108261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38551967"/>
        <c:crosses val="autoZero"/>
        <c:auto val="1"/>
        <c:lblAlgn val="ctr"/>
        <c:lblOffset val="100"/>
        <c:noMultiLvlLbl val="0"/>
      </c:catAx>
      <c:valAx>
        <c:axId val="7385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1082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>
                <a:latin typeface="Arial" panose="020B0604020202020204" pitchFamily="34" charset="0"/>
                <a:cs typeface="Arial" panose="020B0604020202020204" pitchFamily="34" charset="0"/>
              </a:rPr>
              <a:t>GLUCOSE: Final</a:t>
            </a:r>
            <a:r>
              <a:rPr lang="en-GB" sz="1400" baseline="0">
                <a:latin typeface="Arial" panose="020B0604020202020204" pitchFamily="34" charset="0"/>
                <a:cs typeface="Arial" panose="020B0604020202020204" pitchFamily="34" charset="0"/>
              </a:rPr>
              <a:t> Energy used by Materials sector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GB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relative to the Baseline scenario [% difference]</a:t>
            </a:r>
            <a:endParaRPr lang="en-IT" sz="14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6B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1A-AE4B-926F-1D91D2B54E52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E1A-AE4B-926F-1D91D2B54E52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1A-AE4B-926F-1D91D2B54E52}"/>
              </c:ext>
            </c:extLst>
          </c:dPt>
          <c:dPt>
            <c:idx val="5"/>
            <c:invertIfNegative val="0"/>
            <c:bubble3D val="0"/>
            <c:spPr>
              <a:solidFill>
                <a:srgbClr val="006B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1A-AE4B-926F-1D91D2B54E52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E1A-AE4B-926F-1D91D2B54E52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E1A-AE4B-926F-1D91D2B54E5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E1A-AE4B-926F-1D91D2B54E52}"/>
                </c:ext>
              </c:extLst>
            </c:dLbl>
            <c:dLbl>
              <c:idx val="1"/>
              <c:layout>
                <c:manualLayout>
                  <c:x val="-3.4933539534201201E-17"/>
                  <c:y val="4.9723756906077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E1A-AE4B-926F-1D91D2B54E5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CE1A-AE4B-926F-1D91D2B54E5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E1A-AE4B-926F-1D91D2B54E5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E1A-AE4B-926F-1D91D2B54E52}"/>
                </c:ext>
              </c:extLst>
            </c:dLbl>
            <c:dLbl>
              <c:idx val="6"/>
              <c:layout>
                <c:manualLayout>
                  <c:x val="-1.3973415813680481E-16"/>
                  <c:y val="5.24861878453038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E1A-AE4B-926F-1D91D2B54E5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CE1A-AE4B-926F-1D91D2B54E5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E1A-AE4B-926F-1D91D2B54E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Comparison_charts3!$AG$54:$AO$55</c:f>
              <c:multiLvlStrCache>
                <c:ptCount val="9"/>
                <c:lvl>
                  <c:pt idx="0">
                    <c:v>2DEGREE</c:v>
                  </c:pt>
                  <c:pt idx="1">
                    <c:v>FOOD</c:v>
                  </c:pt>
                  <c:pt idx="2">
                    <c:v>MATERIALS</c:v>
                  </c:pt>
                  <c:pt idx="3">
                    <c:v>TOTAL</c:v>
                  </c:pt>
                  <c:pt idx="5">
                    <c:v>2DEGREE</c:v>
                  </c:pt>
                  <c:pt idx="6">
                    <c:v>FOOD</c:v>
                  </c:pt>
                  <c:pt idx="7">
                    <c:v>MATERIALS</c:v>
                  </c:pt>
                  <c:pt idx="8">
                    <c:v>TOTAL</c:v>
                  </c:pt>
                </c:lvl>
                <c:lvl>
                  <c:pt idx="0">
                    <c:v>2030</c:v>
                  </c:pt>
                  <c:pt idx="4">
                    <c:v> </c:v>
                  </c:pt>
                  <c:pt idx="5">
                    <c:v>2050</c:v>
                  </c:pt>
                </c:lvl>
              </c:multiLvlStrCache>
            </c:multiLvlStrRef>
          </c:cat>
          <c:val>
            <c:numRef>
              <c:f>Comparison_charts3!$AG$56:$AO$56</c:f>
              <c:numCache>
                <c:formatCode>0%</c:formatCode>
                <c:ptCount val="9"/>
                <c:pt idx="0">
                  <c:v>-5.0593522238600586E-2</c:v>
                </c:pt>
                <c:pt idx="1">
                  <c:v>-1.238352742571891E-8</c:v>
                </c:pt>
                <c:pt idx="2">
                  <c:v>-6.0412087286973115E-2</c:v>
                </c:pt>
                <c:pt idx="3">
                  <c:v>-0.11100561761109529</c:v>
                </c:pt>
                <c:pt idx="5">
                  <c:v>-8.4454723373002416E-2</c:v>
                </c:pt>
                <c:pt idx="6">
                  <c:v>-1.8328942807954718E-8</c:v>
                </c:pt>
                <c:pt idx="7">
                  <c:v>-0.15041565585885941</c:v>
                </c:pt>
                <c:pt idx="8">
                  <c:v>-0.23487040102386747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1A-AE4B-926F-1D91D2B54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993110656"/>
        <c:axId val="1992354400"/>
      </c:barChart>
      <c:catAx>
        <c:axId val="19931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992354400"/>
        <c:crosses val="autoZero"/>
        <c:auto val="1"/>
        <c:lblAlgn val="ctr"/>
        <c:lblOffset val="100"/>
        <c:noMultiLvlLbl val="0"/>
      </c:catAx>
      <c:valAx>
        <c:axId val="19923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99311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GLUCOSE: 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GHG </a:t>
            </a: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emission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projections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Baseline_data!$D$20:$AR$20</c:f>
              <c:numCache>
                <c:formatCode>0.000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36799.345321562396</c:v>
                </c:pt>
                <c:pt idx="5">
                  <c:v>37083.082699429295</c:v>
                </c:pt>
                <c:pt idx="6">
                  <c:v>37378.667613843099</c:v>
                </c:pt>
                <c:pt idx="7">
                  <c:v>37674.530482633301</c:v>
                </c:pt>
                <c:pt idx="8">
                  <c:v>37970.464599141298</c:v>
                </c:pt>
                <c:pt idx="9">
                  <c:v>38266.5035423726</c:v>
                </c:pt>
                <c:pt idx="10">
                  <c:v>38576.497007891398</c:v>
                </c:pt>
                <c:pt idx="11">
                  <c:v>38093.718807395497</c:v>
                </c:pt>
                <c:pt idx="12">
                  <c:v>37611.7254610901</c:v>
                </c:pt>
                <c:pt idx="13">
                  <c:v>37982.993920257402</c:v>
                </c:pt>
                <c:pt idx="14">
                  <c:v>38111.483248026801</c:v>
                </c:pt>
                <c:pt idx="15">
                  <c:v>38478.510132428804</c:v>
                </c:pt>
                <c:pt idx="16">
                  <c:v>38734.703155061601</c:v>
                </c:pt>
                <c:pt idx="17">
                  <c:v>38935.380758968</c:v>
                </c:pt>
                <c:pt idx="18">
                  <c:v>39099.7406423879</c:v>
                </c:pt>
                <c:pt idx="19">
                  <c:v>39453.0033086568</c:v>
                </c:pt>
                <c:pt idx="20">
                  <c:v>39837.343827591998</c:v>
                </c:pt>
                <c:pt idx="21">
                  <c:v>40299.432954808406</c:v>
                </c:pt>
                <c:pt idx="22">
                  <c:v>41148.810774619298</c:v>
                </c:pt>
                <c:pt idx="23">
                  <c:v>41884.129589216202</c:v>
                </c:pt>
                <c:pt idx="24">
                  <c:v>42380.910844678096</c:v>
                </c:pt>
                <c:pt idx="25">
                  <c:v>42839.309854830601</c:v>
                </c:pt>
                <c:pt idx="26">
                  <c:v>43478.094761914101</c:v>
                </c:pt>
                <c:pt idx="27">
                  <c:v>44051.259120168295</c:v>
                </c:pt>
                <c:pt idx="28">
                  <c:v>44560.657399999996</c:v>
                </c:pt>
                <c:pt idx="29">
                  <c:v>44867.102699999996</c:v>
                </c:pt>
                <c:pt idx="30">
                  <c:v>45173.547999999901</c:v>
                </c:pt>
                <c:pt idx="31">
                  <c:v>45385.318857152401</c:v>
                </c:pt>
                <c:pt idx="32">
                  <c:v>45639.312039999902</c:v>
                </c:pt>
                <c:pt idx="33">
                  <c:v>45745.144271078301</c:v>
                </c:pt>
                <c:pt idx="34">
                  <c:v>46051.266058494199</c:v>
                </c:pt>
                <c:pt idx="35">
                  <c:v>46327.865016348704</c:v>
                </c:pt>
                <c:pt idx="36">
                  <c:v>46542.772447740899</c:v>
                </c:pt>
                <c:pt idx="37">
                  <c:v>46730.568900050996</c:v>
                </c:pt>
                <c:pt idx="38">
                  <c:v>46915.1126445548</c:v>
                </c:pt>
                <c:pt idx="39">
                  <c:v>47044.5941611198</c:v>
                </c:pt>
                <c:pt idx="40">
                  <c:v>46999.911034516597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2-AB44-A92B-852D02EE0EBB}"/>
            </c:ext>
          </c:extLst>
        </c:ser>
        <c:ser>
          <c:idx val="2"/>
          <c:order val="1"/>
          <c:tx>
            <c:v>2DEGREE</c:v>
          </c:tx>
          <c:spPr>
            <a:ln w="38100">
              <a:solidFill>
                <a:srgbClr val="006BF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'2Degree_data'!$D$20:$AR$20</c:f>
              <c:numCache>
                <c:formatCode>0.000</c:formatCode>
                <c:ptCount val="41"/>
                <c:pt idx="0">
                  <c:v>35767.862747946194</c:v>
                </c:pt>
                <c:pt idx="1">
                  <c:v>36025.986650548199</c:v>
                </c:pt>
                <c:pt idx="2">
                  <c:v>36284.228963768299</c:v>
                </c:pt>
                <c:pt idx="3">
                  <c:v>36541.798133918099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36979.18</c:v>
                </c:pt>
                <c:pt idx="8">
                  <c:v>37080.89</c:v>
                </c:pt>
                <c:pt idx="9">
                  <c:v>37182.53</c:v>
                </c:pt>
                <c:pt idx="10">
                  <c:v>37284.239999999998</c:v>
                </c:pt>
                <c:pt idx="11">
                  <c:v>36795.360000000001</c:v>
                </c:pt>
                <c:pt idx="12">
                  <c:v>36306.480000000003</c:v>
                </c:pt>
                <c:pt idx="13">
                  <c:v>35817.599999999999</c:v>
                </c:pt>
                <c:pt idx="14">
                  <c:v>35328.719999999994</c:v>
                </c:pt>
                <c:pt idx="15">
                  <c:v>34839.840000000004</c:v>
                </c:pt>
                <c:pt idx="16">
                  <c:v>34350.889999999898</c:v>
                </c:pt>
                <c:pt idx="17">
                  <c:v>33862.009999999995</c:v>
                </c:pt>
                <c:pt idx="18">
                  <c:v>33373.129999999896</c:v>
                </c:pt>
                <c:pt idx="19">
                  <c:v>32884.25</c:v>
                </c:pt>
                <c:pt idx="20">
                  <c:v>32364.859936519602</c:v>
                </c:pt>
                <c:pt idx="21">
                  <c:v>31758.16</c:v>
                </c:pt>
                <c:pt idx="22">
                  <c:v>31120.95</c:v>
                </c:pt>
                <c:pt idx="23">
                  <c:v>30483.7399999999</c:v>
                </c:pt>
                <c:pt idx="24">
                  <c:v>29846.530000000002</c:v>
                </c:pt>
                <c:pt idx="25">
                  <c:v>29209.249999999902</c:v>
                </c:pt>
                <c:pt idx="26">
                  <c:v>28572.039999999903</c:v>
                </c:pt>
                <c:pt idx="27">
                  <c:v>27934.83</c:v>
                </c:pt>
                <c:pt idx="28">
                  <c:v>27297.62</c:v>
                </c:pt>
                <c:pt idx="29">
                  <c:v>26660.409999999898</c:v>
                </c:pt>
                <c:pt idx="30">
                  <c:v>26023.199999999899</c:v>
                </c:pt>
                <c:pt idx="31">
                  <c:v>25277.839999999902</c:v>
                </c:pt>
                <c:pt idx="32">
                  <c:v>24532.479999999901</c:v>
                </c:pt>
                <c:pt idx="33">
                  <c:v>23787.19</c:v>
                </c:pt>
                <c:pt idx="34">
                  <c:v>23041.8299999999</c:v>
                </c:pt>
                <c:pt idx="35">
                  <c:v>22296.54</c:v>
                </c:pt>
                <c:pt idx="36">
                  <c:v>21551.18</c:v>
                </c:pt>
                <c:pt idx="37">
                  <c:v>20805.890000000003</c:v>
                </c:pt>
                <c:pt idx="38">
                  <c:v>20060.53</c:v>
                </c:pt>
                <c:pt idx="39">
                  <c:v>19315.169999999998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2-AB44-A92B-852D02EE0EBB}"/>
            </c:ext>
          </c:extLst>
        </c:ser>
        <c:ser>
          <c:idx val="3"/>
          <c:order val="2"/>
          <c:tx>
            <c:v>FOOD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Food_data!$D$20:$AR$20</c:f>
              <c:numCache>
                <c:formatCode>0.000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36798.115423290707</c:v>
                </c:pt>
                <c:pt idx="5">
                  <c:v>37079.010321722402</c:v>
                </c:pt>
                <c:pt idx="6">
                  <c:v>37377.976185409505</c:v>
                </c:pt>
                <c:pt idx="7">
                  <c:v>37670.556224119304</c:v>
                </c:pt>
                <c:pt idx="8">
                  <c:v>37969.605917272194</c:v>
                </c:pt>
                <c:pt idx="9">
                  <c:v>38262.096657794697</c:v>
                </c:pt>
                <c:pt idx="10">
                  <c:v>38575.470451105306</c:v>
                </c:pt>
                <c:pt idx="11">
                  <c:v>38007.174970631604</c:v>
                </c:pt>
                <c:pt idx="12">
                  <c:v>37236.004546124197</c:v>
                </c:pt>
                <c:pt idx="13">
                  <c:v>36963.469394311098</c:v>
                </c:pt>
                <c:pt idx="14">
                  <c:v>36996.672352731206</c:v>
                </c:pt>
                <c:pt idx="15">
                  <c:v>36905.589101689504</c:v>
                </c:pt>
                <c:pt idx="16">
                  <c:v>37202.398516297202</c:v>
                </c:pt>
                <c:pt idx="17">
                  <c:v>37200.205849572798</c:v>
                </c:pt>
                <c:pt idx="18">
                  <c:v>37047.261311867798</c:v>
                </c:pt>
                <c:pt idx="19">
                  <c:v>36646.271412814502</c:v>
                </c:pt>
                <c:pt idx="20">
                  <c:v>36903.536103113001</c:v>
                </c:pt>
                <c:pt idx="21">
                  <c:v>37301.519115056799</c:v>
                </c:pt>
                <c:pt idx="22">
                  <c:v>37674.634440922098</c:v>
                </c:pt>
                <c:pt idx="23">
                  <c:v>38375.387969629795</c:v>
                </c:pt>
                <c:pt idx="24">
                  <c:v>38774.3317682454</c:v>
                </c:pt>
                <c:pt idx="25">
                  <c:v>39042.399728950601</c:v>
                </c:pt>
                <c:pt idx="26">
                  <c:v>39492.690654844097</c:v>
                </c:pt>
                <c:pt idx="27">
                  <c:v>39999.266316758898</c:v>
                </c:pt>
                <c:pt idx="28">
                  <c:v>40460.370515170296</c:v>
                </c:pt>
                <c:pt idx="29">
                  <c:v>40610.969383146701</c:v>
                </c:pt>
                <c:pt idx="30">
                  <c:v>40771.132567622502</c:v>
                </c:pt>
                <c:pt idx="31">
                  <c:v>40867.889068600802</c:v>
                </c:pt>
                <c:pt idx="32">
                  <c:v>40817.607869141801</c:v>
                </c:pt>
                <c:pt idx="33">
                  <c:v>40903.514477039302</c:v>
                </c:pt>
                <c:pt idx="34">
                  <c:v>41075.313599897003</c:v>
                </c:pt>
                <c:pt idx="35">
                  <c:v>41118.9462086735</c:v>
                </c:pt>
                <c:pt idx="36">
                  <c:v>41478.110776217596</c:v>
                </c:pt>
                <c:pt idx="37">
                  <c:v>41851.3534742716</c:v>
                </c:pt>
                <c:pt idx="38">
                  <c:v>42105.534843318404</c:v>
                </c:pt>
                <c:pt idx="39">
                  <c:v>42303.638311092203</c:v>
                </c:pt>
                <c:pt idx="40">
                  <c:v>42809.286564163005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2-AB44-A92B-852D02EE0EBB}"/>
            </c:ext>
          </c:extLst>
        </c:ser>
        <c:ser>
          <c:idx val="4"/>
          <c:order val="3"/>
          <c:tx>
            <c:strRef>
              <c:f>Comparison_data!$A$227</c:f>
              <c:strCache>
                <c:ptCount val="1"/>
                <c:pt idx="0">
                  <c:v>MATERIALS</c:v>
                </c:pt>
              </c:strCache>
            </c:strRef>
          </c:tx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Comparison_data!$D$227:$AR$227</c:f>
              <c:numCache>
                <c:formatCode>General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36799.345321562396</c:v>
                </c:pt>
                <c:pt idx="5">
                  <c:v>37083.082699429295</c:v>
                </c:pt>
                <c:pt idx="6">
                  <c:v>37378.667613843099</c:v>
                </c:pt>
                <c:pt idx="7">
                  <c:v>37674.516233235503</c:v>
                </c:pt>
                <c:pt idx="8">
                  <c:v>37970.464599141298</c:v>
                </c:pt>
                <c:pt idx="9">
                  <c:v>38266.5035423726</c:v>
                </c:pt>
                <c:pt idx="10">
                  <c:v>38576.497007891296</c:v>
                </c:pt>
                <c:pt idx="11">
                  <c:v>38073.901223688306</c:v>
                </c:pt>
                <c:pt idx="12">
                  <c:v>37572.085976655602</c:v>
                </c:pt>
                <c:pt idx="13">
                  <c:v>37720.636263541302</c:v>
                </c:pt>
                <c:pt idx="14">
                  <c:v>37870.967941664705</c:v>
                </c:pt>
                <c:pt idx="15">
                  <c:v>38127.9012912545</c:v>
                </c:pt>
                <c:pt idx="16">
                  <c:v>38457.372669426804</c:v>
                </c:pt>
                <c:pt idx="17">
                  <c:v>38553.870242747602</c:v>
                </c:pt>
                <c:pt idx="18">
                  <c:v>38632.247467379697</c:v>
                </c:pt>
                <c:pt idx="19">
                  <c:v>38896.530025532302</c:v>
                </c:pt>
                <c:pt idx="20">
                  <c:v>39148.9651881354</c:v>
                </c:pt>
                <c:pt idx="21">
                  <c:v>39589.650942185697</c:v>
                </c:pt>
                <c:pt idx="22">
                  <c:v>40312.6961995862</c:v>
                </c:pt>
                <c:pt idx="23">
                  <c:v>40993.862587878502</c:v>
                </c:pt>
                <c:pt idx="24">
                  <c:v>41476.374135180005</c:v>
                </c:pt>
                <c:pt idx="25">
                  <c:v>41930.158872054701</c:v>
                </c:pt>
                <c:pt idx="26">
                  <c:v>42500.100219994303</c:v>
                </c:pt>
                <c:pt idx="27">
                  <c:v>42994.983320244901</c:v>
                </c:pt>
                <c:pt idx="28">
                  <c:v>43498.7766722944</c:v>
                </c:pt>
                <c:pt idx="29">
                  <c:v>43687.017843126101</c:v>
                </c:pt>
                <c:pt idx="30">
                  <c:v>43865.326720098499</c:v>
                </c:pt>
                <c:pt idx="31">
                  <c:v>44038.270831445698</c:v>
                </c:pt>
                <c:pt idx="32">
                  <c:v>44233.166643789998</c:v>
                </c:pt>
                <c:pt idx="33">
                  <c:v>44227.7426350803</c:v>
                </c:pt>
                <c:pt idx="34">
                  <c:v>44384.8557783328</c:v>
                </c:pt>
                <c:pt idx="35">
                  <c:v>44557.2117187486</c:v>
                </c:pt>
                <c:pt idx="36">
                  <c:v>44684.872272209905</c:v>
                </c:pt>
                <c:pt idx="37">
                  <c:v>44803.856692209301</c:v>
                </c:pt>
                <c:pt idx="38">
                  <c:v>44943.164955083601</c:v>
                </c:pt>
                <c:pt idx="39">
                  <c:v>45104.519198634502</c:v>
                </c:pt>
                <c:pt idx="40">
                  <c:v>45577.278701902796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02-AB44-A92B-852D02EE0EBB}"/>
            </c:ext>
          </c:extLst>
        </c:ser>
        <c:ser>
          <c:idx val="1"/>
          <c:order val="4"/>
          <c:tx>
            <c:v>TOTAL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Total_data!$D$20:$AR$20</c:f>
              <c:numCache>
                <c:formatCode>0.000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36979.18</c:v>
                </c:pt>
                <c:pt idx="8">
                  <c:v>37080.89</c:v>
                </c:pt>
                <c:pt idx="9">
                  <c:v>37182.53</c:v>
                </c:pt>
                <c:pt idx="10">
                  <c:v>37284.239999999998</c:v>
                </c:pt>
                <c:pt idx="11">
                  <c:v>36795.360000000001</c:v>
                </c:pt>
                <c:pt idx="12">
                  <c:v>36306.479999999901</c:v>
                </c:pt>
                <c:pt idx="13">
                  <c:v>35781.012376519895</c:v>
                </c:pt>
                <c:pt idx="14">
                  <c:v>35157.940604211195</c:v>
                </c:pt>
                <c:pt idx="15">
                  <c:v>34538.2311523436</c:v>
                </c:pt>
                <c:pt idx="16">
                  <c:v>33936.705254177497</c:v>
                </c:pt>
                <c:pt idx="17">
                  <c:v>33237.5865862223</c:v>
                </c:pt>
                <c:pt idx="18">
                  <c:v>32588.4227397137</c:v>
                </c:pt>
                <c:pt idx="19">
                  <c:v>31941.0112528102</c:v>
                </c:pt>
                <c:pt idx="20">
                  <c:v>31302.0714101757</c:v>
                </c:pt>
                <c:pt idx="21">
                  <c:v>30799.207763496001</c:v>
                </c:pt>
                <c:pt idx="22">
                  <c:v>30298.620141146897</c:v>
                </c:pt>
                <c:pt idx="23">
                  <c:v>29804.958153160002</c:v>
                </c:pt>
                <c:pt idx="24">
                  <c:v>29536.429356887598</c:v>
                </c:pt>
                <c:pt idx="25">
                  <c:v>29151.357554657898</c:v>
                </c:pt>
                <c:pt idx="26">
                  <c:v>28572.04</c:v>
                </c:pt>
                <c:pt idx="27">
                  <c:v>27934.83</c:v>
                </c:pt>
                <c:pt idx="28">
                  <c:v>27297.619999999901</c:v>
                </c:pt>
                <c:pt idx="29">
                  <c:v>26660.409999999898</c:v>
                </c:pt>
                <c:pt idx="30">
                  <c:v>26023.200000000001</c:v>
                </c:pt>
                <c:pt idx="31">
                  <c:v>25277.839999999902</c:v>
                </c:pt>
                <c:pt idx="32">
                  <c:v>24532.479999999901</c:v>
                </c:pt>
                <c:pt idx="33">
                  <c:v>23787.19</c:v>
                </c:pt>
                <c:pt idx="34">
                  <c:v>23041.83</c:v>
                </c:pt>
                <c:pt idx="35">
                  <c:v>22296.54</c:v>
                </c:pt>
                <c:pt idx="36">
                  <c:v>21551.18</c:v>
                </c:pt>
                <c:pt idx="37">
                  <c:v>20805.889999999898</c:v>
                </c:pt>
                <c:pt idx="38">
                  <c:v>20060.53</c:v>
                </c:pt>
                <c:pt idx="39">
                  <c:v>19315.169999999998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02-AB44-A92B-852D02EE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334296"/>
        <c:axId val="1222339216"/>
      </c:lineChart>
      <c:catAx>
        <c:axId val="122233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222339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223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595959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b="0">
                    <a:solidFill>
                      <a:srgbClr val="595959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Mt CO</a:t>
                </a:r>
                <a:r>
                  <a:rPr lang="en-GB" b="0" baseline="-25000">
                    <a:solidFill>
                      <a:srgbClr val="595959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GB" b="0">
                    <a:solidFill>
                      <a:srgbClr val="595959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eq.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2223342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rgbClr val="595959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GLUCOSE: Land Cover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Comparison_charts3!$C$116</c:f>
              <c:strCache>
                <c:ptCount val="1"/>
                <c:pt idx="0">
                  <c:v>Other Land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Comparison_charts3!$D$116:$T$116</c:f>
              <c:numCache>
                <c:formatCode>General</c:formatCode>
                <c:ptCount val="17"/>
                <c:pt idx="0">
                  <c:v>3899.99999999999</c:v>
                </c:pt>
                <c:pt idx="1">
                  <c:v>3899.99999999999</c:v>
                </c:pt>
                <c:pt idx="2">
                  <c:v>3899.99999999999</c:v>
                </c:pt>
                <c:pt idx="3">
                  <c:v>3900</c:v>
                </c:pt>
                <c:pt idx="4">
                  <c:v>3899.99999999999</c:v>
                </c:pt>
                <c:pt idx="6">
                  <c:v>3900</c:v>
                </c:pt>
                <c:pt idx="7">
                  <c:v>3900</c:v>
                </c:pt>
                <c:pt idx="8">
                  <c:v>3900</c:v>
                </c:pt>
                <c:pt idx="9">
                  <c:v>3900</c:v>
                </c:pt>
                <c:pt idx="10">
                  <c:v>3900</c:v>
                </c:pt>
                <c:pt idx="12">
                  <c:v>3900</c:v>
                </c:pt>
                <c:pt idx="13">
                  <c:v>3900</c:v>
                </c:pt>
                <c:pt idx="14">
                  <c:v>3900</c:v>
                </c:pt>
                <c:pt idx="15">
                  <c:v>3900</c:v>
                </c:pt>
                <c:pt idx="16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5-FB4B-8E38-000E8440CE95}"/>
            </c:ext>
          </c:extLst>
        </c:ser>
        <c:ser>
          <c:idx val="2"/>
          <c:order val="1"/>
          <c:tx>
            <c:strRef>
              <c:f>Comparison_charts3!$C$115</c:f>
              <c:strCache>
                <c:ptCount val="1"/>
                <c:pt idx="0">
                  <c:v>Forest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Comparison_charts3!$D$115:$T$115</c:f>
              <c:numCache>
                <c:formatCode>General</c:formatCode>
                <c:ptCount val="17"/>
                <c:pt idx="0">
                  <c:v>4000</c:v>
                </c:pt>
                <c:pt idx="1">
                  <c:v>3999.99999999999</c:v>
                </c:pt>
                <c:pt idx="2">
                  <c:v>4000</c:v>
                </c:pt>
                <c:pt idx="3">
                  <c:v>3999.99999999999</c:v>
                </c:pt>
                <c:pt idx="4">
                  <c:v>3999.99999999999</c:v>
                </c:pt>
                <c:pt idx="6">
                  <c:v>3399.4523330601401</c:v>
                </c:pt>
                <c:pt idx="7">
                  <c:v>3430.42092783629</c:v>
                </c:pt>
                <c:pt idx="8">
                  <c:v>4234.0111180683998</c:v>
                </c:pt>
                <c:pt idx="9">
                  <c:v>3218.40200383603</c:v>
                </c:pt>
                <c:pt idx="10">
                  <c:v>4145.3121942656999</c:v>
                </c:pt>
                <c:pt idx="12">
                  <c:v>2993.7423845836902</c:v>
                </c:pt>
                <c:pt idx="13">
                  <c:v>3103.9368070834598</c:v>
                </c:pt>
                <c:pt idx="14">
                  <c:v>6007.5721117386302</c:v>
                </c:pt>
                <c:pt idx="15">
                  <c:v>2993.7423845836902</c:v>
                </c:pt>
                <c:pt idx="16">
                  <c:v>6006.9488288655302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5-FB4B-8E38-000E8440CE95}"/>
            </c:ext>
          </c:extLst>
        </c:ser>
        <c:ser>
          <c:idx val="4"/>
          <c:order val="2"/>
          <c:tx>
            <c:strRef>
              <c:f>Comparison_charts3!$C$117</c:f>
              <c:strCache>
                <c:ptCount val="1"/>
                <c:pt idx="0">
                  <c:v>Pasture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Comparison_charts3!$D$117:$T$117</c:f>
              <c:numCache>
                <c:formatCode>General</c:formatCode>
                <c:ptCount val="17"/>
                <c:pt idx="0">
                  <c:v>3200</c:v>
                </c:pt>
                <c:pt idx="1">
                  <c:v>3200</c:v>
                </c:pt>
                <c:pt idx="2">
                  <c:v>3200</c:v>
                </c:pt>
                <c:pt idx="3">
                  <c:v>3200</c:v>
                </c:pt>
                <c:pt idx="4">
                  <c:v>3200</c:v>
                </c:pt>
                <c:pt idx="6">
                  <c:v>3517.89557798141</c:v>
                </c:pt>
                <c:pt idx="7">
                  <c:v>3504.3627318305398</c:v>
                </c:pt>
                <c:pt idx="8">
                  <c:v>3010.09163670107</c:v>
                </c:pt>
                <c:pt idx="9">
                  <c:v>3630.6692959053398</c:v>
                </c:pt>
                <c:pt idx="10">
                  <c:v>3087.2734735395602</c:v>
                </c:pt>
                <c:pt idx="12">
                  <c:v>3900.6817976775001</c:v>
                </c:pt>
                <c:pt idx="13">
                  <c:v>3860.7276804701601</c:v>
                </c:pt>
                <c:pt idx="14">
                  <c:v>2044.9634183539699</c:v>
                </c:pt>
                <c:pt idx="15">
                  <c:v>3900.6817976775001</c:v>
                </c:pt>
                <c:pt idx="16">
                  <c:v>2044.9634183539699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A5-FB4B-8E38-000E8440CE95}"/>
            </c:ext>
          </c:extLst>
        </c:ser>
        <c:ser>
          <c:idx val="1"/>
          <c:order val="3"/>
          <c:tx>
            <c:strRef>
              <c:f>Comparison_charts3!$C$114</c:f>
              <c:strCache>
                <c:ptCount val="1"/>
                <c:pt idx="0">
                  <c:v>Cropland|Irrigated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Comparison_charts3!$D$114:$T$114</c:f>
              <c:numCache>
                <c:formatCode>General</c:formatCode>
                <c:ptCount val="17"/>
                <c:pt idx="0">
                  <c:v>367.8</c:v>
                </c:pt>
                <c:pt idx="1">
                  <c:v>367.8</c:v>
                </c:pt>
                <c:pt idx="2">
                  <c:v>367.8</c:v>
                </c:pt>
                <c:pt idx="3">
                  <c:v>367.8</c:v>
                </c:pt>
                <c:pt idx="4">
                  <c:v>367.8</c:v>
                </c:pt>
                <c:pt idx="6">
                  <c:v>469.41635869999999</c:v>
                </c:pt>
                <c:pt idx="7">
                  <c:v>469.41635869999999</c:v>
                </c:pt>
                <c:pt idx="8">
                  <c:v>469.41635869999999</c:v>
                </c:pt>
                <c:pt idx="9">
                  <c:v>599.10744369999998</c:v>
                </c:pt>
                <c:pt idx="10">
                  <c:v>469.41635869999999</c:v>
                </c:pt>
                <c:pt idx="12">
                  <c:v>1589.61040599999</c:v>
                </c:pt>
                <c:pt idx="13">
                  <c:v>1589.61040599999</c:v>
                </c:pt>
                <c:pt idx="14">
                  <c:v>1056.4644699073799</c:v>
                </c:pt>
                <c:pt idx="15">
                  <c:v>1589.610406</c:v>
                </c:pt>
                <c:pt idx="16">
                  <c:v>1057.0877527804801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A5-FB4B-8E38-000E8440CE95}"/>
            </c:ext>
          </c:extLst>
        </c:ser>
        <c:ser>
          <c:idx val="0"/>
          <c:order val="4"/>
          <c:tx>
            <c:strRef>
              <c:f>Comparison_charts3!$C$113</c:f>
              <c:strCache>
                <c:ptCount val="1"/>
                <c:pt idx="0">
                  <c:v>Cropland|Rainfed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Comparison_charts3!$D$113:$T$113</c:f>
              <c:numCache>
                <c:formatCode>General</c:formatCode>
                <c:ptCount val="17"/>
                <c:pt idx="0">
                  <c:v>1479.4700216707499</c:v>
                </c:pt>
                <c:pt idx="1">
                  <c:v>1479.4700216707499</c:v>
                </c:pt>
                <c:pt idx="2">
                  <c:v>1477.84446641831</c:v>
                </c:pt>
                <c:pt idx="3">
                  <c:v>1479.4700216707499</c:v>
                </c:pt>
                <c:pt idx="4">
                  <c:v>1477.84446641831</c:v>
                </c:pt>
                <c:pt idx="6">
                  <c:v>1722.2357302584401</c:v>
                </c:pt>
                <c:pt idx="7">
                  <c:v>1704.7999816331601</c:v>
                </c:pt>
                <c:pt idx="8">
                  <c:v>1395.4808865305099</c:v>
                </c:pt>
                <c:pt idx="9">
                  <c:v>1660.82125655862</c:v>
                </c:pt>
                <c:pt idx="10">
                  <c:v>1406.9979734947201</c:v>
                </c:pt>
                <c:pt idx="12">
                  <c:v>624.965411738802</c:v>
                </c:pt>
                <c:pt idx="13">
                  <c:v>554.72510644636395</c:v>
                </c:pt>
                <c:pt idx="14">
                  <c:v>0</c:v>
                </c:pt>
                <c:pt idx="15">
                  <c:v>624.965411738802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A5-FB4B-8E38-000E8440C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08160192"/>
        <c:axId val="1143030656"/>
      </c:barChart>
      <c:catAx>
        <c:axId val="100816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143030656"/>
        <c:crosses val="autoZero"/>
        <c:auto val="1"/>
        <c:lblAlgn val="ctr"/>
        <c:lblOffset val="100"/>
        <c:noMultiLvlLbl val="0"/>
      </c:catAx>
      <c:valAx>
        <c:axId val="11430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million 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0081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  <a:r>
              <a:rPr lang="en-GB" baseline="0"/>
              <a:t> Total: TotalDiscountedCost vs AnnualEmissions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TotDiscountedCost!$B$23</c:f>
              <c:strCache>
                <c:ptCount val="1"/>
                <c:pt idx="0">
                  <c:v>TotalDiscountedCost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TotDiscountedCost!$D$23:$AR$23</c:f>
              <c:numCache>
                <c:formatCode>General</c:formatCode>
                <c:ptCount val="41"/>
                <c:pt idx="0">
                  <c:v>13.355180404727566</c:v>
                </c:pt>
                <c:pt idx="1">
                  <c:v>10.985873397009877</c:v>
                </c:pt>
                <c:pt idx="2">
                  <c:v>10.635983626440163</c:v>
                </c:pt>
                <c:pt idx="3">
                  <c:v>10.252556154401612</c:v>
                </c:pt>
                <c:pt idx="4">
                  <c:v>9.8740240679255837</c:v>
                </c:pt>
                <c:pt idx="5">
                  <c:v>9.6261794523198105</c:v>
                </c:pt>
                <c:pt idx="6">
                  <c:v>14592.594075628085</c:v>
                </c:pt>
                <c:pt idx="7">
                  <c:v>31667.58443554394</c:v>
                </c:pt>
                <c:pt idx="8">
                  <c:v>47871.29692843122</c:v>
                </c:pt>
                <c:pt idx="9">
                  <c:v>61709.356489400707</c:v>
                </c:pt>
                <c:pt idx="10">
                  <c:v>75827.578327602838</c:v>
                </c:pt>
                <c:pt idx="11">
                  <c:v>7.9377117504628893</c:v>
                </c:pt>
                <c:pt idx="12">
                  <c:v>8.3804862195098373</c:v>
                </c:pt>
                <c:pt idx="13">
                  <c:v>7.1042385586760064</c:v>
                </c:pt>
                <c:pt idx="14">
                  <c:v>6.7009309734899904</c:v>
                </c:pt>
                <c:pt idx="15">
                  <c:v>6.4944530341135236</c:v>
                </c:pt>
                <c:pt idx="16">
                  <c:v>6.1233991191326904</c:v>
                </c:pt>
                <c:pt idx="17">
                  <c:v>5.76933769839136</c:v>
                </c:pt>
                <c:pt idx="18">
                  <c:v>5.4784851156050411</c:v>
                </c:pt>
                <c:pt idx="19">
                  <c:v>5.1909971443997946</c:v>
                </c:pt>
                <c:pt idx="20">
                  <c:v>5.0081248041855666</c:v>
                </c:pt>
                <c:pt idx="21">
                  <c:v>4.7091287906867363</c:v>
                </c:pt>
                <c:pt idx="22">
                  <c:v>4.476917959906463</c:v>
                </c:pt>
                <c:pt idx="23">
                  <c:v>4.2877290692374581</c:v>
                </c:pt>
                <c:pt idx="24">
                  <c:v>4.6359595161934575</c:v>
                </c:pt>
                <c:pt idx="25">
                  <c:v>3.9988791035580378</c:v>
                </c:pt>
                <c:pt idx="26">
                  <c:v>3.7717881150467476</c:v>
                </c:pt>
                <c:pt idx="27">
                  <c:v>3.5834807808018603</c:v>
                </c:pt>
                <c:pt idx="28">
                  <c:v>3.4185621353570301</c:v>
                </c:pt>
                <c:pt idx="29">
                  <c:v>3.2061846119038018</c:v>
                </c:pt>
                <c:pt idx="30">
                  <c:v>3.0412315045210407</c:v>
                </c:pt>
                <c:pt idx="31">
                  <c:v>2.9163390538238163</c:v>
                </c:pt>
                <c:pt idx="32">
                  <c:v>2.7676725495991676</c:v>
                </c:pt>
                <c:pt idx="33">
                  <c:v>2.5788428560952892</c:v>
                </c:pt>
                <c:pt idx="34">
                  <c:v>2.4896031919639463</c:v>
                </c:pt>
                <c:pt idx="35">
                  <c:v>2.3900060124579965</c:v>
                </c:pt>
                <c:pt idx="36">
                  <c:v>2.5181546971547677</c:v>
                </c:pt>
                <c:pt idx="37">
                  <c:v>2.1120943875645062</c:v>
                </c:pt>
                <c:pt idx="38">
                  <c:v>2.0025420156435731</c:v>
                </c:pt>
                <c:pt idx="39">
                  <c:v>1.8978007927454648</c:v>
                </c:pt>
                <c:pt idx="40">
                  <c:v>1.809819446975425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B-784C-8636-95AA8F32D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378287"/>
        <c:axId val="711327631"/>
      </c:lineChart>
      <c:lineChart>
        <c:grouping val="standard"/>
        <c:varyColors val="0"/>
        <c:ser>
          <c:idx val="1"/>
          <c:order val="1"/>
          <c:tx>
            <c:strRef>
              <c:f>TotDiscountedCost!$B$24</c:f>
              <c:strCache>
                <c:ptCount val="1"/>
                <c:pt idx="0">
                  <c:v>Emissions|CO2eq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TotDiscountedCost!$D$24:$AR$24</c:f>
              <c:numCache>
                <c:formatCode>General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36979.18</c:v>
                </c:pt>
                <c:pt idx="8">
                  <c:v>37080.89</c:v>
                </c:pt>
                <c:pt idx="9">
                  <c:v>37182.53</c:v>
                </c:pt>
                <c:pt idx="10">
                  <c:v>37284.239999999998</c:v>
                </c:pt>
                <c:pt idx="11">
                  <c:v>36795.360000000001</c:v>
                </c:pt>
                <c:pt idx="12">
                  <c:v>36306.479999999901</c:v>
                </c:pt>
                <c:pt idx="13">
                  <c:v>35781.012376519895</c:v>
                </c:pt>
                <c:pt idx="14">
                  <c:v>35157.940604211195</c:v>
                </c:pt>
                <c:pt idx="15">
                  <c:v>34538.2311523436</c:v>
                </c:pt>
                <c:pt idx="16">
                  <c:v>33936.705254177497</c:v>
                </c:pt>
                <c:pt idx="17">
                  <c:v>33237.5865862223</c:v>
                </c:pt>
                <c:pt idx="18">
                  <c:v>32588.4227397137</c:v>
                </c:pt>
                <c:pt idx="19">
                  <c:v>31941.0112528102</c:v>
                </c:pt>
                <c:pt idx="20">
                  <c:v>31302.0714101757</c:v>
                </c:pt>
                <c:pt idx="21">
                  <c:v>30799.207763496001</c:v>
                </c:pt>
                <c:pt idx="22">
                  <c:v>30298.620141146897</c:v>
                </c:pt>
                <c:pt idx="23">
                  <c:v>29804.958153160002</c:v>
                </c:pt>
                <c:pt idx="24">
                  <c:v>29536.429356887598</c:v>
                </c:pt>
                <c:pt idx="25">
                  <c:v>29151.357554657898</c:v>
                </c:pt>
                <c:pt idx="26">
                  <c:v>28572.04</c:v>
                </c:pt>
                <c:pt idx="27">
                  <c:v>27934.83</c:v>
                </c:pt>
                <c:pt idx="28">
                  <c:v>27297.619999999901</c:v>
                </c:pt>
                <c:pt idx="29">
                  <c:v>26660.409999999898</c:v>
                </c:pt>
                <c:pt idx="30">
                  <c:v>26023.200000000001</c:v>
                </c:pt>
                <c:pt idx="31">
                  <c:v>25277.839999999902</c:v>
                </c:pt>
                <c:pt idx="32">
                  <c:v>24532.479999999901</c:v>
                </c:pt>
                <c:pt idx="33">
                  <c:v>23787.19</c:v>
                </c:pt>
                <c:pt idx="34">
                  <c:v>23041.83</c:v>
                </c:pt>
                <c:pt idx="35">
                  <c:v>22296.54</c:v>
                </c:pt>
                <c:pt idx="36">
                  <c:v>21551.18</c:v>
                </c:pt>
                <c:pt idx="37">
                  <c:v>20805.889999999898</c:v>
                </c:pt>
                <c:pt idx="38">
                  <c:v>20060.53</c:v>
                </c:pt>
                <c:pt idx="39">
                  <c:v>19315.169999999998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B-784C-8636-95AA8F32D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091007"/>
        <c:axId val="288175247"/>
      </c:lineChart>
      <c:catAx>
        <c:axId val="727378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1132763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113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7378287"/>
        <c:crosses val="autoZero"/>
        <c:crossBetween val="between"/>
      </c:valAx>
      <c:valAx>
        <c:axId val="288175247"/>
        <c:scaling>
          <c:orientation val="minMax"/>
          <c:max val="50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Mt CO2 eq.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83091007"/>
        <c:crosses val="max"/>
        <c:crossBetween val="between"/>
      </c:valAx>
      <c:catAx>
        <c:axId val="283091007"/>
        <c:scaling>
          <c:orientation val="minMax"/>
        </c:scaling>
        <c:delete val="1"/>
        <c:axPos val="b"/>
        <c:majorTickMark val="out"/>
        <c:minorTickMark val="none"/>
        <c:tickLblPos val="nextTo"/>
        <c:crossAx val="288175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Total Discounted Cost of</a:t>
            </a:r>
            <a:r>
              <a:rPr lang="en-GB" sz="1600" baseline="0"/>
              <a:t> the system [B USD]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E87-DC4A-9D71-FD588D09E16A}"/>
              </c:ext>
            </c:extLst>
          </c:dPt>
          <c:dPt>
            <c:idx val="1"/>
            <c:invertIfNegative val="0"/>
            <c:bubble3D val="0"/>
            <c:spPr>
              <a:solidFill>
                <a:srgbClr val="006BF0"/>
              </a:solidFill>
              <a:ln>
                <a:solidFill>
                  <a:srgbClr val="006B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87-DC4A-9D71-FD588D09E16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E87-DC4A-9D71-FD588D09E16A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77-2B4D-8487-BCEB5872D03A}"/>
              </c:ext>
            </c:extLst>
          </c:dPt>
          <c:cat>
            <c:strRef>
              <c:f>(TotDiscountedCost!$A$15,TotDiscountedCost!$A$17,TotDiscountedCost!$A$19,TotDiscountedCost!$A$21,TotDiscountedCost!$A$23)</c:f>
              <c:strCache>
                <c:ptCount val="5"/>
                <c:pt idx="0">
                  <c:v>BASELINE</c:v>
                </c:pt>
                <c:pt idx="1">
                  <c:v>2DEGREE</c:v>
                </c:pt>
                <c:pt idx="2">
                  <c:v>FOOD</c:v>
                </c:pt>
                <c:pt idx="3">
                  <c:v>MATERIALS</c:v>
                </c:pt>
                <c:pt idx="4">
                  <c:v>TOTAL</c:v>
                </c:pt>
              </c:strCache>
            </c:strRef>
          </c:cat>
          <c:val>
            <c:numRef>
              <c:f>(TotDiscountedCost!$AS$15,TotDiscountedCost!$AS$17,TotDiscountedCost!$AS$19,TotDiscountedCost!$AS$21,TotDiscountedCost!$AS$23)</c:f>
              <c:numCache>
                <c:formatCode>General</c:formatCode>
                <c:ptCount val="5"/>
                <c:pt idx="0">
                  <c:v>256.15016632186013</c:v>
                </c:pt>
                <c:pt idx="1">
                  <c:v>586838.43211584806</c:v>
                </c:pt>
                <c:pt idx="2">
                  <c:v>248.39922080109352</c:v>
                </c:pt>
                <c:pt idx="3">
                  <c:v>253.65575838911144</c:v>
                </c:pt>
                <c:pt idx="4">
                  <c:v>231859.94095471883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7-DC4A-9D71-FD588D09E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overlap val="-27"/>
        <c:axId val="805775967"/>
        <c:axId val="682599839"/>
      </c:barChart>
      <c:catAx>
        <c:axId val="8057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2599839"/>
        <c:crosses val="autoZero"/>
        <c:auto val="1"/>
        <c:lblAlgn val="ctr"/>
        <c:lblOffset val="100"/>
        <c:noMultiLvlLbl val="0"/>
      </c:catAx>
      <c:valAx>
        <c:axId val="682599839"/>
        <c:scaling>
          <c:orientation val="minMax"/>
          <c:max val="6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0577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GLUCOSE: Total Discounted Cost</a:t>
            </a:r>
            <a:r>
              <a:rPr lang="en-GB" sz="1600" baseline="0"/>
              <a:t> of the system </a:t>
            </a:r>
          </a:p>
          <a:p>
            <a:pPr>
              <a:defRPr sz="1600"/>
            </a:pPr>
            <a:r>
              <a:rPr lang="en-GB" sz="1600" baseline="0"/>
              <a:t>relative to the Baseline scenario [% difference]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6BF0"/>
              </a:solidFill>
              <a:ln>
                <a:solidFill>
                  <a:srgbClr val="006B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45-684C-B0C0-E3E059AA59B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F45-684C-B0C0-E3E059AA59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(TotDiscountedCost!$A$17,TotDiscountedCost!$A$19,TotDiscountedCost!$A$21,TotDiscountedCost!$A$23)</c:f>
              <c:strCache>
                <c:ptCount val="4"/>
                <c:pt idx="0">
                  <c:v>2DEGREE</c:v>
                </c:pt>
                <c:pt idx="1">
                  <c:v>FOOD</c:v>
                </c:pt>
                <c:pt idx="2">
                  <c:v>MATERIALS</c:v>
                </c:pt>
                <c:pt idx="3">
                  <c:v>TOTAL</c:v>
                </c:pt>
              </c:strCache>
            </c:strRef>
          </c:cat>
          <c:val>
            <c:numRef>
              <c:f>(TotDiscountedCost!$AT$17,TotDiscountedCost!$AT$19,TotDiscountedCost!$AT$21,TotDiscountedCost!$AT$23)</c:f>
              <c:numCache>
                <c:formatCode>0.000%</c:formatCode>
                <c:ptCount val="4"/>
                <c:pt idx="0" formatCode="0%">
                  <c:v>2289.9937578508871</c:v>
                </c:pt>
                <c:pt idx="1">
                  <c:v>-3.025938117497573E-2</c:v>
                </c:pt>
                <c:pt idx="2">
                  <c:v>-9.7380687608626948E-3</c:v>
                </c:pt>
                <c:pt idx="3" formatCode="0%">
                  <c:v>904.17193208994479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5-684C-B0C0-E3E059AA59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-27"/>
        <c:axId val="687017215"/>
        <c:axId val="721203375"/>
      </c:barChart>
      <c:catAx>
        <c:axId val="6870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1203375"/>
        <c:crosses val="autoZero"/>
        <c:auto val="1"/>
        <c:lblAlgn val="ctr"/>
        <c:lblOffset val="100"/>
        <c:noMultiLvlLbl val="0"/>
      </c:catAx>
      <c:valAx>
        <c:axId val="7212033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701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GLUCOSE: </a:t>
            </a:r>
            <a:r>
              <a:rPr lang="en-US" baseline="0"/>
              <a:t>GHG </a:t>
            </a:r>
            <a:r>
              <a:rPr lang="en-US"/>
              <a:t>emission</a:t>
            </a:r>
            <a:r>
              <a:rPr lang="en-US" baseline="0"/>
              <a:t> projections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Baseline_data!$D$20:$AR$20</c:f>
              <c:numCache>
                <c:formatCode>0.000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36799.345321562396</c:v>
                </c:pt>
                <c:pt idx="5">
                  <c:v>37083.082699429295</c:v>
                </c:pt>
                <c:pt idx="6">
                  <c:v>37378.667613843099</c:v>
                </c:pt>
                <c:pt idx="7">
                  <c:v>37674.530482633301</c:v>
                </c:pt>
                <c:pt idx="8">
                  <c:v>37970.464599141298</c:v>
                </c:pt>
                <c:pt idx="9">
                  <c:v>38266.5035423726</c:v>
                </c:pt>
                <c:pt idx="10">
                  <c:v>38576.497007891398</c:v>
                </c:pt>
                <c:pt idx="11">
                  <c:v>38093.718807395497</c:v>
                </c:pt>
                <c:pt idx="12">
                  <c:v>37611.7254610901</c:v>
                </c:pt>
                <c:pt idx="13">
                  <c:v>37982.993920257402</c:v>
                </c:pt>
                <c:pt idx="14">
                  <c:v>38111.483248026801</c:v>
                </c:pt>
                <c:pt idx="15">
                  <c:v>38478.510132428804</c:v>
                </c:pt>
                <c:pt idx="16">
                  <c:v>38734.703155061601</c:v>
                </c:pt>
                <c:pt idx="17">
                  <c:v>38935.380758968</c:v>
                </c:pt>
                <c:pt idx="18">
                  <c:v>39099.7406423879</c:v>
                </c:pt>
                <c:pt idx="19">
                  <c:v>39453.0033086568</c:v>
                </c:pt>
                <c:pt idx="20">
                  <c:v>39837.343827591998</c:v>
                </c:pt>
                <c:pt idx="21">
                  <c:v>40299.432954808406</c:v>
                </c:pt>
                <c:pt idx="22">
                  <c:v>41148.810774619298</c:v>
                </c:pt>
                <c:pt idx="23">
                  <c:v>41884.129589216202</c:v>
                </c:pt>
                <c:pt idx="24">
                  <c:v>42380.910844678096</c:v>
                </c:pt>
                <c:pt idx="25">
                  <c:v>42839.309854830601</c:v>
                </c:pt>
                <c:pt idx="26">
                  <c:v>43478.094761914101</c:v>
                </c:pt>
                <c:pt idx="27">
                  <c:v>44051.259120168295</c:v>
                </c:pt>
                <c:pt idx="28">
                  <c:v>44560.657399999996</c:v>
                </c:pt>
                <c:pt idx="29">
                  <c:v>44867.102699999996</c:v>
                </c:pt>
                <c:pt idx="30">
                  <c:v>45173.547999999901</c:v>
                </c:pt>
                <c:pt idx="31">
                  <c:v>45385.318857152401</c:v>
                </c:pt>
                <c:pt idx="32">
                  <c:v>45639.312039999902</c:v>
                </c:pt>
                <c:pt idx="33">
                  <c:v>45745.144271078301</c:v>
                </c:pt>
                <c:pt idx="34">
                  <c:v>46051.266058494199</c:v>
                </c:pt>
                <c:pt idx="35">
                  <c:v>46327.865016348704</c:v>
                </c:pt>
                <c:pt idx="36">
                  <c:v>46542.772447740899</c:v>
                </c:pt>
                <c:pt idx="37">
                  <c:v>46730.568900050996</c:v>
                </c:pt>
                <c:pt idx="38">
                  <c:v>46915.1126445548</c:v>
                </c:pt>
                <c:pt idx="39">
                  <c:v>47044.5941611198</c:v>
                </c:pt>
                <c:pt idx="40">
                  <c:v>46999.911034516597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9F-724D-B92F-86B51B800801}"/>
            </c:ext>
          </c:extLst>
        </c:ser>
        <c:ser>
          <c:idx val="2"/>
          <c:order val="1"/>
          <c:tx>
            <c:v>2DEGREE</c:v>
          </c:tx>
          <c:spPr>
            <a:ln w="38100">
              <a:solidFill>
                <a:srgbClr val="006BF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'2Degree_data'!$D$20:$AR$20</c:f>
              <c:numCache>
                <c:formatCode>0.000</c:formatCode>
                <c:ptCount val="41"/>
                <c:pt idx="0">
                  <c:v>35767.862747946194</c:v>
                </c:pt>
                <c:pt idx="1">
                  <c:v>36025.986650548199</c:v>
                </c:pt>
                <c:pt idx="2">
                  <c:v>36284.228963768299</c:v>
                </c:pt>
                <c:pt idx="3">
                  <c:v>36541.798133918099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36979.18</c:v>
                </c:pt>
                <c:pt idx="8">
                  <c:v>37080.89</c:v>
                </c:pt>
                <c:pt idx="9">
                  <c:v>37182.53</c:v>
                </c:pt>
                <c:pt idx="10">
                  <c:v>37284.239999999998</c:v>
                </c:pt>
                <c:pt idx="11">
                  <c:v>36795.360000000001</c:v>
                </c:pt>
                <c:pt idx="12">
                  <c:v>36306.480000000003</c:v>
                </c:pt>
                <c:pt idx="13">
                  <c:v>35817.599999999999</c:v>
                </c:pt>
                <c:pt idx="14">
                  <c:v>35328.719999999994</c:v>
                </c:pt>
                <c:pt idx="15">
                  <c:v>34839.840000000004</c:v>
                </c:pt>
                <c:pt idx="16">
                  <c:v>34350.889999999898</c:v>
                </c:pt>
                <c:pt idx="17">
                  <c:v>33862.009999999995</c:v>
                </c:pt>
                <c:pt idx="18">
                  <c:v>33373.129999999896</c:v>
                </c:pt>
                <c:pt idx="19">
                  <c:v>32884.25</c:v>
                </c:pt>
                <c:pt idx="20">
                  <c:v>32364.859936519602</c:v>
                </c:pt>
                <c:pt idx="21">
                  <c:v>31758.16</c:v>
                </c:pt>
                <c:pt idx="22">
                  <c:v>31120.95</c:v>
                </c:pt>
                <c:pt idx="23">
                  <c:v>30483.7399999999</c:v>
                </c:pt>
                <c:pt idx="24">
                  <c:v>29846.530000000002</c:v>
                </c:pt>
                <c:pt idx="25">
                  <c:v>29209.249999999902</c:v>
                </c:pt>
                <c:pt idx="26">
                  <c:v>28572.039999999903</c:v>
                </c:pt>
                <c:pt idx="27">
                  <c:v>27934.83</c:v>
                </c:pt>
                <c:pt idx="28">
                  <c:v>27297.62</c:v>
                </c:pt>
                <c:pt idx="29">
                  <c:v>26660.409999999898</c:v>
                </c:pt>
                <c:pt idx="30">
                  <c:v>26023.199999999899</c:v>
                </c:pt>
                <c:pt idx="31">
                  <c:v>25277.839999999902</c:v>
                </c:pt>
                <c:pt idx="32">
                  <c:v>24532.479999999901</c:v>
                </c:pt>
                <c:pt idx="33">
                  <c:v>23787.19</c:v>
                </c:pt>
                <c:pt idx="34">
                  <c:v>23041.8299999999</c:v>
                </c:pt>
                <c:pt idx="35">
                  <c:v>22296.54</c:v>
                </c:pt>
                <c:pt idx="36">
                  <c:v>21551.18</c:v>
                </c:pt>
                <c:pt idx="37">
                  <c:v>20805.890000000003</c:v>
                </c:pt>
                <c:pt idx="38">
                  <c:v>20060.53</c:v>
                </c:pt>
                <c:pt idx="39">
                  <c:v>19315.169999999998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9F-724D-B92F-86B51B800801}"/>
            </c:ext>
          </c:extLst>
        </c:ser>
        <c:ser>
          <c:idx val="3"/>
          <c:order val="2"/>
          <c:tx>
            <c:v>FOOD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Food_data!$D$20:$AR$20</c:f>
              <c:numCache>
                <c:formatCode>0.000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36798.115423290707</c:v>
                </c:pt>
                <c:pt idx="5">
                  <c:v>37079.010321722402</c:v>
                </c:pt>
                <c:pt idx="6">
                  <c:v>37377.976185409505</c:v>
                </c:pt>
                <c:pt idx="7">
                  <c:v>37670.556224119304</c:v>
                </c:pt>
                <c:pt idx="8">
                  <c:v>37969.605917272194</c:v>
                </c:pt>
                <c:pt idx="9">
                  <c:v>38262.096657794697</c:v>
                </c:pt>
                <c:pt idx="10">
                  <c:v>38575.470451105306</c:v>
                </c:pt>
                <c:pt idx="11">
                  <c:v>38007.174970631604</c:v>
                </c:pt>
                <c:pt idx="12">
                  <c:v>37236.004546124197</c:v>
                </c:pt>
                <c:pt idx="13">
                  <c:v>36963.469394311098</c:v>
                </c:pt>
                <c:pt idx="14">
                  <c:v>36996.672352731206</c:v>
                </c:pt>
                <c:pt idx="15">
                  <c:v>36905.589101689504</c:v>
                </c:pt>
                <c:pt idx="16">
                  <c:v>37202.398516297202</c:v>
                </c:pt>
                <c:pt idx="17">
                  <c:v>37200.205849572798</c:v>
                </c:pt>
                <c:pt idx="18">
                  <c:v>37047.261311867798</c:v>
                </c:pt>
                <c:pt idx="19">
                  <c:v>36646.271412814502</c:v>
                </c:pt>
                <c:pt idx="20">
                  <c:v>36903.536103113001</c:v>
                </c:pt>
                <c:pt idx="21">
                  <c:v>37301.519115056799</c:v>
                </c:pt>
                <c:pt idx="22">
                  <c:v>37674.634440922098</c:v>
                </c:pt>
                <c:pt idx="23">
                  <c:v>38375.387969629795</c:v>
                </c:pt>
                <c:pt idx="24">
                  <c:v>38774.3317682454</c:v>
                </c:pt>
                <c:pt idx="25">
                  <c:v>39042.399728950601</c:v>
                </c:pt>
                <c:pt idx="26">
                  <c:v>39492.690654844097</c:v>
                </c:pt>
                <c:pt idx="27">
                  <c:v>39999.266316758898</c:v>
                </c:pt>
                <c:pt idx="28">
                  <c:v>40460.370515170296</c:v>
                </c:pt>
                <c:pt idx="29">
                  <c:v>40610.969383146701</c:v>
                </c:pt>
                <c:pt idx="30">
                  <c:v>40771.132567622502</c:v>
                </c:pt>
                <c:pt idx="31">
                  <c:v>40867.889068600802</c:v>
                </c:pt>
                <c:pt idx="32">
                  <c:v>40817.607869141801</c:v>
                </c:pt>
                <c:pt idx="33">
                  <c:v>40903.514477039302</c:v>
                </c:pt>
                <c:pt idx="34">
                  <c:v>41075.313599897003</c:v>
                </c:pt>
                <c:pt idx="35">
                  <c:v>41118.9462086735</c:v>
                </c:pt>
                <c:pt idx="36">
                  <c:v>41478.110776217596</c:v>
                </c:pt>
                <c:pt idx="37">
                  <c:v>41851.3534742716</c:v>
                </c:pt>
                <c:pt idx="38">
                  <c:v>42105.534843318404</c:v>
                </c:pt>
                <c:pt idx="39">
                  <c:v>42303.638311092203</c:v>
                </c:pt>
                <c:pt idx="40">
                  <c:v>42809.286564163005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9F-724D-B92F-86B51B800801}"/>
            </c:ext>
          </c:extLst>
        </c:ser>
        <c:ser>
          <c:idx val="4"/>
          <c:order val="3"/>
          <c:tx>
            <c:strRef>
              <c:f>Comparison_data!$A$227</c:f>
              <c:strCache>
                <c:ptCount val="1"/>
                <c:pt idx="0">
                  <c:v>MATERIALS</c:v>
                </c:pt>
              </c:strCache>
            </c:strRef>
          </c:tx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Comparison_data!$D$227:$AR$227</c:f>
              <c:numCache>
                <c:formatCode>General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36799.345321562396</c:v>
                </c:pt>
                <c:pt idx="5">
                  <c:v>37083.082699429295</c:v>
                </c:pt>
                <c:pt idx="6">
                  <c:v>37378.667613843099</c:v>
                </c:pt>
                <c:pt idx="7">
                  <c:v>37674.516233235503</c:v>
                </c:pt>
                <c:pt idx="8">
                  <c:v>37970.464599141298</c:v>
                </c:pt>
                <c:pt idx="9">
                  <c:v>38266.5035423726</c:v>
                </c:pt>
                <c:pt idx="10">
                  <c:v>38576.497007891296</c:v>
                </c:pt>
                <c:pt idx="11">
                  <c:v>38073.901223688306</c:v>
                </c:pt>
                <c:pt idx="12">
                  <c:v>37572.085976655602</c:v>
                </c:pt>
                <c:pt idx="13">
                  <c:v>37720.636263541302</c:v>
                </c:pt>
                <c:pt idx="14">
                  <c:v>37870.967941664705</c:v>
                </c:pt>
                <c:pt idx="15">
                  <c:v>38127.9012912545</c:v>
                </c:pt>
                <c:pt idx="16">
                  <c:v>38457.372669426804</c:v>
                </c:pt>
                <c:pt idx="17">
                  <c:v>38553.870242747602</c:v>
                </c:pt>
                <c:pt idx="18">
                  <c:v>38632.247467379697</c:v>
                </c:pt>
                <c:pt idx="19">
                  <c:v>38896.530025532302</c:v>
                </c:pt>
                <c:pt idx="20">
                  <c:v>39148.9651881354</c:v>
                </c:pt>
                <c:pt idx="21">
                  <c:v>39589.650942185697</c:v>
                </c:pt>
                <c:pt idx="22">
                  <c:v>40312.6961995862</c:v>
                </c:pt>
                <c:pt idx="23">
                  <c:v>40993.862587878502</c:v>
                </c:pt>
                <c:pt idx="24">
                  <c:v>41476.374135180005</c:v>
                </c:pt>
                <c:pt idx="25">
                  <c:v>41930.158872054701</c:v>
                </c:pt>
                <c:pt idx="26">
                  <c:v>42500.100219994303</c:v>
                </c:pt>
                <c:pt idx="27">
                  <c:v>42994.983320244901</c:v>
                </c:pt>
                <c:pt idx="28">
                  <c:v>43498.7766722944</c:v>
                </c:pt>
                <c:pt idx="29">
                  <c:v>43687.017843126101</c:v>
                </c:pt>
                <c:pt idx="30">
                  <c:v>43865.326720098499</c:v>
                </c:pt>
                <c:pt idx="31">
                  <c:v>44038.270831445698</c:v>
                </c:pt>
                <c:pt idx="32">
                  <c:v>44233.166643789998</c:v>
                </c:pt>
                <c:pt idx="33">
                  <c:v>44227.7426350803</c:v>
                </c:pt>
                <c:pt idx="34">
                  <c:v>44384.8557783328</c:v>
                </c:pt>
                <c:pt idx="35">
                  <c:v>44557.2117187486</c:v>
                </c:pt>
                <c:pt idx="36">
                  <c:v>44684.872272209905</c:v>
                </c:pt>
                <c:pt idx="37">
                  <c:v>44803.856692209301</c:v>
                </c:pt>
                <c:pt idx="38">
                  <c:v>44943.164955083601</c:v>
                </c:pt>
                <c:pt idx="39">
                  <c:v>45104.519198634502</c:v>
                </c:pt>
                <c:pt idx="40">
                  <c:v>45577.278701902796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B-524B-B594-46ADCBED5630}"/>
            </c:ext>
          </c:extLst>
        </c:ser>
        <c:ser>
          <c:idx val="1"/>
          <c:order val="4"/>
          <c:tx>
            <c:v>TOTAL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Total_data!$D$20:$AR$20</c:f>
              <c:numCache>
                <c:formatCode>0.000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36979.18</c:v>
                </c:pt>
                <c:pt idx="8">
                  <c:v>37080.89</c:v>
                </c:pt>
                <c:pt idx="9">
                  <c:v>37182.53</c:v>
                </c:pt>
                <c:pt idx="10">
                  <c:v>37284.239999999998</c:v>
                </c:pt>
                <c:pt idx="11">
                  <c:v>36795.360000000001</c:v>
                </c:pt>
                <c:pt idx="12">
                  <c:v>36306.479999999901</c:v>
                </c:pt>
                <c:pt idx="13">
                  <c:v>35781.012376519895</c:v>
                </c:pt>
                <c:pt idx="14">
                  <c:v>35157.940604211195</c:v>
                </c:pt>
                <c:pt idx="15">
                  <c:v>34538.2311523436</c:v>
                </c:pt>
                <c:pt idx="16">
                  <c:v>33936.705254177497</c:v>
                </c:pt>
                <c:pt idx="17">
                  <c:v>33237.5865862223</c:v>
                </c:pt>
                <c:pt idx="18">
                  <c:v>32588.4227397137</c:v>
                </c:pt>
                <c:pt idx="19">
                  <c:v>31941.0112528102</c:v>
                </c:pt>
                <c:pt idx="20">
                  <c:v>31302.0714101757</c:v>
                </c:pt>
                <c:pt idx="21">
                  <c:v>30799.207763496001</c:v>
                </c:pt>
                <c:pt idx="22">
                  <c:v>30298.620141146897</c:v>
                </c:pt>
                <c:pt idx="23">
                  <c:v>29804.958153160002</c:v>
                </c:pt>
                <c:pt idx="24">
                  <c:v>29536.429356887598</c:v>
                </c:pt>
                <c:pt idx="25">
                  <c:v>29151.357554657898</c:v>
                </c:pt>
                <c:pt idx="26">
                  <c:v>28572.04</c:v>
                </c:pt>
                <c:pt idx="27">
                  <c:v>27934.83</c:v>
                </c:pt>
                <c:pt idx="28">
                  <c:v>27297.619999999901</c:v>
                </c:pt>
                <c:pt idx="29">
                  <c:v>26660.409999999898</c:v>
                </c:pt>
                <c:pt idx="30">
                  <c:v>26023.200000000001</c:v>
                </c:pt>
                <c:pt idx="31">
                  <c:v>25277.839999999902</c:v>
                </c:pt>
                <c:pt idx="32">
                  <c:v>24532.479999999901</c:v>
                </c:pt>
                <c:pt idx="33">
                  <c:v>23787.19</c:v>
                </c:pt>
                <c:pt idx="34">
                  <c:v>23041.83</c:v>
                </c:pt>
                <c:pt idx="35">
                  <c:v>22296.54</c:v>
                </c:pt>
                <c:pt idx="36">
                  <c:v>21551.18</c:v>
                </c:pt>
                <c:pt idx="37">
                  <c:v>20805.889999999898</c:v>
                </c:pt>
                <c:pt idx="38">
                  <c:v>20060.53</c:v>
                </c:pt>
                <c:pt idx="39">
                  <c:v>19315.169999999998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9F-724D-B92F-86B51B800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334296"/>
        <c:axId val="1222339216"/>
      </c:lineChart>
      <c:catAx>
        <c:axId val="122233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2339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223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595959"/>
                    </a:solidFill>
                  </a:defRPr>
                </a:pPr>
                <a:r>
                  <a:rPr lang="en-GB" b="0">
                    <a:solidFill>
                      <a:srgbClr val="595959"/>
                    </a:solidFill>
                  </a:rPr>
                  <a:t>Mt CO</a:t>
                </a:r>
                <a:r>
                  <a:rPr lang="en-GB" b="0" baseline="-25000">
                    <a:solidFill>
                      <a:srgbClr val="595959"/>
                    </a:solidFill>
                  </a:rPr>
                  <a:t>2</a:t>
                </a:r>
                <a:r>
                  <a:rPr lang="en-GB" b="0">
                    <a:solidFill>
                      <a:srgbClr val="595959"/>
                    </a:solidFill>
                  </a:rPr>
                  <a:t> eq.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23342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rgbClr val="595959"/>
              </a:solidFill>
            </a:defRPr>
          </a:pPr>
          <a:endParaRPr lang="en-IT"/>
        </a:p>
      </c:txPr>
    </c:legend>
    <c:plotVisOnly val="1"/>
    <c:dispBlanksAs val="gap"/>
    <c:showDLblsOverMax val="0"/>
  </c:chart>
  <c:spPr>
    <a:ln>
      <a:solidFill>
        <a:srgbClr val="D9D9D9"/>
      </a:solidFill>
    </a:ln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TPES,</a:t>
            </a:r>
            <a:r>
              <a:rPr lang="en-GB" baseline="0"/>
              <a:t> BAS vs 2D [EJ]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Comparison_charts2!$C$3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(Comparison_charts2!$E$3,Comparison_charts2!$O$3,Comparison_charts2!$Y$3,Comparison_charts2!$AI$3,Comparison_charts2!$AS$3)</c:f>
              <c:numCache>
                <c:formatCode>0.0000</c:formatCode>
                <c:ptCount val="5"/>
                <c:pt idx="0">
                  <c:v>0</c:v>
                </c:pt>
                <c:pt idx="1">
                  <c:v>12.468963491952991</c:v>
                </c:pt>
                <c:pt idx="2">
                  <c:v>70.222267993525108</c:v>
                </c:pt>
                <c:pt idx="3">
                  <c:v>160.64203653872801</c:v>
                </c:pt>
                <c:pt idx="4">
                  <c:v>240.46668603095731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6-D94F-AF76-D2D998F909B2}"/>
            </c:ext>
          </c:extLst>
        </c:ser>
        <c:ser>
          <c:idx val="5"/>
          <c:order val="1"/>
          <c:tx>
            <c:strRef>
              <c:f>Comparison_charts2!$C$7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(Comparison_charts2!$E$7,Comparison_charts2!$O$7,Comparison_charts2!$Y$7,Comparison_charts2!$AI$7,Comparison_charts2!$AS$7)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10.669665754785001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A6-D94F-AF76-D2D998F909B2}"/>
            </c:ext>
          </c:extLst>
        </c:ser>
        <c:ser>
          <c:idx val="2"/>
          <c:order val="2"/>
          <c:tx>
            <c:strRef>
              <c:f>Comparison_charts2!$C$4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(Comparison_charts2!$E$4,Comparison_charts2!$O$4,Comparison_charts2!$Y$4,Comparison_charts2!$AI$4,Comparison_charts2!$AS$4)</c:f>
              <c:numCache>
                <c:formatCode>0.0000</c:formatCode>
                <c:ptCount val="5"/>
                <c:pt idx="0">
                  <c:v>-9.9475983006414026E-13</c:v>
                </c:pt>
                <c:pt idx="1">
                  <c:v>-9.9475983006414026E-13</c:v>
                </c:pt>
                <c:pt idx="2">
                  <c:v>0</c:v>
                </c:pt>
                <c:pt idx="3">
                  <c:v>0</c:v>
                </c:pt>
                <c:pt idx="4">
                  <c:v>1.2359160352429939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A6-D94F-AF76-D2D998F909B2}"/>
            </c:ext>
          </c:extLst>
        </c:ser>
        <c:ser>
          <c:idx val="4"/>
          <c:order val="3"/>
          <c:tx>
            <c:strRef>
              <c:f>Comparison_charts2!$C$6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(Comparison_charts2!$E$6,Comparison_charts2!$O$6,Comparison_charts2!$Y$6,Comparison_charts2!$AI$6,Comparison_charts2!$AS$6)</c:f>
              <c:numCache>
                <c:formatCode>0.0000</c:formatCode>
                <c:ptCount val="5"/>
                <c:pt idx="0">
                  <c:v>-9.9475983006414026E-14</c:v>
                </c:pt>
                <c:pt idx="1">
                  <c:v>-18.1832676121658</c:v>
                </c:pt>
                <c:pt idx="2">
                  <c:v>0</c:v>
                </c:pt>
                <c:pt idx="3">
                  <c:v>0</c:v>
                </c:pt>
                <c:pt idx="4">
                  <c:v>-32.124197059698915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A6-D94F-AF76-D2D998F909B2}"/>
            </c:ext>
          </c:extLst>
        </c:ser>
        <c:ser>
          <c:idx val="3"/>
          <c:order val="4"/>
          <c:tx>
            <c:strRef>
              <c:f>Comparison_charts2!$C$5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(Comparison_charts2!$E$5,Comparison_charts2!$O$5,Comparison_charts2!$Y$5,Comparison_charts2!$AI$5,Comparison_charts2!$AS$5)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5.6669719097204982</c:v>
                </c:pt>
                <c:pt idx="3">
                  <c:v>0</c:v>
                </c:pt>
                <c:pt idx="4">
                  <c:v>9.9475983006414026E-14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A6-D94F-AF76-D2D998F909B2}"/>
            </c:ext>
          </c:extLst>
        </c:ser>
        <c:ser>
          <c:idx val="7"/>
          <c:order val="5"/>
          <c:tx>
            <c:strRef>
              <c:f>Comparison_charts2!$C$9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(Comparison_charts2!$E$9,Comparison_charts2!$O$9,Comparison_charts2!$Y$9,Comparison_charts2!$AI$9,Comparison_charts2!$AS$9)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-2.1075065133799207</c:v>
                </c:pt>
                <c:pt idx="4">
                  <c:v>-7.174806996946856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A6-D94F-AF76-D2D998F909B2}"/>
            </c:ext>
          </c:extLst>
        </c:ser>
        <c:ser>
          <c:idx val="8"/>
          <c:order val="6"/>
          <c:tx>
            <c:strRef>
              <c:f>Comparison_charts2!$C$10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(Comparison_charts2!$E$10,Comparison_charts2!$O$10,Comparison_charts2!$Y$10,Comparison_charts2!$AI$10,Comparison_charts2!$AS$10)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2.1949056000000002</c:v>
                </c:pt>
                <c:pt idx="3">
                  <c:v>-1.359162828320791</c:v>
                </c:pt>
                <c:pt idx="4">
                  <c:v>-2.9361926338896964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A6-D94F-AF76-D2D998F909B2}"/>
            </c:ext>
          </c:extLst>
        </c:ser>
        <c:ser>
          <c:idx val="0"/>
          <c:order val="7"/>
          <c:tx>
            <c:strRef>
              <c:f>Comparison_charts2!$C$2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(Comparison_charts2!$E$2,Comparison_charts2!$O$2,Comparison_charts2!$Y$2,Comparison_charts2!$AI$2,Comparison_charts2!$AS$2)</c:f>
              <c:numCache>
                <c:formatCode>0.0000</c:formatCode>
                <c:ptCount val="5"/>
                <c:pt idx="0">
                  <c:v>0</c:v>
                </c:pt>
                <c:pt idx="1">
                  <c:v>6.37386053979046</c:v>
                </c:pt>
                <c:pt idx="2">
                  <c:v>3.393115217877547</c:v>
                </c:pt>
                <c:pt idx="3">
                  <c:v>-0.55441806014425055</c:v>
                </c:pt>
                <c:pt idx="4">
                  <c:v>3.0398990726377022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6-D94F-AF76-D2D998F909B2}"/>
            </c:ext>
          </c:extLst>
        </c:ser>
        <c:ser>
          <c:idx val="6"/>
          <c:order val="8"/>
          <c:tx>
            <c:strRef>
              <c:f>Comparison_charts2!$C$8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(Comparison_charts2!$E$8,Comparison_charts2!$O$8,Comparison_charts2!$Y$8,Comparison_charts2!$AI$8,Comparison_charts2!$AS$8)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1.0398302207999999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A6-D94F-AF76-D2D998F90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2002016"/>
        <c:axId val="1432003664"/>
      </c:barChart>
      <c:catAx>
        <c:axId val="14320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2003664"/>
        <c:crosses val="autoZero"/>
        <c:auto val="1"/>
        <c:lblAlgn val="ctr"/>
        <c:lblOffset val="100"/>
        <c:noMultiLvlLbl val="0"/>
      </c:catAx>
      <c:valAx>
        <c:axId val="14320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20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TPES, BAS vs FOOD [EJ]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Comparison_charts2!$C$14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(Comparison_charts2!$E$14,Comparison_charts2!$O$14,Comparison_charts2!$Y$14,Comparison_charts2!$AI$14,Comparison_charts2!$AS$14)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18.197573285394014</c:v>
                </c:pt>
                <c:pt idx="3">
                  <c:v>24.021925431910006</c:v>
                </c:pt>
                <c:pt idx="4">
                  <c:v>14.652485044207026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A-234F-A08E-A657E3BA160D}"/>
            </c:ext>
          </c:extLst>
        </c:ser>
        <c:ser>
          <c:idx val="5"/>
          <c:order val="1"/>
          <c:tx>
            <c:strRef>
              <c:f>Comparison_charts2!$C$18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(Comparison_charts2!$E$18,Comparison_charts2!$O$18,Comparison_charts2!$Y$18,Comparison_charts2!$AI$18,Comparison_charts2!$AS$18)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2A-234F-A08E-A657E3BA160D}"/>
            </c:ext>
          </c:extLst>
        </c:ser>
        <c:ser>
          <c:idx val="2"/>
          <c:order val="2"/>
          <c:tx>
            <c:strRef>
              <c:f>Comparison_charts2!$C$15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(Comparison_charts2!$E$15,Comparison_charts2!$O$15,Comparison_charts2!$Y$15,Comparison_charts2!$AI$15,Comparison_charts2!$AS$15)</c:f>
              <c:numCache>
                <c:formatCode>0.0000</c:formatCode>
                <c:ptCount val="5"/>
                <c:pt idx="0">
                  <c:v>-9.9475983006414026E-13</c:v>
                </c:pt>
                <c:pt idx="1">
                  <c:v>-9.9475983006414026E-13</c:v>
                </c:pt>
                <c:pt idx="2">
                  <c:v>0</c:v>
                </c:pt>
                <c:pt idx="3">
                  <c:v>0</c:v>
                </c:pt>
                <c:pt idx="4">
                  <c:v>1.2359160352429939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A-234F-A08E-A657E3BA160D}"/>
            </c:ext>
          </c:extLst>
        </c:ser>
        <c:ser>
          <c:idx val="4"/>
          <c:order val="3"/>
          <c:tx>
            <c:strRef>
              <c:f>Comparison_charts2!$C$17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(Comparison_charts2!$E$17,Comparison_charts2!$O$17,Comparison_charts2!$Y$17,Comparison_charts2!$AI$17,Comparison_charts2!$AS$17)</c:f>
              <c:numCache>
                <c:formatCode>0.0000</c:formatCode>
                <c:ptCount val="5"/>
                <c:pt idx="0">
                  <c:v>2.01172031709973E-3</c:v>
                </c:pt>
                <c:pt idx="1">
                  <c:v>-9.1313272552760338E-2</c:v>
                </c:pt>
                <c:pt idx="2">
                  <c:v>0</c:v>
                </c:pt>
                <c:pt idx="3">
                  <c:v>9.9475983006414026E-14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2A-234F-A08E-A657E3BA160D}"/>
            </c:ext>
          </c:extLst>
        </c:ser>
        <c:ser>
          <c:idx val="3"/>
          <c:order val="4"/>
          <c:tx>
            <c:strRef>
              <c:f>Comparison_charts2!$C$16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(Comparison_charts2!$E$16,Comparison_charts2!$O$16,Comparison_charts2!$Y$16,Comparison_charts2!$AI$16,Comparison_charts2!$AS$16)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-0.75869776891170204</c:v>
                </c:pt>
                <c:pt idx="3">
                  <c:v>-1.9895196601282805E-13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A-234F-A08E-A657E3BA160D}"/>
            </c:ext>
          </c:extLst>
        </c:ser>
        <c:ser>
          <c:idx val="7"/>
          <c:order val="5"/>
          <c:tx>
            <c:strRef>
              <c:f>Comparison_charts2!$C$20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(Comparison_charts2!$E$20,Comparison_charts2!$O$20,Comparison_charts2!$Y$20,Comparison_charts2!$AI$20,Comparison_charts2!$AS$20)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2.0271667510697799</c:v>
                </c:pt>
                <c:pt idx="4">
                  <c:v>3.3605846778026205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2A-234F-A08E-A657E3BA160D}"/>
            </c:ext>
          </c:extLst>
        </c:ser>
        <c:ser>
          <c:idx val="8"/>
          <c:order val="6"/>
          <c:tx>
            <c:strRef>
              <c:f>Comparison_charts2!$C$21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(Comparison_charts2!$E$21,Comparison_charts2!$O$21,Comparison_charts2!$Y$21,Comparison_charts2!$AI$21,Comparison_charts2!$AS$21)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1.4632704000000101</c:v>
                </c:pt>
                <c:pt idx="3">
                  <c:v>3.8850808183024803</c:v>
                </c:pt>
                <c:pt idx="4">
                  <c:v>5.8364018386612102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2A-234F-A08E-A657E3BA160D}"/>
            </c:ext>
          </c:extLst>
        </c:ser>
        <c:ser>
          <c:idx val="0"/>
          <c:order val="7"/>
          <c:tx>
            <c:strRef>
              <c:f>Comparison_charts2!$C$13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(Comparison_charts2!$E$13,Comparison_charts2!$O$13,Comparison_charts2!$Y$13,Comparison_charts2!$AI$13,Comparison_charts2!$AS$13)</c:f>
              <c:numCache>
                <c:formatCode>0.0000</c:formatCode>
                <c:ptCount val="5"/>
                <c:pt idx="0">
                  <c:v>1.2545039329978636E-3</c:v>
                </c:pt>
                <c:pt idx="1">
                  <c:v>-1.1359044237941873E-2</c:v>
                </c:pt>
                <c:pt idx="2">
                  <c:v>-13.843849137080529</c:v>
                </c:pt>
                <c:pt idx="3">
                  <c:v>-23.917230013584248</c:v>
                </c:pt>
                <c:pt idx="4">
                  <c:v>-29.737111653015798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A-234F-A08E-A657E3BA160D}"/>
            </c:ext>
          </c:extLst>
        </c:ser>
        <c:ser>
          <c:idx val="6"/>
          <c:order val="8"/>
          <c:tx>
            <c:strRef>
              <c:f>Comparison_charts2!$C$19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(Comparison_charts2!$E$19,Comparison_charts2!$O$19,Comparison_charts2!$Y$19,Comparison_charts2!$AI$19,Comparison_charts2!$AS$19)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-9.7699626167013776E-15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2A-234F-A08E-A657E3BA1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091952"/>
        <c:axId val="1363093600"/>
      </c:barChart>
      <c:catAx>
        <c:axId val="136309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63093600"/>
        <c:crosses val="autoZero"/>
        <c:auto val="1"/>
        <c:lblAlgn val="ctr"/>
        <c:lblOffset val="100"/>
        <c:tickMarkSkip val="1"/>
        <c:noMultiLvlLbl val="0"/>
      </c:catAx>
      <c:valAx>
        <c:axId val="1363093600"/>
        <c:scaling>
          <c:orientation val="minMax"/>
          <c:max val="3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6309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26</xdr:row>
      <xdr:rowOff>12700</xdr:rowOff>
    </xdr:from>
    <xdr:to>
      <xdr:col>14</xdr:col>
      <xdr:colOff>82550</xdr:colOff>
      <xdr:row>52</xdr:row>
      <xdr:rowOff>33020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F57AB-68D7-934A-94B0-4E6DB6855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53</xdr:row>
      <xdr:rowOff>12700</xdr:rowOff>
    </xdr:from>
    <xdr:to>
      <xdr:col>14</xdr:col>
      <xdr:colOff>82550</xdr:colOff>
      <xdr:row>79</xdr:row>
      <xdr:rowOff>33020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5485E4-A14B-D643-8FFB-4363A32D8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26</xdr:row>
      <xdr:rowOff>25400</xdr:rowOff>
    </xdr:from>
    <xdr:to>
      <xdr:col>26</xdr:col>
      <xdr:colOff>82550</xdr:colOff>
      <xdr:row>52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ED507A-E93D-724A-AA91-E04957D27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25400</xdr:colOff>
      <xdr:row>53</xdr:row>
      <xdr:rowOff>25400</xdr:rowOff>
    </xdr:from>
    <xdr:to>
      <xdr:col>26</xdr:col>
      <xdr:colOff>88900</xdr:colOff>
      <xdr:row>79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07D77F-AED3-0B4C-B2E3-CCB4A933A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6350</xdr:colOff>
      <xdr:row>26</xdr:row>
      <xdr:rowOff>12700</xdr:rowOff>
    </xdr:from>
    <xdr:to>
      <xdr:col>35</xdr:col>
      <xdr:colOff>717550</xdr:colOff>
      <xdr:row>48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ABF4AC-E8B5-244C-8CAC-E96379A3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7938</xdr:colOff>
      <xdr:row>50</xdr:row>
      <xdr:rowOff>9524</xdr:rowOff>
    </xdr:from>
    <xdr:to>
      <xdr:col>35</xdr:col>
      <xdr:colOff>719138</xdr:colOff>
      <xdr:row>72</xdr:row>
      <xdr:rowOff>41274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EDDE65-73B4-0C47-8EFB-3FF50D79A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9</xdr:col>
      <xdr:colOff>436881</xdr:colOff>
      <xdr:row>19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84B7848-F4C1-FF49-BF3D-09C5B366C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0</xdr:colOff>
      <xdr:row>0</xdr:row>
      <xdr:rowOff>0</xdr:rowOff>
    </xdr:from>
    <xdr:to>
      <xdr:col>52</xdr:col>
      <xdr:colOff>463550</xdr:colOff>
      <xdr:row>10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4F656-E8B5-FB4C-97B7-6F507AE85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0</xdr:colOff>
      <xdr:row>11</xdr:row>
      <xdr:rowOff>0</xdr:rowOff>
    </xdr:from>
    <xdr:to>
      <xdr:col>52</xdr:col>
      <xdr:colOff>419100</xdr:colOff>
      <xdr:row>22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903541-3622-7E48-8770-98DE07EB1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8881</xdr:colOff>
      <xdr:row>47</xdr:row>
      <xdr:rowOff>8881</xdr:rowOff>
    </xdr:from>
    <xdr:to>
      <xdr:col>54</xdr:col>
      <xdr:colOff>445761</xdr:colOff>
      <xdr:row>65</xdr:row>
      <xdr:rowOff>8881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AB27A6-F525-C943-9255-F29924FF7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0</xdr:colOff>
      <xdr:row>24</xdr:row>
      <xdr:rowOff>204265</xdr:rowOff>
    </xdr:from>
    <xdr:to>
      <xdr:col>53</xdr:col>
      <xdr:colOff>0</xdr:colOff>
      <xdr:row>40</xdr:row>
      <xdr:rowOff>17762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62B87D0-E924-F041-889E-B9BCBB649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0</xdr:colOff>
      <xdr:row>46</xdr:row>
      <xdr:rowOff>203199</xdr:rowOff>
    </xdr:from>
    <xdr:to>
      <xdr:col>63</xdr:col>
      <xdr:colOff>436880</xdr:colOff>
      <xdr:row>64</xdr:row>
      <xdr:rowOff>203199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8E077-9F13-604B-8A26-839E12D38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3849</xdr:colOff>
      <xdr:row>24</xdr:row>
      <xdr:rowOff>13854</xdr:rowOff>
    </xdr:from>
    <xdr:to>
      <xdr:col>37</xdr:col>
      <xdr:colOff>362745</xdr:colOff>
      <xdr:row>42</xdr:row>
      <xdr:rowOff>5227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F8FCE5-1D68-9743-8159-7EEE2DD0C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32551</xdr:colOff>
      <xdr:row>56</xdr:row>
      <xdr:rowOff>156728</xdr:rowOff>
    </xdr:from>
    <xdr:to>
      <xdr:col>34</xdr:col>
      <xdr:colOff>0</xdr:colOff>
      <xdr:row>79</xdr:row>
      <xdr:rowOff>148101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F4195D-C73C-0345-A2AD-40F62462C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3849</xdr:colOff>
      <xdr:row>89</xdr:row>
      <xdr:rowOff>13853</xdr:rowOff>
    </xdr:from>
    <xdr:to>
      <xdr:col>37</xdr:col>
      <xdr:colOff>362745</xdr:colOff>
      <xdr:row>107</xdr:row>
      <xdr:rowOff>5227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ED79DD-5AFD-B145-A859-6C821CB42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125</xdr:row>
      <xdr:rowOff>23962</xdr:rowOff>
    </xdr:from>
    <xdr:to>
      <xdr:col>15</xdr:col>
      <xdr:colOff>358896</xdr:colOff>
      <xdr:row>143</xdr:row>
      <xdr:rowOff>15337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584753-F59B-764F-B0A2-0732B4361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48670</xdr:colOff>
      <xdr:row>70</xdr:row>
      <xdr:rowOff>9158</xdr:rowOff>
    </xdr:from>
    <xdr:to>
      <xdr:col>13</xdr:col>
      <xdr:colOff>170499</xdr:colOff>
      <xdr:row>87</xdr:row>
      <xdr:rowOff>197874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DBB0DD-C08F-9F4E-B973-5C5B647B7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</xdr:colOff>
      <xdr:row>24</xdr:row>
      <xdr:rowOff>0</xdr:rowOff>
    </xdr:from>
    <xdr:to>
      <xdr:col>15</xdr:col>
      <xdr:colOff>358897</xdr:colOff>
      <xdr:row>41</xdr:row>
      <xdr:rowOff>195053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7464BA2-FD2E-1B4D-98DF-2F4EB8E16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60962</xdr:colOff>
      <xdr:row>17</xdr:row>
      <xdr:rowOff>111760</xdr:rowOff>
    </xdr:from>
    <xdr:to>
      <xdr:col>55</xdr:col>
      <xdr:colOff>767312</xdr:colOff>
      <xdr:row>35</xdr:row>
      <xdr:rowOff>103613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DA90FE0-00D9-AF4C-9163-9732CAE97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23962</xdr:colOff>
      <xdr:row>104</xdr:row>
      <xdr:rowOff>11981</xdr:rowOff>
    </xdr:from>
    <xdr:to>
      <xdr:col>64</xdr:col>
      <xdr:colOff>591362</xdr:colOff>
      <xdr:row>117</xdr:row>
      <xdr:rowOff>74070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D8C2CA7-6945-6047-B7D1-AB06B31D9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7140</xdr:colOff>
      <xdr:row>104</xdr:row>
      <xdr:rowOff>23962</xdr:rowOff>
    </xdr:from>
    <xdr:to>
      <xdr:col>58</xdr:col>
      <xdr:colOff>579380</xdr:colOff>
      <xdr:row>117</xdr:row>
      <xdr:rowOff>86051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0D7AF60-4C54-CD42-81AC-C4859D16F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11981</xdr:colOff>
      <xdr:row>104</xdr:row>
      <xdr:rowOff>11981</xdr:rowOff>
    </xdr:from>
    <xdr:to>
      <xdr:col>52</xdr:col>
      <xdr:colOff>581558</xdr:colOff>
      <xdr:row>117</xdr:row>
      <xdr:rowOff>74070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02BD13-7EDA-7A41-954D-095143B9C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213360</xdr:colOff>
      <xdr:row>57</xdr:row>
      <xdr:rowOff>5080</xdr:rowOff>
    </xdr:from>
    <xdr:to>
      <xdr:col>42</xdr:col>
      <xdr:colOff>132080</xdr:colOff>
      <xdr:row>72</xdr:row>
      <xdr:rowOff>172720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6A1581-C351-134B-BBF7-C3028DD6E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20</xdr:row>
      <xdr:rowOff>12700</xdr:rowOff>
    </xdr:from>
    <xdr:to>
      <xdr:col>13</xdr:col>
      <xdr:colOff>716533</xdr:colOff>
      <xdr:row>38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447A2E-9F30-334B-BA79-96D6FB899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20</xdr:row>
      <xdr:rowOff>25400</xdr:rowOff>
    </xdr:from>
    <xdr:to>
      <xdr:col>35</xdr:col>
      <xdr:colOff>710183</xdr:colOff>
      <xdr:row>38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45A74E-982F-074C-9C11-5444DAA7F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48</xdr:row>
      <xdr:rowOff>0</xdr:rowOff>
    </xdr:from>
    <xdr:to>
      <xdr:col>13</xdr:col>
      <xdr:colOff>710183</xdr:colOff>
      <xdr:row>66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D5EB05B-6F73-C748-8D67-BD1173754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190500</xdr:rowOff>
    </xdr:from>
    <xdr:to>
      <xdr:col>9</xdr:col>
      <xdr:colOff>811783</xdr:colOff>
      <xdr:row>36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2145D0-4BA1-0D4F-8639-75CE21CE0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9</xdr:col>
      <xdr:colOff>811783</xdr:colOff>
      <xdr:row>19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12CC8-9C28-F241-B520-68B73664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19</xdr:col>
      <xdr:colOff>811783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395BA1-B6B0-7E48-91E4-A299F8256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18</xdr:row>
      <xdr:rowOff>190500</xdr:rowOff>
    </xdr:from>
    <xdr:to>
      <xdr:col>19</xdr:col>
      <xdr:colOff>811783</xdr:colOff>
      <xdr:row>36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549CC0-F0DC-804B-B8DA-32BADF8BE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825499</xdr:colOff>
      <xdr:row>39</xdr:row>
      <xdr:rowOff>190499</xdr:rowOff>
    </xdr:from>
    <xdr:to>
      <xdr:col>10</xdr:col>
      <xdr:colOff>13715</xdr:colOff>
      <xdr:row>59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DCB0C0-25DD-E745-BFFA-585B2C00E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19</xdr:col>
      <xdr:colOff>577754</xdr:colOff>
      <xdr:row>57</xdr:row>
      <xdr:rowOff>195516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6175A5-E6B1-9F40-A895-7A3B4AE3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12</xdr:col>
      <xdr:colOff>130296</xdr:colOff>
      <xdr:row>78</xdr:row>
      <xdr:rowOff>194575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D22D55-6CC8-754C-B61F-54EA3296A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nese/Box/EGI%20Energy%20Systems/10%20Personal/Agnese%20Beltramo/PhD/PhD%20Papers/GLUCOSE/Scenarios%20Data/old_202004/FO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Query"/>
      <sheetName val="Charts"/>
      <sheetName val="ReportingData"/>
      <sheetName val="InteractiveVisualization"/>
      <sheetName val="Capacity"/>
      <sheetName val="Production"/>
      <sheetName val="Prod_filtering"/>
      <sheetName val="NewCapacity"/>
      <sheetName val="Emissions"/>
      <sheetName val="EmissionsByTech"/>
      <sheetName val="TotalDiscountedCostByTech"/>
      <sheetName val="TotalAnnualTechActivityByMode"/>
      <sheetName val="Demands"/>
    </sheetNames>
    <sheetDataSet>
      <sheetData sheetId="0"/>
      <sheetData sheetId="1"/>
      <sheetData sheetId="2"/>
      <sheetData sheetId="3">
        <row r="30">
          <cell r="A30" t="str">
            <v>Food Demand [kcal/pp/day]</v>
          </cell>
          <cell r="B30" t="str">
            <v>Unit</v>
          </cell>
        </row>
        <row r="31">
          <cell r="A31" t="str">
            <v>Food Demand</v>
          </cell>
          <cell r="B31" t="str">
            <v>kcal/cap/day</v>
          </cell>
        </row>
        <row r="32">
          <cell r="A32" t="str">
            <v>Food Demand|Crops</v>
          </cell>
          <cell r="B32" t="str">
            <v>kcal/cap/day</v>
          </cell>
        </row>
        <row r="33">
          <cell r="A33" t="str">
            <v>Food Demand|Livestock</v>
          </cell>
          <cell r="B33" t="str">
            <v>kcal/cap/day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E10" sqref="E10"/>
    </sheetView>
  </sheetViews>
  <sheetFormatPr baseColWidth="10" defaultColWidth="11" defaultRowHeight="15" x14ac:dyDescent="0.2"/>
  <cols>
    <col min="1" max="1" width="29" style="25" bestFit="1" customWidth="1"/>
    <col min="2" max="2" width="15.33203125" style="26" customWidth="1"/>
    <col min="3" max="3" width="15.33203125" style="25" customWidth="1"/>
    <col min="4" max="4" width="11" style="25"/>
    <col min="5" max="5" width="16.5" style="25" bestFit="1" customWidth="1"/>
    <col min="6" max="16384" width="11" style="25"/>
  </cols>
  <sheetData>
    <row r="1" spans="1:5" x14ac:dyDescent="0.2">
      <c r="A1" s="27" t="s">
        <v>165</v>
      </c>
    </row>
    <row r="2" spans="1:5" x14ac:dyDescent="0.2">
      <c r="A2" s="27" t="s">
        <v>166</v>
      </c>
    </row>
    <row r="3" spans="1:5" x14ac:dyDescent="0.2">
      <c r="A3" s="27"/>
    </row>
    <row r="4" spans="1:5" x14ac:dyDescent="0.2">
      <c r="A4" s="27" t="s">
        <v>180</v>
      </c>
      <c r="B4" s="30" t="s">
        <v>164</v>
      </c>
      <c r="C4" s="31" t="s">
        <v>167</v>
      </c>
    </row>
    <row r="5" spans="1:5" x14ac:dyDescent="0.2">
      <c r="A5" s="25" t="s">
        <v>122</v>
      </c>
      <c r="B5" s="46">
        <v>267074.82429999998</v>
      </c>
    </row>
    <row r="6" spans="1:5" x14ac:dyDescent="0.2">
      <c r="A6" s="25" t="s">
        <v>123</v>
      </c>
      <c r="B6" s="26">
        <v>1581885408</v>
      </c>
      <c r="C6" s="22">
        <f>B6/$B$5-1</f>
        <v>5922.0045817538339</v>
      </c>
      <c r="E6" s="52">
        <v>1582153340</v>
      </c>
    </row>
    <row r="7" spans="1:5" ht="16" x14ac:dyDescent="0.2">
      <c r="A7" s="25" t="s">
        <v>124</v>
      </c>
      <c r="B7" s="46">
        <v>257692.68960000001</v>
      </c>
      <c r="C7" s="29">
        <f t="shared" ref="C7" si="0">B7/$B$5-1</f>
        <v>-3.5129236627190252E-2</v>
      </c>
      <c r="E7" s="53">
        <v>1582153337.4347799</v>
      </c>
    </row>
    <row r="8" spans="1:5" x14ac:dyDescent="0.2">
      <c r="A8" s="25" t="s">
        <v>178</v>
      </c>
      <c r="B8" s="46">
        <v>264252.11139999999</v>
      </c>
      <c r="C8" s="29"/>
    </row>
    <row r="9" spans="1:5" x14ac:dyDescent="0.2">
      <c r="A9" s="25" t="s">
        <v>125</v>
      </c>
      <c r="B9" s="46">
        <v>501862028</v>
      </c>
      <c r="C9" s="28">
        <f>B9/$B$5-1</f>
        <v>1878.1064613273622</v>
      </c>
      <c r="E9" s="52">
        <v>487442481.69999999</v>
      </c>
    </row>
    <row r="11" spans="1:5" x14ac:dyDescent="0.2">
      <c r="A11" s="25" t="s">
        <v>169</v>
      </c>
    </row>
    <row r="12" spans="1:5" x14ac:dyDescent="0.2">
      <c r="A12" s="27" t="s">
        <v>168</v>
      </c>
      <c r="B12" s="30" t="s">
        <v>164</v>
      </c>
      <c r="C12" s="31" t="s">
        <v>167</v>
      </c>
    </row>
    <row r="13" spans="1:5" x14ac:dyDescent="0.2">
      <c r="A13" s="25" t="s">
        <v>122</v>
      </c>
      <c r="B13" s="32"/>
    </row>
    <row r="14" spans="1:5" x14ac:dyDescent="0.2">
      <c r="A14" s="25" t="s">
        <v>123</v>
      </c>
      <c r="B14" s="32"/>
      <c r="C14" s="28" t="e">
        <f>B14/$B$13-1</f>
        <v>#DIV/0!</v>
      </c>
    </row>
    <row r="15" spans="1:5" x14ac:dyDescent="0.2">
      <c r="A15" s="25" t="s">
        <v>124</v>
      </c>
      <c r="B15" s="32"/>
      <c r="C15" s="29" t="e">
        <f t="shared" ref="C15:C17" si="1">B15/$B$13-1</f>
        <v>#DIV/0!</v>
      </c>
    </row>
    <row r="16" spans="1:5" x14ac:dyDescent="0.2">
      <c r="A16" s="25" t="s">
        <v>178</v>
      </c>
      <c r="B16" s="32"/>
      <c r="C16" s="29"/>
    </row>
    <row r="17" spans="1:3" x14ac:dyDescent="0.2">
      <c r="A17" s="25" t="s">
        <v>125</v>
      </c>
      <c r="B17" s="32"/>
      <c r="C17" s="28" t="e">
        <f t="shared" si="1"/>
        <v>#DIV/0!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S67"/>
  <sheetViews>
    <sheetView zoomScaleNormal="100" workbookViewId="0">
      <selection activeCell="B28" sqref="B28"/>
    </sheetView>
  </sheetViews>
  <sheetFormatPr baseColWidth="10" defaultColWidth="11" defaultRowHeight="16" x14ac:dyDescent="0.2"/>
  <cols>
    <col min="1" max="1" width="16.83203125" bestFit="1" customWidth="1"/>
    <col min="2" max="2" width="25.33203125" bestFit="1" customWidth="1"/>
    <col min="3" max="3" width="33.1640625" bestFit="1" customWidth="1"/>
    <col min="5" max="5" width="12.83203125" bestFit="1" customWidth="1"/>
  </cols>
  <sheetData>
    <row r="1" spans="1:45" s="16" customFormat="1" x14ac:dyDescent="0.2">
      <c r="A1" s="16" t="s">
        <v>90</v>
      </c>
      <c r="C1" s="16" t="s">
        <v>95</v>
      </c>
      <c r="D1" s="16" t="s">
        <v>1</v>
      </c>
      <c r="E1" s="16">
        <v>2010</v>
      </c>
      <c r="F1" s="16">
        <v>2011</v>
      </c>
      <c r="G1" s="16">
        <v>2012</v>
      </c>
      <c r="H1" s="16">
        <v>2013</v>
      </c>
      <c r="I1" s="16">
        <v>2014</v>
      </c>
      <c r="J1" s="16">
        <v>2015</v>
      </c>
      <c r="K1" s="16">
        <v>2016</v>
      </c>
      <c r="L1" s="16">
        <v>2017</v>
      </c>
      <c r="M1" s="16">
        <v>2018</v>
      </c>
      <c r="N1" s="16">
        <v>2019</v>
      </c>
      <c r="O1" s="16">
        <v>2020</v>
      </c>
      <c r="P1" s="16">
        <v>2021</v>
      </c>
      <c r="Q1" s="16">
        <v>2022</v>
      </c>
      <c r="R1" s="16">
        <v>2023</v>
      </c>
      <c r="S1" s="16">
        <v>2024</v>
      </c>
      <c r="T1" s="16">
        <v>2025</v>
      </c>
      <c r="U1" s="16">
        <v>2026</v>
      </c>
      <c r="V1" s="16">
        <v>2027</v>
      </c>
      <c r="W1" s="16">
        <v>2028</v>
      </c>
      <c r="X1" s="16">
        <v>2029</v>
      </c>
      <c r="Y1" s="16">
        <v>2030</v>
      </c>
      <c r="Z1" s="16">
        <v>2031</v>
      </c>
      <c r="AA1" s="16">
        <v>2032</v>
      </c>
      <c r="AB1" s="16">
        <v>2033</v>
      </c>
      <c r="AC1" s="16">
        <v>2034</v>
      </c>
      <c r="AD1" s="16">
        <v>2035</v>
      </c>
      <c r="AE1" s="16">
        <v>2036</v>
      </c>
      <c r="AF1" s="16">
        <v>2037</v>
      </c>
      <c r="AG1" s="16">
        <v>2038</v>
      </c>
      <c r="AH1" s="16">
        <v>2039</v>
      </c>
      <c r="AI1" s="16">
        <v>2040</v>
      </c>
      <c r="AJ1" s="16">
        <v>2041</v>
      </c>
      <c r="AK1" s="16">
        <v>2042</v>
      </c>
      <c r="AL1" s="16">
        <v>2043</v>
      </c>
      <c r="AM1" s="16">
        <v>2044</v>
      </c>
      <c r="AN1" s="16">
        <v>2045</v>
      </c>
      <c r="AO1" s="16">
        <v>2046</v>
      </c>
      <c r="AP1" s="16">
        <v>2047</v>
      </c>
      <c r="AQ1" s="16">
        <v>2048</v>
      </c>
      <c r="AR1" s="16">
        <v>2049</v>
      </c>
      <c r="AS1" s="16">
        <v>2050</v>
      </c>
    </row>
    <row r="2" spans="1:45" x14ac:dyDescent="0.2">
      <c r="A2" t="s">
        <v>96</v>
      </c>
      <c r="B2" t="s">
        <v>49</v>
      </c>
      <c r="C2" t="s">
        <v>98</v>
      </c>
      <c r="D2" t="s">
        <v>3</v>
      </c>
      <c r="E2" s="15">
        <f>Comparison_data!D38-Comparison_data!D109</f>
        <v>0</v>
      </c>
      <c r="F2" s="15">
        <f>Comparison_data!E38-Comparison_data!E109</f>
        <v>3.7635117990006961E-3</v>
      </c>
      <c r="G2" s="15">
        <f>Comparison_data!F38-Comparison_data!F109</f>
        <v>7.5270235980937628E-3</v>
      </c>
      <c r="H2" s="15">
        <f>Comparison_data!G38-Comparison_data!G109</f>
        <v>-1.1820393000697038E-2</v>
      </c>
      <c r="I2" s="15">
        <f>Comparison_data!H38-Comparison_data!H109</f>
        <v>2.0461484288759948</v>
      </c>
      <c r="J2" s="15">
        <f>Comparison_data!I38-Comparison_data!I109</f>
        <v>5.0156223389021939</v>
      </c>
      <c r="K2" s="15">
        <f>Comparison_data!J38-Comparison_data!J109</f>
        <v>5.4228802955831448</v>
      </c>
      <c r="L2" s="15">
        <f>Comparison_data!K38-Comparison_data!K109</f>
        <v>4.7458237261485614</v>
      </c>
      <c r="M2" s="15">
        <f>Comparison_data!L38-Comparison_data!L109</f>
        <v>4.0675177788001236</v>
      </c>
      <c r="N2" s="15">
        <f>Comparison_data!M38-Comparison_data!M109</f>
        <v>3.3876513905641943</v>
      </c>
      <c r="O2" s="15">
        <f>Comparison_data!N38-Comparison_data!N109</f>
        <v>6.37386053979046</v>
      </c>
      <c r="P2" s="15">
        <f>Comparison_data!O38-Comparison_data!O109</f>
        <v>2.3064885781981843</v>
      </c>
      <c r="Q2" s="15">
        <f>Comparison_data!P38-Comparison_data!P109</f>
        <v>2.6766772575828348</v>
      </c>
      <c r="R2" s="15">
        <f>Comparison_data!Q38-Comparison_data!Q109</f>
        <v>3.0598947183945349</v>
      </c>
      <c r="S2" s="15">
        <f>Comparison_data!R38-Comparison_data!R109</f>
        <v>3.4209728674340276</v>
      </c>
      <c r="T2" s="15">
        <f>Comparison_data!S38-Comparison_data!S109</f>
        <v>3.7750053538020012</v>
      </c>
      <c r="U2" s="15">
        <f>Comparison_data!T38-Comparison_data!T109</f>
        <v>3.5419039729241106</v>
      </c>
      <c r="V2" s="15">
        <f>Comparison_data!U38-Comparison_data!U109</f>
        <v>3.6905589909595733</v>
      </c>
      <c r="W2" s="15">
        <f>Comparison_data!V38-Comparison_data!V109</f>
        <v>4.3202869196576614</v>
      </c>
      <c r="X2" s="15">
        <f>Comparison_data!W38-Comparison_data!W109</f>
        <v>2.6468056178411317</v>
      </c>
      <c r="Y2" s="15">
        <f>Comparison_data!X38-Comparison_data!X109</f>
        <v>3.393115217877547</v>
      </c>
      <c r="Z2" s="15">
        <f>Comparison_data!Y38-Comparison_data!Y109</f>
        <v>0.51371548328406291</v>
      </c>
      <c r="AA2" s="15">
        <f>Comparison_data!Z38-Comparison_data!Z109</f>
        <v>-0.38209636394061164</v>
      </c>
      <c r="AB2" s="15">
        <f>Comparison_data!AA38-Comparison_data!AA109</f>
        <v>-0.4072394224436664</v>
      </c>
      <c r="AC2" s="15">
        <f>Comparison_data!AB38-Comparison_data!AB109</f>
        <v>-0.4330046068940554</v>
      </c>
      <c r="AD2" s="15">
        <f>Comparison_data!AC38-Comparison_data!AC109</f>
        <v>-0.46620878152986478</v>
      </c>
      <c r="AE2" s="15">
        <f>Comparison_data!AD38-Comparison_data!AD109</f>
        <v>-0.48360178687375566</v>
      </c>
      <c r="AF2" s="15">
        <f>Comparison_data!AE38-Comparison_data!AE109</f>
        <v>-0.50099479221771759</v>
      </c>
      <c r="AG2" s="15">
        <f>Comparison_data!AF38-Comparison_data!AF109</f>
        <v>-0.51869886053529157</v>
      </c>
      <c r="AH2" s="15">
        <f>Comparison_data!AG38-Comparison_data!AG109</f>
        <v>-0.54415298201200102</v>
      </c>
      <c r="AI2" s="15">
        <f>Comparison_data!AH38-Comparison_data!AH109</f>
        <v>-0.55441806014425055</v>
      </c>
      <c r="AJ2" s="15">
        <f>Comparison_data!AI38-Comparison_data!AI109</f>
        <v>-0.58886648667479591</v>
      </c>
      <c r="AK2" s="15">
        <f>Comparison_data!AJ38-Comparison_data!AJ109</f>
        <v>0.96443057222080952</v>
      </c>
      <c r="AL2" s="15">
        <f>Comparison_data!AK38-Comparison_data!AK109</f>
        <v>1.186890641760602</v>
      </c>
      <c r="AM2" s="15">
        <f>Comparison_data!AL38-Comparison_data!AL109</f>
        <v>1.4195486168670008</v>
      </c>
      <c r="AN2" s="15">
        <f>Comparison_data!AM38-Comparison_data!AM109</f>
        <v>1.6608643897404036</v>
      </c>
      <c r="AO2" s="15">
        <f>Comparison_data!AN38-Comparison_data!AN109</f>
        <v>1.9133208526632011</v>
      </c>
      <c r="AP2" s="15">
        <f>Comparison_data!AO38-Comparison_data!AO109</f>
        <v>2.1761139703247458</v>
      </c>
      <c r="AQ2" s="15">
        <f>Comparison_data!AP38-Comparison_data!AP109</f>
        <v>2.4571483159242327</v>
      </c>
      <c r="AR2" s="15">
        <f>Comparison_data!AQ38-Comparison_data!AQ109</f>
        <v>2.7428606590246893</v>
      </c>
      <c r="AS2" s="15">
        <f>Comparison_data!AR38-Comparison_data!AR109</f>
        <v>3.0398990726377022</v>
      </c>
    </row>
    <row r="3" spans="1:45" x14ac:dyDescent="0.2">
      <c r="A3" t="s">
        <v>96</v>
      </c>
      <c r="B3" t="s">
        <v>49</v>
      </c>
      <c r="C3" t="s">
        <v>99</v>
      </c>
      <c r="D3" t="s">
        <v>3</v>
      </c>
      <c r="E3" s="15">
        <f>Comparison_data!D40-Comparison_data!D111</f>
        <v>0</v>
      </c>
      <c r="F3" s="15">
        <f>Comparison_data!E40-Comparison_data!E111</f>
        <v>0</v>
      </c>
      <c r="G3" s="15">
        <f>Comparison_data!F40-Comparison_data!F111</f>
        <v>9.9475983006414026E-13</v>
      </c>
      <c r="H3" s="15">
        <f>Comparison_data!G40-Comparison_data!G111</f>
        <v>0</v>
      </c>
      <c r="I3" s="15">
        <f>Comparison_data!H40-Comparison_data!H111</f>
        <v>0</v>
      </c>
      <c r="J3" s="15">
        <f>Comparison_data!I40-Comparison_data!I111</f>
        <v>0</v>
      </c>
      <c r="K3" s="15">
        <f>Comparison_data!J40-Comparison_data!J111</f>
        <v>1.879324619794005</v>
      </c>
      <c r="L3" s="15">
        <f>Comparison_data!K40-Comparison_data!K111</f>
        <v>4.4820078327419992</v>
      </c>
      <c r="M3" s="15">
        <f>Comparison_data!L40-Comparison_data!L111</f>
        <v>7.0858812927779979</v>
      </c>
      <c r="N3" s="15">
        <f>Comparison_data!M40-Comparison_data!M111</f>
        <v>9.705579492542995</v>
      </c>
      <c r="O3" s="15">
        <f>Comparison_data!N40-Comparison_data!N111</f>
        <v>12.468963491952991</v>
      </c>
      <c r="P3" s="15">
        <f>Comparison_data!O40-Comparison_data!O111</f>
        <v>0</v>
      </c>
      <c r="Q3" s="15">
        <f>Comparison_data!P40-Comparison_data!P111</f>
        <v>0</v>
      </c>
      <c r="R3" s="15">
        <f>Comparison_data!Q40-Comparison_data!Q111</f>
        <v>9.5437904477500126</v>
      </c>
      <c r="S3" s="15">
        <f>Comparison_data!R40-Comparison_data!R111</f>
        <v>16.374683348947997</v>
      </c>
      <c r="T3" s="15">
        <f>Comparison_data!S40-Comparison_data!S111</f>
        <v>25.876063076479994</v>
      </c>
      <c r="U3" s="15">
        <f>Comparison_data!T40-Comparison_data!T111</f>
        <v>34.561944120640987</v>
      </c>
      <c r="V3" s="15">
        <f>Comparison_data!U40-Comparison_data!U111</f>
        <v>42.642158339833003</v>
      </c>
      <c r="W3" s="15">
        <f>Comparison_data!V40-Comparison_data!V111</f>
        <v>50.30749614095501</v>
      </c>
      <c r="X3" s="15">
        <f>Comparison_data!W40-Comparison_data!W111</f>
        <v>59.957181373424007</v>
      </c>
      <c r="Y3" s="15">
        <f>Comparison_data!X40-Comparison_data!X111</f>
        <v>70.222267993525108</v>
      </c>
      <c r="Z3" s="15">
        <f>Comparison_data!Y40-Comparison_data!Y111</f>
        <v>79.628353408539994</v>
      </c>
      <c r="AA3" s="15">
        <f>Comparison_data!Z40-Comparison_data!Z111</f>
        <v>93.379273436472005</v>
      </c>
      <c r="AB3" s="15">
        <f>Comparison_data!AA40-Comparison_data!AA111</f>
        <v>105.85160979508899</v>
      </c>
      <c r="AC3" s="15">
        <f>Comparison_data!AB40-Comparison_data!AB111</f>
        <v>115.68125707486111</v>
      </c>
      <c r="AD3" s="15">
        <f>Comparison_data!AC40-Comparison_data!AC111</f>
        <v>125.07436745259301</v>
      </c>
      <c r="AE3" s="15">
        <f>Comparison_data!AD40-Comparison_data!AD111</f>
        <v>134.09515764263102</v>
      </c>
      <c r="AF3" s="15">
        <f>Comparison_data!AE40-Comparison_data!AE111</f>
        <v>142.38815767926499</v>
      </c>
      <c r="AG3" s="15">
        <f>Comparison_data!AF40-Comparison_data!AF111</f>
        <v>149.98228054615998</v>
      </c>
      <c r="AH3" s="15">
        <f>Comparison_data!AG40-Comparison_data!AG111</f>
        <v>155.3046293803871</v>
      </c>
      <c r="AI3" s="15">
        <f>Comparison_data!AH40-Comparison_data!AH111</f>
        <v>160.64203653872801</v>
      </c>
      <c r="AJ3" s="15">
        <f>Comparison_data!AI40-Comparison_data!AI111</f>
        <v>164.83053184345999</v>
      </c>
      <c r="AK3" s="15">
        <f>Comparison_data!AJ40-Comparison_data!AJ111</f>
        <v>168.67491907015071</v>
      </c>
      <c r="AL3" s="15">
        <f>Comparison_data!AK40-Comparison_data!AK111</f>
        <v>178.82672289917838</v>
      </c>
      <c r="AM3" s="15">
        <f>Comparison_data!AL40-Comparison_data!AL111</f>
        <v>190.36415512336191</v>
      </c>
      <c r="AN3" s="15">
        <f>Comparison_data!AM40-Comparison_data!AM111</f>
        <v>201.41319298955949</v>
      </c>
      <c r="AO3" s="15">
        <f>Comparison_data!AN40-Comparison_data!AN111</f>
        <v>211.88316799533899</v>
      </c>
      <c r="AP3" s="15">
        <f>Comparison_data!AO40-Comparison_data!AO111</f>
        <v>222.21340024892791</v>
      </c>
      <c r="AQ3" s="15">
        <f>Comparison_data!AP40-Comparison_data!AP111</f>
        <v>232.4885397309618</v>
      </c>
      <c r="AR3" s="15">
        <f>Comparison_data!AQ40-Comparison_data!AQ111</f>
        <v>239.91728206884238</v>
      </c>
      <c r="AS3" s="15">
        <f>Comparison_data!AR40-Comparison_data!AR111</f>
        <v>240.46668603095731</v>
      </c>
    </row>
    <row r="4" spans="1:45" x14ac:dyDescent="0.2">
      <c r="A4" t="s">
        <v>96</v>
      </c>
      <c r="B4" t="s">
        <v>49</v>
      </c>
      <c r="C4" t="s">
        <v>100</v>
      </c>
      <c r="D4" t="s">
        <v>3</v>
      </c>
      <c r="E4" s="15">
        <f>Comparison_data!D42-Comparison_data!D113</f>
        <v>-9.9475983006414026E-13</v>
      </c>
      <c r="F4" s="15">
        <f>Comparison_data!E42-Comparison_data!E113</f>
        <v>-9.9475983006414026E-13</v>
      </c>
      <c r="G4" s="15">
        <f>Comparison_data!F42-Comparison_data!F113</f>
        <v>0</v>
      </c>
      <c r="H4" s="15">
        <f>Comparison_data!G42-Comparison_data!G113</f>
        <v>1.0089706847793423E-12</v>
      </c>
      <c r="I4" s="15">
        <f>Comparison_data!H42-Comparison_data!H113</f>
        <v>0</v>
      </c>
      <c r="J4" s="15">
        <f>Comparison_data!I42-Comparison_data!I113</f>
        <v>0</v>
      </c>
      <c r="K4" s="15">
        <f>Comparison_data!J42-Comparison_data!J113</f>
        <v>0</v>
      </c>
      <c r="L4" s="15">
        <f>Comparison_data!K42-Comparison_data!K113</f>
        <v>-9.9475983006414026E-13</v>
      </c>
      <c r="M4" s="15">
        <f>Comparison_data!L42-Comparison_data!L113</f>
        <v>0</v>
      </c>
      <c r="N4" s="15">
        <f>Comparison_data!M42-Comparison_data!M113</f>
        <v>1.0089706847793423E-12</v>
      </c>
      <c r="O4" s="15">
        <f>Comparison_data!N42-Comparison_data!N113</f>
        <v>-9.9475983006414026E-13</v>
      </c>
      <c r="P4" s="15">
        <f>Comparison_data!O42-Comparison_data!O113</f>
        <v>0</v>
      </c>
      <c r="Q4" s="15">
        <f>Comparison_data!P42-Comparison_data!P113</f>
        <v>0</v>
      </c>
      <c r="R4" s="15">
        <f>Comparison_data!Q42-Comparison_data!Q113</f>
        <v>0</v>
      </c>
      <c r="S4" s="15">
        <f>Comparison_data!R42-Comparison_data!R113</f>
        <v>0</v>
      </c>
      <c r="T4" s="15">
        <f>Comparison_data!S42-Comparison_data!S113</f>
        <v>0</v>
      </c>
      <c r="U4" s="15">
        <f>Comparison_data!T42-Comparison_data!T113</f>
        <v>0</v>
      </c>
      <c r="V4" s="15">
        <f>Comparison_data!U42-Comparison_data!U113</f>
        <v>0</v>
      </c>
      <c r="W4" s="15">
        <f>Comparison_data!V42-Comparison_data!V113</f>
        <v>9.9475983006414026E-13</v>
      </c>
      <c r="X4" s="15">
        <f>Comparison_data!W42-Comparison_data!W113</f>
        <v>0</v>
      </c>
      <c r="Y4" s="15">
        <f>Comparison_data!X42-Comparison_data!X113</f>
        <v>0</v>
      </c>
      <c r="Z4" s="15">
        <f>Comparison_data!Y42-Comparison_data!Y113</f>
        <v>0</v>
      </c>
      <c r="AA4" s="15">
        <f>Comparison_data!Z42-Comparison_data!Z113</f>
        <v>-9.9475983006414026E-13</v>
      </c>
      <c r="AB4" s="15">
        <f>Comparison_data!AA42-Comparison_data!AA113</f>
        <v>0</v>
      </c>
      <c r="AC4" s="15">
        <f>Comparison_data!AB42-Comparison_data!AB113</f>
        <v>0</v>
      </c>
      <c r="AD4" s="15">
        <f>Comparison_data!AC42-Comparison_data!AC113</f>
        <v>0</v>
      </c>
      <c r="AE4" s="15">
        <f>Comparison_data!AD42-Comparison_data!AD113</f>
        <v>0</v>
      </c>
      <c r="AF4" s="15">
        <f>Comparison_data!AE42-Comparison_data!AE113</f>
        <v>0</v>
      </c>
      <c r="AG4" s="15">
        <f>Comparison_data!AF42-Comparison_data!AF113</f>
        <v>-9.9475983006414026E-13</v>
      </c>
      <c r="AH4" s="15">
        <f>Comparison_data!AG42-Comparison_data!AG113</f>
        <v>-9.9475983006414026E-13</v>
      </c>
      <c r="AI4" s="15">
        <f>Comparison_data!AH42-Comparison_data!AH113</f>
        <v>0</v>
      </c>
      <c r="AJ4" s="15">
        <f>Comparison_data!AI42-Comparison_data!AI113</f>
        <v>0</v>
      </c>
      <c r="AK4" s="15">
        <f>Comparison_data!AJ42-Comparison_data!AJ113</f>
        <v>1.4839528456699895</v>
      </c>
      <c r="AL4" s="15">
        <f>Comparison_data!AK42-Comparison_data!AK113</f>
        <v>9.9475983006414026E-13</v>
      </c>
      <c r="AM4" s="15">
        <f>Comparison_data!AL42-Comparison_data!AL113</f>
        <v>9.9475983006414026E-13</v>
      </c>
      <c r="AN4" s="15">
        <f>Comparison_data!AM42-Comparison_data!AM113</f>
        <v>0</v>
      </c>
      <c r="AO4" s="15">
        <f>Comparison_data!AN42-Comparison_data!AN113</f>
        <v>1.0089706847793423E-12</v>
      </c>
      <c r="AP4" s="15">
        <f>Comparison_data!AO42-Comparison_data!AO113</f>
        <v>0</v>
      </c>
      <c r="AQ4" s="15">
        <f>Comparison_data!AP42-Comparison_data!AP113</f>
        <v>0</v>
      </c>
      <c r="AR4" s="15">
        <f>Comparison_data!AQ42-Comparison_data!AQ113</f>
        <v>9.9475983006414026E-13</v>
      </c>
      <c r="AS4" s="15">
        <f>Comparison_data!AR42-Comparison_data!AR113</f>
        <v>1.2359160352429939</v>
      </c>
    </row>
    <row r="5" spans="1:45" x14ac:dyDescent="0.2">
      <c r="A5" t="s">
        <v>96</v>
      </c>
      <c r="B5" t="s">
        <v>49</v>
      </c>
      <c r="C5" t="s">
        <v>101</v>
      </c>
      <c r="D5" t="s">
        <v>3</v>
      </c>
      <c r="E5" s="15">
        <f>Comparison_data!D43-Comparison_data!D114</f>
        <v>0</v>
      </c>
      <c r="F5" s="15">
        <f>Comparison_data!E43-Comparison_data!E114</f>
        <v>0</v>
      </c>
      <c r="G5" s="15">
        <f>Comparison_data!F43-Comparison_data!F114</f>
        <v>0</v>
      </c>
      <c r="H5" s="15">
        <f>Comparison_data!G43-Comparison_data!G114</f>
        <v>0</v>
      </c>
      <c r="I5" s="15">
        <f>Comparison_data!H43-Comparison_data!H114</f>
        <v>0</v>
      </c>
      <c r="J5" s="15">
        <f>Comparison_data!I43-Comparison_data!I114</f>
        <v>0</v>
      </c>
      <c r="K5" s="15">
        <f>Comparison_data!J43-Comparison_data!J114</f>
        <v>0</v>
      </c>
      <c r="L5" s="15">
        <f>Comparison_data!K43-Comparison_data!K114</f>
        <v>0</v>
      </c>
      <c r="M5" s="15">
        <f>Comparison_data!L43-Comparison_data!L114</f>
        <v>0</v>
      </c>
      <c r="N5" s="15">
        <f>Comparison_data!M43-Comparison_data!M114</f>
        <v>0</v>
      </c>
      <c r="O5" s="15">
        <f>Comparison_data!N43-Comparison_data!N114</f>
        <v>0</v>
      </c>
      <c r="P5" s="15">
        <f>Comparison_data!O43-Comparison_data!O114</f>
        <v>0</v>
      </c>
      <c r="Q5" s="15">
        <f>Comparison_data!P43-Comparison_data!P114</f>
        <v>0</v>
      </c>
      <c r="R5" s="15">
        <f>Comparison_data!Q43-Comparison_data!Q114</f>
        <v>0</v>
      </c>
      <c r="S5" s="15">
        <f>Comparison_data!R43-Comparison_data!R114</f>
        <v>0</v>
      </c>
      <c r="T5" s="15">
        <f>Comparison_data!S43-Comparison_data!S114</f>
        <v>0</v>
      </c>
      <c r="U5" s="15">
        <f>Comparison_data!T43-Comparison_data!T114</f>
        <v>2.0770908788671001</v>
      </c>
      <c r="V5" s="15">
        <f>Comparison_data!U43-Comparison_data!U114</f>
        <v>4.2095551988671005</v>
      </c>
      <c r="W5" s="15">
        <f>Comparison_data!V43-Comparison_data!V114</f>
        <v>6.3420195188671027</v>
      </c>
      <c r="X5" s="15">
        <f>Comparison_data!W43-Comparison_data!W114</f>
        <v>7.4154574340389008</v>
      </c>
      <c r="Y5" s="15">
        <f>Comparison_data!X43-Comparison_data!X114</f>
        <v>5.6669719097204982</v>
      </c>
      <c r="Z5" s="15">
        <f>Comparison_data!Y43-Comparison_data!Y114</f>
        <v>5.1710833828125029</v>
      </c>
      <c r="AA5" s="15">
        <f>Comparison_data!Z43-Comparison_data!Z114</f>
        <v>3.7471984647762007</v>
      </c>
      <c r="AB5" s="15">
        <f>Comparison_data!AA43-Comparison_data!AA114</f>
        <v>3.2227810017455027</v>
      </c>
      <c r="AC5" s="15">
        <f>Comparison_data!AB43-Comparison_data!AB114</f>
        <v>2.8447074028801005</v>
      </c>
      <c r="AD5" s="15">
        <f>Comparison_data!AC43-Comparison_data!AC114</f>
        <v>1.1728553759999016</v>
      </c>
      <c r="AE5" s="15">
        <f>Comparison_data!AD43-Comparison_data!AD114</f>
        <v>-9.9475983006414026E-14</v>
      </c>
      <c r="AF5" s="15">
        <f>Comparison_data!AE43-Comparison_data!AE114</f>
        <v>9.9475983006414026E-14</v>
      </c>
      <c r="AG5" s="15">
        <f>Comparison_data!AF43-Comparison_data!AF114</f>
        <v>0</v>
      </c>
      <c r="AH5" s="15">
        <f>Comparison_data!AG43-Comparison_data!AG114</f>
        <v>0</v>
      </c>
      <c r="AI5" s="15">
        <f>Comparison_data!AH43-Comparison_data!AH114</f>
        <v>0</v>
      </c>
      <c r="AJ5" s="15">
        <f>Comparison_data!AI43-Comparison_data!AI114</f>
        <v>9.9475983006414026E-14</v>
      </c>
      <c r="AK5" s="15">
        <f>Comparison_data!AJ43-Comparison_data!AJ114</f>
        <v>9.9475983006414026E-14</v>
      </c>
      <c r="AL5" s="15">
        <f>Comparison_data!AK43-Comparison_data!AK114</f>
        <v>9.9475983006414026E-14</v>
      </c>
      <c r="AM5" s="15">
        <f>Comparison_data!AL43-Comparison_data!AL114</f>
        <v>9.9475983006414026E-14</v>
      </c>
      <c r="AN5" s="15">
        <f>Comparison_data!AM43-Comparison_data!AM114</f>
        <v>0</v>
      </c>
      <c r="AO5" s="15">
        <f>Comparison_data!AN43-Comparison_data!AN114</f>
        <v>9.9475983006414026E-14</v>
      </c>
      <c r="AP5" s="15">
        <f>Comparison_data!AO43-Comparison_data!AO114</f>
        <v>-9.9475983006414026E-14</v>
      </c>
      <c r="AQ5" s="15">
        <f>Comparison_data!AP43-Comparison_data!AP114</f>
        <v>9.9475983006414026E-14</v>
      </c>
      <c r="AR5" s="15">
        <f>Comparison_data!AQ43-Comparison_data!AQ114</f>
        <v>0.3141830764799991</v>
      </c>
      <c r="AS5" s="15">
        <f>Comparison_data!AR43-Comparison_data!AR114</f>
        <v>9.9475983006414026E-14</v>
      </c>
    </row>
    <row r="6" spans="1:45" x14ac:dyDescent="0.2">
      <c r="A6" t="s">
        <v>96</v>
      </c>
      <c r="B6" t="s">
        <v>49</v>
      </c>
      <c r="C6" t="s">
        <v>102</v>
      </c>
      <c r="D6" t="s">
        <v>3</v>
      </c>
      <c r="E6" s="15">
        <f>Comparison_data!D44-Comparison_data!D115</f>
        <v>-9.9475983006414026E-14</v>
      </c>
      <c r="F6" s="15">
        <f>Comparison_data!E44-Comparison_data!E115</f>
        <v>0.65246857548100223</v>
      </c>
      <c r="G6" s="15">
        <f>Comparison_data!F44-Comparison_data!F115</f>
        <v>0.91580943579789675</v>
      </c>
      <c r="H6" s="15">
        <f>Comparison_data!G44-Comparison_data!G115</f>
        <v>1.7166132808661008</v>
      </c>
      <c r="I6" s="15">
        <f>Comparison_data!H44-Comparison_data!H115</f>
        <v>-0.62835696478538061</v>
      </c>
      <c r="J6" s="15">
        <f>Comparison_data!I44-Comparison_data!I115</f>
        <v>-5.9303190781503101</v>
      </c>
      <c r="K6" s="15">
        <f>Comparison_data!J44-Comparison_data!J115</f>
        <v>-2.6367855954055806</v>
      </c>
      <c r="L6" s="15">
        <f>Comparison_data!K44-Comparison_data!K115</f>
        <v>-8.723274019799911</v>
      </c>
      <c r="M6" s="15">
        <f>Comparison_data!L44-Comparison_data!L115</f>
        <v>-10.059597715431298</v>
      </c>
      <c r="N6" s="15">
        <f>Comparison_data!M44-Comparison_data!M115</f>
        <v>-9.0834845911474105</v>
      </c>
      <c r="O6" s="15">
        <f>Comparison_data!N44-Comparison_data!N115</f>
        <v>-18.1832676121658</v>
      </c>
      <c r="P6" s="15">
        <f>Comparison_data!O44-Comparison_data!O115</f>
        <v>2.69102560693665</v>
      </c>
      <c r="Q6" s="15">
        <f>Comparison_data!P44-Comparison_data!P115</f>
        <v>9.9036535230280993</v>
      </c>
      <c r="R6" s="15">
        <f>Comparison_data!Q44-Comparison_data!Q115</f>
        <v>13.011964230347141</v>
      </c>
      <c r="S6" s="15">
        <f>Comparison_data!R44-Comparison_data!R115</f>
        <v>14.642871265094442</v>
      </c>
      <c r="T6" s="15">
        <f>Comparison_data!S44-Comparison_data!S115</f>
        <v>10.159510740321002</v>
      </c>
      <c r="U6" s="15">
        <f>Comparison_data!T44-Comparison_data!T115</f>
        <v>1.3410324316527031</v>
      </c>
      <c r="V6" s="15">
        <f>Comparison_data!U44-Comparison_data!U115</f>
        <v>1.5347662086869995</v>
      </c>
      <c r="W6" s="15">
        <f>Comparison_data!V44-Comparison_data!V115</f>
        <v>0</v>
      </c>
      <c r="X6" s="15">
        <f>Comparison_data!W44-Comparison_data!W115</f>
        <v>9.9475983006414026E-14</v>
      </c>
      <c r="Y6" s="15">
        <f>Comparison_data!X44-Comparison_data!X115</f>
        <v>0</v>
      </c>
      <c r="Z6" s="15">
        <f>Comparison_data!Y44-Comparison_data!Y115</f>
        <v>0</v>
      </c>
      <c r="AA6" s="15">
        <f>Comparison_data!Z44-Comparison_data!Z115</f>
        <v>0</v>
      </c>
      <c r="AB6" s="15">
        <f>Comparison_data!AA44-Comparison_data!AA115</f>
        <v>0</v>
      </c>
      <c r="AC6" s="15">
        <f>Comparison_data!AB44-Comparison_data!AB115</f>
        <v>0</v>
      </c>
      <c r="AD6" s="15">
        <f>Comparison_data!AC44-Comparison_data!AC115</f>
        <v>0</v>
      </c>
      <c r="AE6" s="15">
        <f>Comparison_data!AD44-Comparison_data!AD115</f>
        <v>9.9475983006414026E-14</v>
      </c>
      <c r="AF6" s="15">
        <f>Comparison_data!AE44-Comparison_data!AE115</f>
        <v>0</v>
      </c>
      <c r="AG6" s="15">
        <f>Comparison_data!AF44-Comparison_data!AF115</f>
        <v>9.9475983006414026E-14</v>
      </c>
      <c r="AH6" s="15">
        <f>Comparison_data!AG44-Comparison_data!AG115</f>
        <v>0</v>
      </c>
      <c r="AI6" s="15">
        <f>Comparison_data!AH44-Comparison_data!AH115</f>
        <v>0</v>
      </c>
      <c r="AJ6" s="15">
        <f>Comparison_data!AI44-Comparison_data!AI115</f>
        <v>-9.9475983006414026E-14</v>
      </c>
      <c r="AK6" s="15">
        <f>Comparison_data!AJ44-Comparison_data!AJ115</f>
        <v>0</v>
      </c>
      <c r="AL6" s="15">
        <f>Comparison_data!AK44-Comparison_data!AK115</f>
        <v>0</v>
      </c>
      <c r="AM6" s="15">
        <f>Comparison_data!AL44-Comparison_data!AL115</f>
        <v>0</v>
      </c>
      <c r="AN6" s="15">
        <f>Comparison_data!AM44-Comparison_data!AM115</f>
        <v>0</v>
      </c>
      <c r="AO6" s="15">
        <f>Comparison_data!AN44-Comparison_data!AN115</f>
        <v>-4.5403242724835984</v>
      </c>
      <c r="AP6" s="15">
        <f>Comparison_data!AO44-Comparison_data!AO115</f>
        <v>-11.614283218929408</v>
      </c>
      <c r="AQ6" s="15">
        <f>Comparison_data!AP44-Comparison_data!AP115</f>
        <v>-16.942791888498903</v>
      </c>
      <c r="AR6" s="15">
        <f>Comparison_data!AQ44-Comparison_data!AQ115</f>
        <v>-24.533494474098912</v>
      </c>
      <c r="AS6" s="15">
        <f>Comparison_data!AR44-Comparison_data!AR115</f>
        <v>-32.124197059698915</v>
      </c>
    </row>
    <row r="7" spans="1:45" x14ac:dyDescent="0.2">
      <c r="A7" t="s">
        <v>96</v>
      </c>
      <c r="B7" t="s">
        <v>49</v>
      </c>
      <c r="C7" t="s">
        <v>103</v>
      </c>
      <c r="D7" t="s">
        <v>3</v>
      </c>
      <c r="E7" s="15">
        <f>Comparison_data!D45-Comparison_data!D116</f>
        <v>0</v>
      </c>
      <c r="F7" s="15">
        <f>Comparison_data!E45-Comparison_data!E116</f>
        <v>0</v>
      </c>
      <c r="G7" s="15">
        <f>Comparison_data!F45-Comparison_data!F116</f>
        <v>-1.0231815394945443E-12</v>
      </c>
      <c r="H7" s="15">
        <f>Comparison_data!G45-Comparison_data!G116</f>
        <v>0</v>
      </c>
      <c r="I7" s="15">
        <f>Comparison_data!H45-Comparison_data!H116</f>
        <v>0</v>
      </c>
      <c r="J7" s="15">
        <f>Comparison_data!I45-Comparison_data!I116</f>
        <v>-9.9475983006414026E-13</v>
      </c>
      <c r="K7" s="15">
        <f>Comparison_data!J45-Comparison_data!J116</f>
        <v>0</v>
      </c>
      <c r="L7" s="15">
        <f>Comparison_data!K45-Comparison_data!K116</f>
        <v>0</v>
      </c>
      <c r="M7" s="15">
        <f>Comparison_data!L45-Comparison_data!L116</f>
        <v>0</v>
      </c>
      <c r="N7" s="15">
        <f>Comparison_data!M45-Comparison_data!M116</f>
        <v>0</v>
      </c>
      <c r="O7" s="15">
        <f>Comparison_data!N45-Comparison_data!N116</f>
        <v>0</v>
      </c>
      <c r="P7" s="15">
        <f>Comparison_data!O45-Comparison_data!O116</f>
        <v>0</v>
      </c>
      <c r="Q7" s="15">
        <f>Comparison_data!P45-Comparison_data!P116</f>
        <v>0</v>
      </c>
      <c r="R7" s="15">
        <f>Comparison_data!Q45-Comparison_data!Q116</f>
        <v>0</v>
      </c>
      <c r="S7" s="15">
        <f>Comparison_data!R45-Comparison_data!R116</f>
        <v>0</v>
      </c>
      <c r="T7" s="15">
        <f>Comparison_data!S45-Comparison_data!S116</f>
        <v>0</v>
      </c>
      <c r="U7" s="15">
        <f>Comparison_data!T45-Comparison_data!T116</f>
        <v>0</v>
      </c>
      <c r="V7" s="15">
        <f>Comparison_data!U45-Comparison_data!U116</f>
        <v>0</v>
      </c>
      <c r="W7" s="15">
        <f>Comparison_data!V45-Comparison_data!V116</f>
        <v>0</v>
      </c>
      <c r="X7" s="15">
        <f>Comparison_data!W45-Comparison_data!W116</f>
        <v>0</v>
      </c>
      <c r="Y7" s="15">
        <f>Comparison_data!X45-Comparison_data!X116</f>
        <v>0</v>
      </c>
      <c r="Z7" s="15">
        <f>Comparison_data!Y45-Comparison_data!Y116</f>
        <v>0</v>
      </c>
      <c r="AA7" s="15">
        <f>Comparison_data!Z45-Comparison_data!Z116</f>
        <v>0</v>
      </c>
      <c r="AB7" s="15">
        <f>Comparison_data!AA45-Comparison_data!AA116</f>
        <v>0</v>
      </c>
      <c r="AC7" s="15">
        <f>Comparison_data!AB45-Comparison_data!AB116</f>
        <v>0</v>
      </c>
      <c r="AD7" s="15">
        <f>Comparison_data!AC45-Comparison_data!AC116</f>
        <v>0</v>
      </c>
      <c r="AE7" s="15">
        <f>Comparison_data!AD45-Comparison_data!AD116</f>
        <v>0</v>
      </c>
      <c r="AF7" s="15">
        <f>Comparison_data!AE45-Comparison_data!AE116</f>
        <v>9.9475983006414026E-13</v>
      </c>
      <c r="AG7" s="15">
        <f>Comparison_data!AF45-Comparison_data!AF116</f>
        <v>9.9475983006414026E-13</v>
      </c>
      <c r="AH7" s="15">
        <f>Comparison_data!AG45-Comparison_data!AG116</f>
        <v>0</v>
      </c>
      <c r="AI7" s="15">
        <f>Comparison_data!AH45-Comparison_data!AH116</f>
        <v>0</v>
      </c>
      <c r="AJ7" s="15">
        <f>Comparison_data!AI45-Comparison_data!AI116</f>
        <v>0</v>
      </c>
      <c r="AK7" s="15">
        <f>Comparison_data!AJ45-Comparison_data!AJ116</f>
        <v>9.9475983006414026E-13</v>
      </c>
      <c r="AL7" s="15">
        <f>Comparison_data!AK45-Comparison_data!AK116</f>
        <v>0</v>
      </c>
      <c r="AM7" s="15">
        <f>Comparison_data!AL45-Comparison_data!AL116</f>
        <v>-9.9475983006414026E-13</v>
      </c>
      <c r="AN7" s="15">
        <f>Comparison_data!AM45-Comparison_data!AM116</f>
        <v>0.19118758093799215</v>
      </c>
      <c r="AO7" s="15">
        <f>Comparison_data!AN45-Comparison_data!AN116</f>
        <v>0.26891910812199171</v>
      </c>
      <c r="AP7" s="15">
        <f>Comparison_data!AO45-Comparison_data!AO116</f>
        <v>0.12880477088700104</v>
      </c>
      <c r="AQ7" s="15">
        <f>Comparison_data!AP45-Comparison_data!AP116</f>
        <v>9.9475983006414026E-13</v>
      </c>
      <c r="AR7" s="15">
        <f>Comparison_data!AQ45-Comparison_data!AQ116</f>
        <v>2.677748211853995</v>
      </c>
      <c r="AS7" s="15">
        <f>Comparison_data!AR45-Comparison_data!AR116</f>
        <v>10.669665754785001</v>
      </c>
    </row>
    <row r="8" spans="1:45" x14ac:dyDescent="0.2">
      <c r="A8" t="s">
        <v>96</v>
      </c>
      <c r="B8" t="s">
        <v>49</v>
      </c>
      <c r="C8" t="s">
        <v>104</v>
      </c>
      <c r="D8" t="s">
        <v>3</v>
      </c>
      <c r="E8" s="15">
        <f>Comparison_data!D46-Comparison_data!D117</f>
        <v>0</v>
      </c>
      <c r="F8" s="15">
        <f>Comparison_data!E46-Comparison_data!E117</f>
        <v>0</v>
      </c>
      <c r="G8" s="15">
        <f>Comparison_data!F46-Comparison_data!F117</f>
        <v>0</v>
      </c>
      <c r="H8" s="15">
        <f>Comparison_data!G46-Comparison_data!G117</f>
        <v>0</v>
      </c>
      <c r="I8" s="15">
        <f>Comparison_data!H46-Comparison_data!H117</f>
        <v>0</v>
      </c>
      <c r="J8" s="15">
        <f>Comparison_data!I46-Comparison_data!I117</f>
        <v>0</v>
      </c>
      <c r="K8" s="15">
        <f>Comparison_data!J46-Comparison_data!J117</f>
        <v>0</v>
      </c>
      <c r="L8" s="15">
        <f>Comparison_data!K46-Comparison_data!K117</f>
        <v>0</v>
      </c>
      <c r="M8" s="15">
        <f>Comparison_data!L46-Comparison_data!L117</f>
        <v>0</v>
      </c>
      <c r="N8" s="15">
        <f>Comparison_data!M46-Comparison_data!M117</f>
        <v>0</v>
      </c>
      <c r="O8" s="15">
        <f>Comparison_data!N46-Comparison_data!N117</f>
        <v>0</v>
      </c>
      <c r="P8" s="15">
        <f>Comparison_data!O46-Comparison_data!O117</f>
        <v>0</v>
      </c>
      <c r="Q8" s="15">
        <f>Comparison_data!P46-Comparison_data!P117</f>
        <v>0</v>
      </c>
      <c r="R8" s="15">
        <f>Comparison_data!Q46-Comparison_data!Q117</f>
        <v>0</v>
      </c>
      <c r="S8" s="15">
        <f>Comparison_data!R46-Comparison_data!R117</f>
        <v>0</v>
      </c>
      <c r="T8" s="15">
        <f>Comparison_data!S46-Comparison_data!S117</f>
        <v>0</v>
      </c>
      <c r="U8" s="15">
        <f>Comparison_data!T46-Comparison_data!T117</f>
        <v>0</v>
      </c>
      <c r="V8" s="15">
        <f>Comparison_data!U46-Comparison_data!U117</f>
        <v>0</v>
      </c>
      <c r="W8" s="15">
        <f>Comparison_data!V46-Comparison_data!V117</f>
        <v>0</v>
      </c>
      <c r="X8" s="15">
        <f>Comparison_data!W46-Comparison_data!W117</f>
        <v>0</v>
      </c>
      <c r="Y8" s="15">
        <f>Comparison_data!X46-Comparison_data!X117</f>
        <v>1.0398302207999999</v>
      </c>
      <c r="Z8" s="15">
        <f>Comparison_data!Y46-Comparison_data!Y117</f>
        <v>1.1187459071999899</v>
      </c>
      <c r="AA8" s="15">
        <f>Comparison_data!Z46-Comparison_data!Z117</f>
        <v>0.38965682491946496</v>
      </c>
      <c r="AB8" s="15">
        <f>Comparison_data!AA46-Comparison_data!AA117</f>
        <v>0</v>
      </c>
      <c r="AC8" s="15">
        <f>Comparison_data!AB46-Comparison_data!AB117</f>
        <v>0</v>
      </c>
      <c r="AD8" s="15">
        <f>Comparison_data!AC46-Comparison_data!AC117</f>
        <v>0</v>
      </c>
      <c r="AE8" s="15">
        <f>Comparison_data!AD46-Comparison_data!AD117</f>
        <v>0</v>
      </c>
      <c r="AF8" s="15">
        <f>Comparison_data!AE46-Comparison_data!AE117</f>
        <v>0</v>
      </c>
      <c r="AG8" s="15">
        <f>Comparison_data!AF46-Comparison_data!AF117</f>
        <v>0</v>
      </c>
      <c r="AH8" s="15">
        <f>Comparison_data!AG46-Comparison_data!AG117</f>
        <v>0</v>
      </c>
      <c r="AI8" s="15">
        <f>Comparison_data!AH46-Comparison_data!AH117</f>
        <v>0</v>
      </c>
      <c r="AJ8" s="15">
        <f>Comparison_data!AI46-Comparison_data!AI117</f>
        <v>0</v>
      </c>
      <c r="AK8" s="15">
        <f>Comparison_data!AJ46-Comparison_data!AJ117</f>
        <v>0</v>
      </c>
      <c r="AL8" s="15">
        <f>Comparison_data!AK46-Comparison_data!AK117</f>
        <v>0</v>
      </c>
      <c r="AM8" s="15">
        <f>Comparison_data!AL46-Comparison_data!AL117</f>
        <v>0</v>
      </c>
      <c r="AN8" s="15">
        <f>Comparison_data!AM46-Comparison_data!AM117</f>
        <v>0</v>
      </c>
      <c r="AO8" s="15">
        <f>Comparison_data!AN46-Comparison_data!AN117</f>
        <v>0</v>
      </c>
      <c r="AP8" s="15">
        <f>Comparison_data!AO46-Comparison_data!AO117</f>
        <v>9.7699626167013776E-15</v>
      </c>
      <c r="AQ8" s="15">
        <f>Comparison_data!AP46-Comparison_data!AP117</f>
        <v>0</v>
      </c>
      <c r="AR8" s="15">
        <f>Comparison_data!AQ46-Comparison_data!AQ117</f>
        <v>1.9555367356596243E-3</v>
      </c>
      <c r="AS8" s="15">
        <f>Comparison_data!AR46-Comparison_data!AR117</f>
        <v>0</v>
      </c>
    </row>
    <row r="9" spans="1:45" x14ac:dyDescent="0.2">
      <c r="A9" t="s">
        <v>96</v>
      </c>
      <c r="B9" t="s">
        <v>49</v>
      </c>
      <c r="C9" t="s">
        <v>105</v>
      </c>
      <c r="D9" t="s">
        <v>3</v>
      </c>
      <c r="E9" s="15">
        <f>Comparison_data!D47-Comparison_data!D118</f>
        <v>0</v>
      </c>
      <c r="F9" s="15">
        <f>Comparison_data!E47-Comparison_data!E118</f>
        <v>0</v>
      </c>
      <c r="G9" s="15">
        <f>Comparison_data!F47-Comparison_data!F118</f>
        <v>0</v>
      </c>
      <c r="H9" s="15">
        <f>Comparison_data!G47-Comparison_data!G118</f>
        <v>0</v>
      </c>
      <c r="I9" s="15">
        <f>Comparison_data!H47-Comparison_data!H118</f>
        <v>0</v>
      </c>
      <c r="J9" s="15">
        <f>Comparison_data!I47-Comparison_data!I118</f>
        <v>0</v>
      </c>
      <c r="K9" s="15">
        <f>Comparison_data!J47-Comparison_data!J118</f>
        <v>0</v>
      </c>
      <c r="L9" s="15">
        <f>Comparison_data!K47-Comparison_data!K118</f>
        <v>0</v>
      </c>
      <c r="M9" s="15">
        <f>Comparison_data!L47-Comparison_data!L118</f>
        <v>0</v>
      </c>
      <c r="N9" s="15">
        <f>Comparison_data!M47-Comparison_data!M118</f>
        <v>0</v>
      </c>
      <c r="O9" s="15">
        <f>Comparison_data!N47-Comparison_data!N118</f>
        <v>0</v>
      </c>
      <c r="P9" s="15">
        <f>Comparison_data!O47-Comparison_data!O118</f>
        <v>0</v>
      </c>
      <c r="Q9" s="15">
        <f>Comparison_data!P47-Comparison_data!P118</f>
        <v>0</v>
      </c>
      <c r="R9" s="15">
        <f>Comparison_data!Q47-Comparison_data!Q118</f>
        <v>0</v>
      </c>
      <c r="S9" s="15">
        <f>Comparison_data!R47-Comparison_data!R118</f>
        <v>0</v>
      </c>
      <c r="T9" s="15">
        <f>Comparison_data!S47-Comparison_data!S118</f>
        <v>0</v>
      </c>
      <c r="U9" s="15">
        <f>Comparison_data!T47-Comparison_data!T118</f>
        <v>0</v>
      </c>
      <c r="V9" s="15">
        <f>Comparison_data!U47-Comparison_data!U118</f>
        <v>0</v>
      </c>
      <c r="W9" s="15">
        <f>Comparison_data!V47-Comparison_data!V118</f>
        <v>0</v>
      </c>
      <c r="X9" s="15">
        <f>Comparison_data!W47-Comparison_data!W118</f>
        <v>0</v>
      </c>
      <c r="Y9" s="15">
        <f>Comparison_data!X47-Comparison_data!X118</f>
        <v>0</v>
      </c>
      <c r="Z9" s="15">
        <f>Comparison_data!Y47-Comparison_data!Y118</f>
        <v>0</v>
      </c>
      <c r="AA9" s="15">
        <f>Comparison_data!Z47-Comparison_data!Z118</f>
        <v>0</v>
      </c>
      <c r="AB9" s="15">
        <f>Comparison_data!AA47-Comparison_data!AA118</f>
        <v>-0.6210503823828819</v>
      </c>
      <c r="AC9" s="15">
        <f>Comparison_data!AB47-Comparison_data!AB118</f>
        <v>-1.9475130479533829</v>
      </c>
      <c r="AD9" s="15">
        <f>Comparison_data!AC47-Comparison_data!AC118</f>
        <v>-2.805452725740516</v>
      </c>
      <c r="AE9" s="15">
        <f>Comparison_data!AD47-Comparison_data!AD118</f>
        <v>-3.3102169325885002</v>
      </c>
      <c r="AF9" s="15">
        <f>Comparison_data!AE47-Comparison_data!AE118</f>
        <v>-3.3987501405902507</v>
      </c>
      <c r="AG9" s="15">
        <f>Comparison_data!AF47-Comparison_data!AF118</f>
        <v>-3.4400277160554</v>
      </c>
      <c r="AH9" s="15">
        <f>Comparison_data!AG47-Comparison_data!AG118</f>
        <v>-2.84136714402708</v>
      </c>
      <c r="AI9" s="15">
        <f>Comparison_data!AH47-Comparison_data!AH118</f>
        <v>-2.1075065133799207</v>
      </c>
      <c r="AJ9" s="15">
        <f>Comparison_data!AI47-Comparison_data!AI118</f>
        <v>-1.92110131955749</v>
      </c>
      <c r="AK9" s="15">
        <f>Comparison_data!AJ47-Comparison_data!AJ118</f>
        <v>-1.8449989956981501</v>
      </c>
      <c r="AL9" s="15">
        <f>Comparison_data!AK47-Comparison_data!AK118</f>
        <v>-2.3850758282652471</v>
      </c>
      <c r="AM9" s="15">
        <f>Comparison_data!AL47-Comparison_data!AL118</f>
        <v>-3.1896334356635201</v>
      </c>
      <c r="AN9" s="15">
        <f>Comparison_data!AM47-Comparison_data!AM118</f>
        <v>-4.1119353705035184</v>
      </c>
      <c r="AO9" s="15">
        <f>Comparison_data!AN47-Comparison_data!AN118</f>
        <v>-5.0342373053435203</v>
      </c>
      <c r="AP9" s="15">
        <f>Comparison_data!AO47-Comparison_data!AO118</f>
        <v>-5.85431568483021</v>
      </c>
      <c r="AQ9" s="15">
        <f>Comparison_data!AP47-Comparison_data!AP118</f>
        <v>-6.7766176196703114</v>
      </c>
      <c r="AR9" s="15">
        <f>Comparison_data!AQ47-Comparison_data!AQ118</f>
        <v>-6.811157198418563</v>
      </c>
      <c r="AS9" s="15">
        <f>Comparison_data!AR47-Comparison_data!AR118</f>
        <v>-7.174806996946856</v>
      </c>
    </row>
    <row r="10" spans="1:45" x14ac:dyDescent="0.2">
      <c r="A10" t="s">
        <v>96</v>
      </c>
      <c r="B10" t="s">
        <v>49</v>
      </c>
      <c r="C10" t="s">
        <v>106</v>
      </c>
      <c r="D10" t="s">
        <v>3</v>
      </c>
      <c r="E10" s="15">
        <f>Comparison_data!D48-Comparison_data!D119</f>
        <v>0</v>
      </c>
      <c r="F10" s="15">
        <f>Comparison_data!E48-Comparison_data!E119</f>
        <v>0</v>
      </c>
      <c r="G10" s="15">
        <f>Comparison_data!F48-Comparison_data!F119</f>
        <v>0</v>
      </c>
      <c r="H10" s="15">
        <f>Comparison_data!G48-Comparison_data!G119</f>
        <v>0</v>
      </c>
      <c r="I10" s="15">
        <f>Comparison_data!H48-Comparison_data!H119</f>
        <v>0</v>
      </c>
      <c r="J10" s="15">
        <f>Comparison_data!I48-Comparison_data!I119</f>
        <v>0</v>
      </c>
      <c r="K10" s="15">
        <f>Comparison_data!J48-Comparison_data!J119</f>
        <v>0</v>
      </c>
      <c r="L10" s="15">
        <f>Comparison_data!K48-Comparison_data!K119</f>
        <v>0</v>
      </c>
      <c r="M10" s="15">
        <f>Comparison_data!L48-Comparison_data!L119</f>
        <v>0</v>
      </c>
      <c r="N10" s="15">
        <f>Comparison_data!M48-Comparison_data!M119</f>
        <v>0</v>
      </c>
      <c r="O10" s="15">
        <f>Comparison_data!N48-Comparison_data!N119</f>
        <v>0</v>
      </c>
      <c r="P10" s="15">
        <f>Comparison_data!O48-Comparison_data!O119</f>
        <v>0</v>
      </c>
      <c r="Q10" s="15">
        <f>Comparison_data!P48-Comparison_data!P119</f>
        <v>0</v>
      </c>
      <c r="R10" s="15">
        <f>Comparison_data!Q48-Comparison_data!Q119</f>
        <v>0</v>
      </c>
      <c r="S10" s="15">
        <f>Comparison_data!R48-Comparison_data!R119</f>
        <v>0.7164979200000009</v>
      </c>
      <c r="T10" s="15">
        <f>Comparison_data!S48-Comparison_data!S119</f>
        <v>1.4380416000000011</v>
      </c>
      <c r="U10" s="15">
        <f>Comparison_data!T48-Comparison_data!T119</f>
        <v>2.1646310399999997</v>
      </c>
      <c r="V10" s="15">
        <f>Comparison_data!U48-Comparison_data!U119</f>
        <v>2.1721996800000101</v>
      </c>
      <c r="W10" s="15">
        <f>Comparison_data!V48-Comparison_data!V119</f>
        <v>2.17976832</v>
      </c>
      <c r="X10" s="15">
        <f>Comparison_data!W48-Comparison_data!W119</f>
        <v>2.1873369600000001</v>
      </c>
      <c r="Y10" s="15">
        <f>Comparison_data!X48-Comparison_data!X119</f>
        <v>2.1949056000000002</v>
      </c>
      <c r="Z10" s="15">
        <f>Comparison_data!Y48-Comparison_data!Y119</f>
        <v>2.2024742400000008</v>
      </c>
      <c r="AA10" s="15">
        <f>Comparison_data!Z48-Comparison_data!Z119</f>
        <v>2.2100428800000005</v>
      </c>
      <c r="AB10" s="15">
        <f>Comparison_data!AA48-Comparison_data!AA119</f>
        <v>1.6567451688068253</v>
      </c>
      <c r="AC10" s="15">
        <f>Comparison_data!AB48-Comparison_data!AB119</f>
        <v>0.89848944088818961</v>
      </c>
      <c r="AD10" s="15">
        <f>Comparison_data!AC48-Comparison_data!AC119</f>
        <v>0.13644939296966108</v>
      </c>
      <c r="AE10" s="15">
        <f>Comparison_data!AD48-Comparison_data!AD119</f>
        <v>-0.62937497494894146</v>
      </c>
      <c r="AF10" s="15">
        <f>Comparison_data!AE48-Comparison_data!AE119</f>
        <v>-1.3553095666504031</v>
      </c>
      <c r="AG10" s="15">
        <f>Comparison_data!AF48-Comparison_data!AF119</f>
        <v>-1.3565939872070665</v>
      </c>
      <c r="AH10" s="15">
        <f>Comparison_data!AG48-Comparison_data!AG119</f>
        <v>-1.3578784077640993</v>
      </c>
      <c r="AI10" s="15">
        <f>Comparison_data!AH48-Comparison_data!AH119</f>
        <v>-1.359162828320791</v>
      </c>
      <c r="AJ10" s="15">
        <f>Comparison_data!AI48-Comparison_data!AI119</f>
        <v>-1.3604472488779678</v>
      </c>
      <c r="AK10" s="15">
        <f>Comparison_data!AJ48-Comparison_data!AJ119</f>
        <v>-1.3617316694347785</v>
      </c>
      <c r="AL10" s="15">
        <f>Comparison_data!AK48-Comparison_data!AK119</f>
        <v>-1.363016089991568</v>
      </c>
      <c r="AM10" s="15">
        <f>Comparison_data!AL48-Comparison_data!AL119</f>
        <v>-1.3643005105483788</v>
      </c>
      <c r="AN10" s="15">
        <f>Comparison_data!AM48-Comparison_data!AM119</f>
        <v>-1.3655849311052606</v>
      </c>
      <c r="AO10" s="15">
        <f>Comparison_data!AN48-Comparison_data!AN119</f>
        <v>-1.366869351662114</v>
      </c>
      <c r="AP10" s="15">
        <f>Comparison_data!AO48-Comparison_data!AO119</f>
        <v>-1.3681537722191486</v>
      </c>
      <c r="AQ10" s="15">
        <f>Comparison_data!AP48-Comparison_data!AP119</f>
        <v>-1.3694381927758847</v>
      </c>
      <c r="AR10" s="15">
        <f>Comparison_data!AQ48-Comparison_data!AQ119</f>
        <v>-2.1502925333328093</v>
      </c>
      <c r="AS10" s="15">
        <f>Comparison_data!AR48-Comparison_data!AR119</f>
        <v>-2.9361926338896964</v>
      </c>
    </row>
    <row r="12" spans="1:45" s="14" customFormat="1" x14ac:dyDescent="0.2">
      <c r="A12" s="14" t="s">
        <v>90</v>
      </c>
      <c r="C12" s="14" t="s">
        <v>95</v>
      </c>
      <c r="D12" s="14" t="s">
        <v>1</v>
      </c>
      <c r="E12" s="14">
        <v>2010</v>
      </c>
      <c r="F12" s="14">
        <v>2011</v>
      </c>
      <c r="G12" s="14">
        <v>2012</v>
      </c>
      <c r="H12" s="14">
        <v>2013</v>
      </c>
      <c r="I12" s="14">
        <v>2014</v>
      </c>
      <c r="J12" s="14">
        <v>2015</v>
      </c>
      <c r="K12" s="14">
        <v>2016</v>
      </c>
      <c r="L12" s="14">
        <v>2017</v>
      </c>
      <c r="M12" s="14">
        <v>2018</v>
      </c>
      <c r="N12" s="14">
        <v>2019</v>
      </c>
      <c r="O12" s="14">
        <v>2020</v>
      </c>
      <c r="P12" s="14">
        <v>2021</v>
      </c>
      <c r="Q12" s="14">
        <v>2022</v>
      </c>
      <c r="R12" s="14">
        <v>2023</v>
      </c>
      <c r="S12" s="14">
        <v>2024</v>
      </c>
      <c r="T12" s="14">
        <v>2025</v>
      </c>
      <c r="U12" s="14">
        <v>2026</v>
      </c>
      <c r="V12" s="14">
        <v>2027</v>
      </c>
      <c r="W12" s="14">
        <v>2028</v>
      </c>
      <c r="X12" s="14">
        <v>2029</v>
      </c>
      <c r="Y12" s="14">
        <v>2030</v>
      </c>
      <c r="Z12" s="14">
        <v>2031</v>
      </c>
      <c r="AA12" s="14">
        <v>2032</v>
      </c>
      <c r="AB12" s="14">
        <v>2033</v>
      </c>
      <c r="AC12" s="14">
        <v>2034</v>
      </c>
      <c r="AD12" s="14">
        <v>2035</v>
      </c>
      <c r="AE12" s="14">
        <v>2036</v>
      </c>
      <c r="AF12" s="14">
        <v>2037</v>
      </c>
      <c r="AG12" s="14">
        <v>2038</v>
      </c>
      <c r="AH12" s="14">
        <v>2039</v>
      </c>
      <c r="AI12" s="14">
        <v>2040</v>
      </c>
      <c r="AJ12" s="14">
        <v>2041</v>
      </c>
      <c r="AK12" s="14">
        <v>2042</v>
      </c>
      <c r="AL12" s="14">
        <v>2043</v>
      </c>
      <c r="AM12" s="14">
        <v>2044</v>
      </c>
      <c r="AN12" s="14">
        <v>2045</v>
      </c>
      <c r="AO12" s="14">
        <v>2046</v>
      </c>
      <c r="AP12" s="14">
        <v>2047</v>
      </c>
      <c r="AQ12" s="14">
        <v>2048</v>
      </c>
      <c r="AR12" s="14">
        <v>2049</v>
      </c>
      <c r="AS12" s="14">
        <v>2050</v>
      </c>
    </row>
    <row r="13" spans="1:45" x14ac:dyDescent="0.2">
      <c r="A13" t="s">
        <v>97</v>
      </c>
      <c r="B13" t="s">
        <v>49</v>
      </c>
      <c r="C13" t="s">
        <v>98</v>
      </c>
      <c r="D13" t="s">
        <v>3</v>
      </c>
      <c r="E13" s="15">
        <f>Comparison_data!D38-Comparison_data!D180</f>
        <v>1.2545039329978636E-3</v>
      </c>
      <c r="F13" s="15">
        <f>Comparison_data!E38-Comparison_data!E180</f>
        <v>1.254503933004969E-3</v>
      </c>
      <c r="G13" s="15">
        <f>Comparison_data!F38-Comparison_data!F180</f>
        <v>-1.2545039329978636E-3</v>
      </c>
      <c r="H13" s="15">
        <f>Comparison_data!G38-Comparison_data!G180</f>
        <v>-1.5743790656195245E-2</v>
      </c>
      <c r="I13" s="15">
        <f>Comparison_data!H38-Comparison_data!H180</f>
        <v>-1.5103196094401028E-2</v>
      </c>
      <c r="J13" s="15">
        <f>Comparison_data!I38-Comparison_data!I180</f>
        <v>-4.6435514151404789E-2</v>
      </c>
      <c r="K13" s="15">
        <f>Comparison_data!J38-Comparison_data!J180</f>
        <v>-8.6690761625618507E-3</v>
      </c>
      <c r="L13" s="15">
        <f>Comparison_data!K38-Comparison_data!K180</f>
        <v>-4.6221525891034787E-2</v>
      </c>
      <c r="M13" s="15">
        <f>Comparison_data!L38-Comparison_data!L180</f>
        <v>-1.0010402770774363E-2</v>
      </c>
      <c r="N13" s="15">
        <f>Comparison_data!M38-Comparison_data!M180</f>
        <v>-4.9118167367737442E-2</v>
      </c>
      <c r="O13" s="15">
        <f>Comparison_data!N38-Comparison_data!N180</f>
        <v>-1.1359044237941873E-2</v>
      </c>
      <c r="P13" s="15">
        <f>Comparison_data!O38-Comparison_data!O180</f>
        <v>-0.90454569196943169</v>
      </c>
      <c r="Q13" s="15">
        <f>Comparison_data!P38-Comparison_data!P180</f>
        <v>-2.9643653089776194</v>
      </c>
      <c r="R13" s="15">
        <f>Comparison_data!Q38-Comparison_data!Q180</f>
        <v>-4.7120879356295404</v>
      </c>
      <c r="S13" s="15">
        <f>Comparison_data!R38-Comparison_data!R180</f>
        <v>-5.5727918480796248</v>
      </c>
      <c r="T13" s="15">
        <f>Comparison_data!S38-Comparison_data!S180</f>
        <v>-8.3294361337311607</v>
      </c>
      <c r="U13" s="15">
        <f>Comparison_data!T38-Comparison_data!T180</f>
        <v>-9.0822352063102159</v>
      </c>
      <c r="V13" s="15">
        <f>Comparison_data!U38-Comparison_data!U180</f>
        <v>-9.8821602751439315</v>
      </c>
      <c r="W13" s="15">
        <f>Comparison_data!V38-Comparison_data!V180</f>
        <v>-10.673179729527327</v>
      </c>
      <c r="X13" s="15">
        <f>Comparison_data!W38-Comparison_data!W180</f>
        <v>-13.142993574390417</v>
      </c>
      <c r="Y13" s="15">
        <f>Comparison_data!X38-Comparison_data!X180</f>
        <v>-13.843849137080529</v>
      </c>
      <c r="Z13" s="15">
        <f>Comparison_data!Y38-Comparison_data!Y180</f>
        <v>-14.518153604550577</v>
      </c>
      <c r="AA13" s="15">
        <f>Comparison_data!Z38-Comparison_data!Z180</f>
        <v>-16.66082593446982</v>
      </c>
      <c r="AB13" s="15">
        <f>Comparison_data!AA38-Comparison_data!AA180</f>
        <v>-17.254770870998303</v>
      </c>
      <c r="AC13" s="15">
        <f>Comparison_data!AB38-Comparison_data!AB180</f>
        <v>-17.890095475563275</v>
      </c>
      <c r="AD13" s="15">
        <f>Comparison_data!AC38-Comparison_data!AC180</f>
        <v>-19.855292020346475</v>
      </c>
      <c r="AE13" s="15">
        <f>Comparison_data!AD38-Comparison_data!AD180</f>
        <v>-20.47197791819422</v>
      </c>
      <c r="AF13" s="15">
        <f>Comparison_data!AE38-Comparison_data!AE180</f>
        <v>-21.01033060579832</v>
      </c>
      <c r="AG13" s="15">
        <f>Comparison_data!AF38-Comparison_data!AF180</f>
        <v>-21.59228606645425</v>
      </c>
      <c r="AH13" s="15">
        <f>Comparison_data!AG38-Comparison_data!AG180</f>
        <v>-23.408253628521337</v>
      </c>
      <c r="AI13" s="15">
        <f>Comparison_data!AH38-Comparison_data!AH180</f>
        <v>-23.917230013584248</v>
      </c>
      <c r="AJ13" s="15">
        <f>Comparison_data!AI38-Comparison_data!AI180</f>
        <v>-24.427630023603395</v>
      </c>
      <c r="AK13" s="15">
        <f>Comparison_data!AJ38-Comparison_data!AJ180</f>
        <v>-26.016042583574574</v>
      </c>
      <c r="AL13" s="15">
        <f>Comparison_data!AK38-Comparison_data!AK180</f>
        <v>-26.511232769773095</v>
      </c>
      <c r="AM13" s="15">
        <f>Comparison_data!AL38-Comparison_data!AL180</f>
        <v>-26.779657275704508</v>
      </c>
      <c r="AN13" s="15">
        <f>Comparison_data!AM38-Comparison_data!AM180</f>
        <v>-27.981939500235999</v>
      </c>
      <c r="AO13" s="15">
        <f>Comparison_data!AN38-Comparison_data!AN180</f>
        <v>-28.201350743758859</v>
      </c>
      <c r="AP13" s="15">
        <f>Comparison_data!AO38-Comparison_data!AO180</f>
        <v>-28.342680690692724</v>
      </c>
      <c r="AQ13" s="15">
        <f>Comparison_data!AP38-Comparison_data!AP180</f>
        <v>-28.526159315216667</v>
      </c>
      <c r="AR13" s="15">
        <f>Comparison_data!AQ38-Comparison_data!AQ180</f>
        <v>-29.580055322477911</v>
      </c>
      <c r="AS13" s="15">
        <f>Comparison_data!AR38-Comparison_data!AR180</f>
        <v>-29.737111653015798</v>
      </c>
    </row>
    <row r="14" spans="1:45" x14ac:dyDescent="0.2">
      <c r="A14" t="s">
        <v>97</v>
      </c>
      <c r="B14" t="s">
        <v>49</v>
      </c>
      <c r="C14" t="s">
        <v>99</v>
      </c>
      <c r="D14" t="s">
        <v>3</v>
      </c>
      <c r="E14" s="15">
        <f>Comparison_data!D40-Comparison_data!D182</f>
        <v>0</v>
      </c>
      <c r="F14" s="15">
        <f>Comparison_data!E40-Comparison_data!E182</f>
        <v>0</v>
      </c>
      <c r="G14" s="15">
        <f>Comparison_data!F40-Comparison_data!F182</f>
        <v>0</v>
      </c>
      <c r="H14" s="15">
        <f>Comparison_data!G40-Comparison_data!G182</f>
        <v>0</v>
      </c>
      <c r="I14" s="15">
        <f>Comparison_data!H40-Comparison_data!H182</f>
        <v>0</v>
      </c>
      <c r="J14" s="15">
        <f>Comparison_data!I40-Comparison_data!I182</f>
        <v>0</v>
      </c>
      <c r="K14" s="15">
        <f>Comparison_data!J40-Comparison_data!J182</f>
        <v>0</v>
      </c>
      <c r="L14" s="15">
        <f>Comparison_data!K40-Comparison_data!K182</f>
        <v>0</v>
      </c>
      <c r="M14" s="15">
        <f>Comparison_data!L40-Comparison_data!L182</f>
        <v>0</v>
      </c>
      <c r="N14" s="15">
        <f>Comparison_data!M40-Comparison_data!M182</f>
        <v>9.9475983006414026E-13</v>
      </c>
      <c r="O14" s="15">
        <f>Comparison_data!N40-Comparison_data!N182</f>
        <v>0</v>
      </c>
      <c r="P14" s="15">
        <f>Comparison_data!O40-Comparison_data!O182</f>
        <v>0</v>
      </c>
      <c r="Q14" s="15">
        <f>Comparison_data!P40-Comparison_data!P182</f>
        <v>0</v>
      </c>
      <c r="R14" s="15">
        <f>Comparison_data!Q40-Comparison_data!Q182</f>
        <v>6.4618739912260139</v>
      </c>
      <c r="S14" s="15">
        <f>Comparison_data!R40-Comparison_data!R182</f>
        <v>6.5977210996019835</v>
      </c>
      <c r="T14" s="15">
        <f>Comparison_data!S40-Comparison_data!S182</f>
        <v>8.8687718230309827</v>
      </c>
      <c r="U14" s="15">
        <f>Comparison_data!T40-Comparison_data!T182</f>
        <v>7.5921759627509857</v>
      </c>
      <c r="V14" s="15">
        <f>Comparison_data!U40-Comparison_data!U182</f>
        <v>8.9922014660039906</v>
      </c>
      <c r="W14" s="15">
        <f>Comparison_data!V40-Comparison_data!V182</f>
        <v>11.680714497986997</v>
      </c>
      <c r="X14" s="15">
        <f>Comparison_data!W40-Comparison_data!W182</f>
        <v>17.547048006415991</v>
      </c>
      <c r="Y14" s="15">
        <f>Comparison_data!X40-Comparison_data!X182</f>
        <v>18.197573285394014</v>
      </c>
      <c r="Z14" s="15">
        <f>Comparison_data!Y40-Comparison_data!Y182</f>
        <v>18.194523204248981</v>
      </c>
      <c r="AA14" s="15">
        <f>Comparison_data!Z40-Comparison_data!Z182</f>
        <v>21.310070328449996</v>
      </c>
      <c r="AB14" s="15">
        <f>Comparison_data!AA40-Comparison_data!AA182</f>
        <v>21.057477369115986</v>
      </c>
      <c r="AC14" s="15">
        <f>Comparison_data!AB40-Comparison_data!AB182</f>
        <v>21.472360231300996</v>
      </c>
      <c r="AD14" s="15">
        <f>Comparison_data!AC40-Comparison_data!AC182</f>
        <v>21.564912717604017</v>
      </c>
      <c r="AE14" s="15">
        <f>Comparison_data!AD40-Comparison_data!AD182</f>
        <v>23.011922995611997</v>
      </c>
      <c r="AF14" s="15">
        <f>Comparison_data!AE40-Comparison_data!AE182</f>
        <v>23.170751991866979</v>
      </c>
      <c r="AG14" s="15">
        <f>Comparison_data!AF40-Comparison_data!AF182</f>
        <v>23.083041471034988</v>
      </c>
      <c r="AH14" s="15">
        <f>Comparison_data!AG40-Comparison_data!AG182</f>
        <v>22.940401704245005</v>
      </c>
      <c r="AI14" s="15">
        <f>Comparison_data!AH40-Comparison_data!AH182</f>
        <v>24.021925431910006</v>
      </c>
      <c r="AJ14" s="15">
        <f>Comparison_data!AI40-Comparison_data!AI182</f>
        <v>24.764014911460009</v>
      </c>
      <c r="AK14" s="15">
        <f>Comparison_data!AJ40-Comparison_data!AJ182</f>
        <v>25.692491145663013</v>
      </c>
      <c r="AL14" s="15">
        <f>Comparison_data!AK40-Comparison_data!AK182</f>
        <v>26.220338617422982</v>
      </c>
      <c r="AM14" s="15">
        <f>Comparison_data!AL40-Comparison_data!AL182</f>
        <v>27.414984978504009</v>
      </c>
      <c r="AN14" s="15">
        <f>Comparison_data!AM40-Comparison_data!AM182</f>
        <v>28.694723016936962</v>
      </c>
      <c r="AO14" s="15">
        <f>Comparison_data!AN40-Comparison_data!AN182</f>
        <v>26.785624434346005</v>
      </c>
      <c r="AP14" s="15">
        <f>Comparison_data!AO40-Comparison_data!AO182</f>
        <v>24.506227285294017</v>
      </c>
      <c r="AQ14" s="15">
        <f>Comparison_data!AP40-Comparison_data!AP182</f>
        <v>23.599468787044998</v>
      </c>
      <c r="AR14" s="15">
        <f>Comparison_data!AQ40-Comparison_data!AQ182</f>
        <v>21.709090680693009</v>
      </c>
      <c r="AS14" s="15">
        <f>Comparison_data!AR40-Comparison_data!AR182</f>
        <v>14.652485044207026</v>
      </c>
    </row>
    <row r="15" spans="1:45" x14ac:dyDescent="0.2">
      <c r="A15" t="s">
        <v>97</v>
      </c>
      <c r="B15" t="s">
        <v>49</v>
      </c>
      <c r="C15" t="s">
        <v>100</v>
      </c>
      <c r="D15" t="s">
        <v>3</v>
      </c>
      <c r="E15" s="15">
        <f>Comparison_data!D42-Comparison_data!D184</f>
        <v>-9.9475983006414026E-13</v>
      </c>
      <c r="F15" s="15">
        <f>Comparison_data!E42-Comparison_data!E184</f>
        <v>0</v>
      </c>
      <c r="G15" s="15">
        <f>Comparison_data!F42-Comparison_data!F184</f>
        <v>0</v>
      </c>
      <c r="H15" s="15">
        <f>Comparison_data!G42-Comparison_data!G184</f>
        <v>1.0089706847793423E-12</v>
      </c>
      <c r="I15" s="15">
        <f>Comparison_data!H42-Comparison_data!H184</f>
        <v>0</v>
      </c>
      <c r="J15" s="15">
        <f>Comparison_data!I42-Comparison_data!I184</f>
        <v>0</v>
      </c>
      <c r="K15" s="15">
        <f>Comparison_data!J42-Comparison_data!J184</f>
        <v>0</v>
      </c>
      <c r="L15" s="15">
        <f>Comparison_data!K42-Comparison_data!K184</f>
        <v>-9.9475983006414026E-13</v>
      </c>
      <c r="M15" s="15">
        <f>Comparison_data!L42-Comparison_data!L184</f>
        <v>0</v>
      </c>
      <c r="N15" s="15">
        <f>Comparison_data!M42-Comparison_data!M184</f>
        <v>0</v>
      </c>
      <c r="O15" s="15">
        <f>Comparison_data!N42-Comparison_data!N184</f>
        <v>-9.9475983006414026E-13</v>
      </c>
      <c r="P15" s="15">
        <f>Comparison_data!O42-Comparison_data!O184</f>
        <v>0</v>
      </c>
      <c r="Q15" s="15">
        <f>Comparison_data!P42-Comparison_data!P184</f>
        <v>0</v>
      </c>
      <c r="R15" s="15">
        <f>Comparison_data!Q42-Comparison_data!Q184</f>
        <v>0</v>
      </c>
      <c r="S15" s="15">
        <f>Comparison_data!R42-Comparison_data!R184</f>
        <v>-9.9475983006414026E-13</v>
      </c>
      <c r="T15" s="15">
        <f>Comparison_data!S42-Comparison_data!S184</f>
        <v>0</v>
      </c>
      <c r="U15" s="15">
        <f>Comparison_data!T42-Comparison_data!T184</f>
        <v>0</v>
      </c>
      <c r="V15" s="15">
        <f>Comparison_data!U42-Comparison_data!U184</f>
        <v>0</v>
      </c>
      <c r="W15" s="15">
        <f>Comparison_data!V42-Comparison_data!V184</f>
        <v>0</v>
      </c>
      <c r="X15" s="15">
        <f>Comparison_data!W42-Comparison_data!W184</f>
        <v>0</v>
      </c>
      <c r="Y15" s="15">
        <f>Comparison_data!X42-Comparison_data!X184</f>
        <v>0</v>
      </c>
      <c r="Z15" s="15">
        <f>Comparison_data!Y42-Comparison_data!Y184</f>
        <v>0</v>
      </c>
      <c r="AA15" s="15">
        <f>Comparison_data!Z42-Comparison_data!Z184</f>
        <v>-9.9475983006414026E-13</v>
      </c>
      <c r="AB15" s="15">
        <f>Comparison_data!AA42-Comparison_data!AA184</f>
        <v>0</v>
      </c>
      <c r="AC15" s="15">
        <f>Comparison_data!AB42-Comparison_data!AB184</f>
        <v>9.9475983006414026E-13</v>
      </c>
      <c r="AD15" s="15">
        <f>Comparison_data!AC42-Comparison_data!AC184</f>
        <v>0</v>
      </c>
      <c r="AE15" s="15">
        <f>Comparison_data!AD42-Comparison_data!AD184</f>
        <v>9.9475983006414026E-13</v>
      </c>
      <c r="AF15" s="15">
        <f>Comparison_data!AE42-Comparison_data!AE184</f>
        <v>0</v>
      </c>
      <c r="AG15" s="15">
        <f>Comparison_data!AF42-Comparison_data!AF184</f>
        <v>0</v>
      </c>
      <c r="AH15" s="15">
        <f>Comparison_data!AG42-Comparison_data!AG184</f>
        <v>-9.9475983006414026E-13</v>
      </c>
      <c r="AI15" s="15">
        <f>Comparison_data!AH42-Comparison_data!AH184</f>
        <v>0</v>
      </c>
      <c r="AJ15" s="15">
        <f>Comparison_data!AI42-Comparison_data!AI184</f>
        <v>0</v>
      </c>
      <c r="AK15" s="15">
        <f>Comparison_data!AJ42-Comparison_data!AJ184</f>
        <v>1.4839528456699895</v>
      </c>
      <c r="AL15" s="15">
        <f>Comparison_data!AK42-Comparison_data!AK184</f>
        <v>0</v>
      </c>
      <c r="AM15" s="15">
        <f>Comparison_data!AL42-Comparison_data!AL184</f>
        <v>9.9475983006414026E-13</v>
      </c>
      <c r="AN15" s="15">
        <f>Comparison_data!AM42-Comparison_data!AM184</f>
        <v>9.9475983006414026E-13</v>
      </c>
      <c r="AO15" s="15">
        <f>Comparison_data!AN42-Comparison_data!AN184</f>
        <v>0</v>
      </c>
      <c r="AP15" s="15">
        <f>Comparison_data!AO42-Comparison_data!AO184</f>
        <v>0</v>
      </c>
      <c r="AQ15" s="15">
        <f>Comparison_data!AP42-Comparison_data!AP184</f>
        <v>9.9475983006414026E-13</v>
      </c>
      <c r="AR15" s="15">
        <f>Comparison_data!AQ42-Comparison_data!AQ184</f>
        <v>0</v>
      </c>
      <c r="AS15" s="15">
        <f>Comparison_data!AR42-Comparison_data!AR184</f>
        <v>1.2359160352429939</v>
      </c>
    </row>
    <row r="16" spans="1:45" x14ac:dyDescent="0.2">
      <c r="A16" t="s">
        <v>97</v>
      </c>
      <c r="B16" t="s">
        <v>49</v>
      </c>
      <c r="C16" t="s">
        <v>101</v>
      </c>
      <c r="D16" t="s">
        <v>3</v>
      </c>
      <c r="E16" s="15">
        <f>Comparison_data!D43-Comparison_data!D185</f>
        <v>0</v>
      </c>
      <c r="F16" s="15">
        <f>Comparison_data!E43-Comparison_data!E185</f>
        <v>0</v>
      </c>
      <c r="G16" s="15">
        <f>Comparison_data!F43-Comparison_data!F185</f>
        <v>0</v>
      </c>
      <c r="H16" s="15">
        <f>Comparison_data!G43-Comparison_data!G185</f>
        <v>0</v>
      </c>
      <c r="I16" s="15">
        <f>Comparison_data!H43-Comparison_data!H185</f>
        <v>0</v>
      </c>
      <c r="J16" s="15">
        <f>Comparison_data!I43-Comparison_data!I185</f>
        <v>0</v>
      </c>
      <c r="K16" s="15">
        <f>Comparison_data!J43-Comparison_data!J185</f>
        <v>0</v>
      </c>
      <c r="L16" s="15">
        <f>Comparison_data!K43-Comparison_data!K185</f>
        <v>0</v>
      </c>
      <c r="M16" s="15">
        <f>Comparison_data!L43-Comparison_data!L185</f>
        <v>0</v>
      </c>
      <c r="N16" s="15">
        <f>Comparison_data!M43-Comparison_data!M185</f>
        <v>0</v>
      </c>
      <c r="O16" s="15">
        <f>Comparison_data!N43-Comparison_data!N185</f>
        <v>0</v>
      </c>
      <c r="P16" s="15">
        <f>Comparison_data!O43-Comparison_data!O185</f>
        <v>0</v>
      </c>
      <c r="Q16" s="15">
        <f>Comparison_data!P43-Comparison_data!P185</f>
        <v>0</v>
      </c>
      <c r="R16" s="15">
        <f>Comparison_data!Q43-Comparison_data!Q185</f>
        <v>0</v>
      </c>
      <c r="S16" s="15">
        <f>Comparison_data!R43-Comparison_data!R185</f>
        <v>0</v>
      </c>
      <c r="T16" s="15">
        <f>Comparison_data!S43-Comparison_data!S185</f>
        <v>0</v>
      </c>
      <c r="U16" s="15">
        <f>Comparison_data!T43-Comparison_data!T185</f>
        <v>1.2026234768652007</v>
      </c>
      <c r="V16" s="15">
        <f>Comparison_data!U43-Comparison_data!U185</f>
        <v>1.2026234768653019</v>
      </c>
      <c r="W16" s="15">
        <f>Comparison_data!V43-Comparison_data!V185</f>
        <v>1.2026234768652024</v>
      </c>
      <c r="X16" s="15">
        <f>Comparison_data!W43-Comparison_data!W185</f>
        <v>0.14359707203700012</v>
      </c>
      <c r="Y16" s="15">
        <f>Comparison_data!X43-Comparison_data!X185</f>
        <v>-0.75869776891170204</v>
      </c>
      <c r="Z16" s="15">
        <f>Comparison_data!Y43-Comparison_data!Y185</f>
        <v>-0.27794257293300006</v>
      </c>
      <c r="AA16" s="15">
        <f>Comparison_data!Z43-Comparison_data!Z185</f>
        <v>0.10471908389009954</v>
      </c>
      <c r="AB16" s="15">
        <f>Comparison_data!AA43-Comparison_data!AA185</f>
        <v>1.0390069107899009</v>
      </c>
      <c r="AC16" s="15">
        <f>Comparison_data!AB43-Comparison_data!AB185</f>
        <v>0.87034626349720057</v>
      </c>
      <c r="AD16" s="15">
        <f>Comparison_data!AC43-Comparison_data!AC185</f>
        <v>0</v>
      </c>
      <c r="AE16" s="15">
        <f>Comparison_data!AD43-Comparison_data!AD185</f>
        <v>-1.9895196601282805E-13</v>
      </c>
      <c r="AF16" s="15">
        <f>Comparison_data!AE43-Comparison_data!AE185</f>
        <v>0</v>
      </c>
      <c r="AG16" s="15">
        <f>Comparison_data!AF43-Comparison_data!AF185</f>
        <v>2.0250467969162855E-13</v>
      </c>
      <c r="AH16" s="15">
        <f>Comparison_data!AG43-Comparison_data!AG185</f>
        <v>-6.9988459472369868E-13</v>
      </c>
      <c r="AI16" s="15">
        <f>Comparison_data!AH43-Comparison_data!AH185</f>
        <v>-1.9895196601282805E-13</v>
      </c>
      <c r="AJ16" s="15">
        <f>Comparison_data!AI43-Comparison_data!AI185</f>
        <v>-9.9475983006414026E-14</v>
      </c>
      <c r="AK16" s="15">
        <f>Comparison_data!AJ43-Comparison_data!AJ185</f>
        <v>-9.9475983006414026E-14</v>
      </c>
      <c r="AL16" s="15">
        <f>Comparison_data!AK43-Comparison_data!AK185</f>
        <v>-9.9475983006414026E-14</v>
      </c>
      <c r="AM16" s="15">
        <f>Comparison_data!AL43-Comparison_data!AL185</f>
        <v>9.9475983006414026E-14</v>
      </c>
      <c r="AN16" s="15">
        <f>Comparison_data!AM43-Comparison_data!AM185</f>
        <v>-2.9842794901924208E-13</v>
      </c>
      <c r="AO16" s="15">
        <f>Comparison_data!AN43-Comparison_data!AN185</f>
        <v>9.9475983006414026E-14</v>
      </c>
      <c r="AP16" s="15">
        <f>Comparison_data!AO43-Comparison_data!AO185</f>
        <v>-9.9475983006414026E-14</v>
      </c>
      <c r="AQ16" s="15">
        <f>Comparison_data!AP43-Comparison_data!AP185</f>
        <v>9.9475983006414026E-14</v>
      </c>
      <c r="AR16" s="15">
        <f>Comparison_data!AQ43-Comparison_data!AQ185</f>
        <v>0</v>
      </c>
      <c r="AS16" s="15">
        <f>Comparison_data!AR43-Comparison_data!AR185</f>
        <v>0</v>
      </c>
    </row>
    <row r="17" spans="1:45" x14ac:dyDescent="0.2">
      <c r="A17" t="s">
        <v>97</v>
      </c>
      <c r="B17" t="s">
        <v>49</v>
      </c>
      <c r="C17" t="s">
        <v>102</v>
      </c>
      <c r="D17" t="s">
        <v>3</v>
      </c>
      <c r="E17" s="15">
        <f>Comparison_data!D44-Comparison_data!D186</f>
        <v>2.01172031709973E-3</v>
      </c>
      <c r="F17" s="15">
        <f>Comparison_data!E44-Comparison_data!E186</f>
        <v>2.044778201302222E-3</v>
      </c>
      <c r="G17" s="15">
        <f>Comparison_data!F44-Comparison_data!F186</f>
        <v>-0.31727646929370223</v>
      </c>
      <c r="H17" s="15">
        <f>Comparison_data!G44-Comparison_data!G186</f>
        <v>-0.28792170035409903</v>
      </c>
      <c r="I17" s="15">
        <f>Comparison_data!H44-Comparison_data!H186</f>
        <v>0.53462210125360965</v>
      </c>
      <c r="J17" s="15">
        <f>Comparison_data!I44-Comparison_data!I186</f>
        <v>0.16593440540037019</v>
      </c>
      <c r="K17" s="15">
        <f>Comparison_data!J44-Comparison_data!J186</f>
        <v>0.30656040541115992</v>
      </c>
      <c r="L17" s="15">
        <f>Comparison_data!K44-Comparison_data!K186</f>
        <v>0</v>
      </c>
      <c r="M17" s="15">
        <f>Comparison_data!L44-Comparison_data!L186</f>
        <v>1.9501606527344504</v>
      </c>
      <c r="N17" s="15">
        <f>Comparison_data!M44-Comparison_data!M186</f>
        <v>0.45730793368714018</v>
      </c>
      <c r="O17" s="15">
        <f>Comparison_data!N44-Comparison_data!N186</f>
        <v>-9.1313272552760338E-2</v>
      </c>
      <c r="P17" s="15">
        <f>Comparison_data!O44-Comparison_data!O186</f>
        <v>1.01380019943538</v>
      </c>
      <c r="Q17" s="15">
        <f>Comparison_data!P44-Comparison_data!P186</f>
        <v>5.8119459013710006</v>
      </c>
      <c r="R17" s="15">
        <f>Comparison_data!Q44-Comparison_data!Q186</f>
        <v>0</v>
      </c>
      <c r="S17" s="15">
        <f>Comparison_data!R44-Comparison_data!R186</f>
        <v>0</v>
      </c>
      <c r="T17" s="15">
        <f>Comparison_data!S44-Comparison_data!S186</f>
        <v>0</v>
      </c>
      <c r="U17" s="15">
        <f>Comparison_data!T44-Comparison_data!T186</f>
        <v>0</v>
      </c>
      <c r="V17" s="15">
        <f>Comparison_data!U44-Comparison_data!U186</f>
        <v>0</v>
      </c>
      <c r="W17" s="15">
        <f>Comparison_data!V44-Comparison_data!V186</f>
        <v>0</v>
      </c>
      <c r="X17" s="15">
        <f>Comparison_data!W44-Comparison_data!W186</f>
        <v>9.9475983006414026E-14</v>
      </c>
      <c r="Y17" s="15">
        <f>Comparison_data!X44-Comparison_data!X186</f>
        <v>0</v>
      </c>
      <c r="Z17" s="15">
        <f>Comparison_data!Y44-Comparison_data!Y186</f>
        <v>0</v>
      </c>
      <c r="AA17" s="15">
        <f>Comparison_data!Z44-Comparison_data!Z186</f>
        <v>0</v>
      </c>
      <c r="AB17" s="15">
        <f>Comparison_data!AA44-Comparison_data!AA186</f>
        <v>0</v>
      </c>
      <c r="AC17" s="15">
        <f>Comparison_data!AB44-Comparison_data!AB186</f>
        <v>0</v>
      </c>
      <c r="AD17" s="15">
        <f>Comparison_data!AC44-Comparison_data!AC186</f>
        <v>0</v>
      </c>
      <c r="AE17" s="15">
        <f>Comparison_data!AD44-Comparison_data!AD186</f>
        <v>0</v>
      </c>
      <c r="AF17" s="15">
        <f>Comparison_data!AE44-Comparison_data!AE186</f>
        <v>0</v>
      </c>
      <c r="AG17" s="15">
        <f>Comparison_data!AF44-Comparison_data!AF186</f>
        <v>0</v>
      </c>
      <c r="AH17" s="15">
        <f>Comparison_data!AG44-Comparison_data!AG186</f>
        <v>0</v>
      </c>
      <c r="AI17" s="15">
        <f>Comparison_data!AH44-Comparison_data!AH186</f>
        <v>9.9475983006414026E-14</v>
      </c>
      <c r="AJ17" s="15">
        <f>Comparison_data!AI44-Comparison_data!AI186</f>
        <v>-9.9475983006414026E-14</v>
      </c>
      <c r="AK17" s="15">
        <f>Comparison_data!AJ44-Comparison_data!AJ186</f>
        <v>0</v>
      </c>
      <c r="AL17" s="15">
        <f>Comparison_data!AK44-Comparison_data!AK186</f>
        <v>0</v>
      </c>
      <c r="AM17" s="15">
        <f>Comparison_data!AL44-Comparison_data!AL186</f>
        <v>0</v>
      </c>
      <c r="AN17" s="15">
        <f>Comparison_data!AM44-Comparison_data!AM186</f>
        <v>0</v>
      </c>
      <c r="AO17" s="15">
        <f>Comparison_data!AN44-Comparison_data!AN186</f>
        <v>0</v>
      </c>
      <c r="AP17" s="15">
        <f>Comparison_data!AO44-Comparison_data!AO186</f>
        <v>0</v>
      </c>
      <c r="AQ17" s="15">
        <f>Comparison_data!AP44-Comparison_data!AP186</f>
        <v>0</v>
      </c>
      <c r="AR17" s="15">
        <f>Comparison_data!AQ44-Comparison_data!AQ186</f>
        <v>0</v>
      </c>
      <c r="AS17" s="15">
        <f>Comparison_data!AR44-Comparison_data!AR186</f>
        <v>0</v>
      </c>
    </row>
    <row r="18" spans="1:45" x14ac:dyDescent="0.2">
      <c r="A18" t="s">
        <v>97</v>
      </c>
      <c r="B18" t="s">
        <v>49</v>
      </c>
      <c r="C18" t="s">
        <v>103</v>
      </c>
      <c r="D18" t="s">
        <v>3</v>
      </c>
      <c r="E18" s="15">
        <f>Comparison_data!D45-Comparison_data!D187</f>
        <v>0</v>
      </c>
      <c r="F18" s="15">
        <f>Comparison_data!E45-Comparison_data!E187</f>
        <v>0</v>
      </c>
      <c r="G18" s="15">
        <f>Comparison_data!F45-Comparison_data!F187</f>
        <v>0</v>
      </c>
      <c r="H18" s="15">
        <f>Comparison_data!G45-Comparison_data!G187</f>
        <v>0</v>
      </c>
      <c r="I18" s="15">
        <f>Comparison_data!H45-Comparison_data!H187</f>
        <v>9.9475983006414026E-13</v>
      </c>
      <c r="J18" s="15">
        <f>Comparison_data!I45-Comparison_data!I187</f>
        <v>0</v>
      </c>
      <c r="K18" s="15">
        <f>Comparison_data!J45-Comparison_data!J187</f>
        <v>0</v>
      </c>
      <c r="L18" s="15">
        <f>Comparison_data!K45-Comparison_data!K187</f>
        <v>0</v>
      </c>
      <c r="M18" s="15">
        <f>Comparison_data!L45-Comparison_data!L187</f>
        <v>0</v>
      </c>
      <c r="N18" s="15">
        <f>Comparison_data!M45-Comparison_data!M187</f>
        <v>0</v>
      </c>
      <c r="O18" s="15">
        <f>Comparison_data!N45-Comparison_data!N187</f>
        <v>0</v>
      </c>
      <c r="P18" s="15">
        <f>Comparison_data!O45-Comparison_data!O187</f>
        <v>0</v>
      </c>
      <c r="Q18" s="15">
        <f>Comparison_data!P45-Comparison_data!P187</f>
        <v>-9.9475983006414026E-13</v>
      </c>
      <c r="R18" s="15">
        <f>Comparison_data!Q45-Comparison_data!Q187</f>
        <v>-9.9475983006414026E-13</v>
      </c>
      <c r="S18" s="15">
        <f>Comparison_data!R45-Comparison_data!R187</f>
        <v>0</v>
      </c>
      <c r="T18" s="15">
        <f>Comparison_data!S45-Comparison_data!S187</f>
        <v>0</v>
      </c>
      <c r="U18" s="15">
        <f>Comparison_data!T45-Comparison_data!T187</f>
        <v>0</v>
      </c>
      <c r="V18" s="15">
        <f>Comparison_data!U45-Comparison_data!U187</f>
        <v>9.9475983006414026E-13</v>
      </c>
      <c r="W18" s="15">
        <f>Comparison_data!V45-Comparison_data!V187</f>
        <v>0</v>
      </c>
      <c r="X18" s="15">
        <f>Comparison_data!W45-Comparison_data!W187</f>
        <v>0</v>
      </c>
      <c r="Y18" s="15">
        <f>Comparison_data!X45-Comparison_data!X187</f>
        <v>0</v>
      </c>
      <c r="Z18" s="15">
        <f>Comparison_data!Y45-Comparison_data!Y187</f>
        <v>0</v>
      </c>
      <c r="AA18" s="15">
        <f>Comparison_data!Z45-Comparison_data!Z187</f>
        <v>0</v>
      </c>
      <c r="AB18" s="15">
        <f>Comparison_data!AA45-Comparison_data!AA187</f>
        <v>0</v>
      </c>
      <c r="AC18" s="15">
        <f>Comparison_data!AB45-Comparison_data!AB187</f>
        <v>0</v>
      </c>
      <c r="AD18" s="15">
        <f>Comparison_data!AC45-Comparison_data!AC187</f>
        <v>0</v>
      </c>
      <c r="AE18" s="15">
        <f>Comparison_data!AD45-Comparison_data!AD187</f>
        <v>0</v>
      </c>
      <c r="AF18" s="15">
        <f>Comparison_data!AE45-Comparison_data!AE187</f>
        <v>0</v>
      </c>
      <c r="AG18" s="15">
        <f>Comparison_data!AF45-Comparison_data!AF187</f>
        <v>0</v>
      </c>
      <c r="AH18" s="15">
        <f>Comparison_data!AG45-Comparison_data!AG187</f>
        <v>0</v>
      </c>
      <c r="AI18" s="15">
        <f>Comparison_data!AH45-Comparison_data!AH187</f>
        <v>0</v>
      </c>
      <c r="AJ18" s="15">
        <f>Comparison_data!AI45-Comparison_data!AI187</f>
        <v>0</v>
      </c>
      <c r="AK18" s="15">
        <f>Comparison_data!AJ45-Comparison_data!AJ187</f>
        <v>0</v>
      </c>
      <c r="AL18" s="15">
        <f>Comparison_data!AK45-Comparison_data!AK187</f>
        <v>0</v>
      </c>
      <c r="AM18" s="15">
        <f>Comparison_data!AL45-Comparison_data!AL187</f>
        <v>-9.9475983006414026E-13</v>
      </c>
      <c r="AN18" s="15">
        <f>Comparison_data!AM45-Comparison_data!AM187</f>
        <v>7.1152509534002206E-2</v>
      </c>
      <c r="AO18" s="15">
        <f>Comparison_data!AN45-Comparison_data!AN187</f>
        <v>0.11007259590400054</v>
      </c>
      <c r="AP18" s="15">
        <f>Comparison_data!AO45-Comparison_data!AO187</f>
        <v>0.12880477088599207</v>
      </c>
      <c r="AQ18" s="15">
        <f>Comparison_data!AP45-Comparison_data!AP187</f>
        <v>0</v>
      </c>
      <c r="AR18" s="15">
        <f>Comparison_data!AQ45-Comparison_data!AQ187</f>
        <v>0</v>
      </c>
      <c r="AS18" s="15">
        <f>Comparison_data!AR45-Comparison_data!AR187</f>
        <v>0</v>
      </c>
    </row>
    <row r="19" spans="1:45" x14ac:dyDescent="0.2">
      <c r="A19" t="s">
        <v>97</v>
      </c>
      <c r="B19" t="s">
        <v>49</v>
      </c>
      <c r="C19" t="s">
        <v>104</v>
      </c>
      <c r="D19" t="s">
        <v>3</v>
      </c>
      <c r="E19" s="15">
        <f>Comparison_data!D46-Comparison_data!D188</f>
        <v>0</v>
      </c>
      <c r="F19" s="15">
        <f>Comparison_data!E46-Comparison_data!E188</f>
        <v>0</v>
      </c>
      <c r="G19" s="15">
        <f>Comparison_data!F46-Comparison_data!F188</f>
        <v>0</v>
      </c>
      <c r="H19" s="15">
        <f>Comparison_data!G46-Comparison_data!G188</f>
        <v>0</v>
      </c>
      <c r="I19" s="15">
        <f>Comparison_data!H46-Comparison_data!H188</f>
        <v>0</v>
      </c>
      <c r="J19" s="15">
        <f>Comparison_data!I46-Comparison_data!I188</f>
        <v>0</v>
      </c>
      <c r="K19" s="15">
        <f>Comparison_data!J46-Comparison_data!J188</f>
        <v>0</v>
      </c>
      <c r="L19" s="15">
        <f>Comparison_data!K46-Comparison_data!K188</f>
        <v>0</v>
      </c>
      <c r="M19" s="15">
        <f>Comparison_data!L46-Comparison_data!L188</f>
        <v>0</v>
      </c>
      <c r="N19" s="15">
        <f>Comparison_data!M46-Comparison_data!M188</f>
        <v>0</v>
      </c>
      <c r="O19" s="15">
        <f>Comparison_data!N46-Comparison_data!N188</f>
        <v>0</v>
      </c>
      <c r="P19" s="15">
        <f>Comparison_data!O46-Comparison_data!O188</f>
        <v>0</v>
      </c>
      <c r="Q19" s="15">
        <f>Comparison_data!P46-Comparison_data!P188</f>
        <v>0</v>
      </c>
      <c r="R19" s="15">
        <f>Comparison_data!Q46-Comparison_data!Q188</f>
        <v>0</v>
      </c>
      <c r="S19" s="15">
        <f>Comparison_data!R46-Comparison_data!R188</f>
        <v>0</v>
      </c>
      <c r="T19" s="15">
        <f>Comparison_data!S46-Comparison_data!S188</f>
        <v>0</v>
      </c>
      <c r="U19" s="15">
        <f>Comparison_data!T46-Comparison_data!T188</f>
        <v>0</v>
      </c>
      <c r="V19" s="15">
        <f>Comparison_data!U46-Comparison_data!U188</f>
        <v>0</v>
      </c>
      <c r="W19" s="15">
        <f>Comparison_data!V46-Comparison_data!V188</f>
        <v>-0.7310545460253679</v>
      </c>
      <c r="X19" s="15">
        <f>Comparison_data!W46-Comparison_data!W188</f>
        <v>-0.94663382335582102</v>
      </c>
      <c r="Y19" s="15">
        <f>Comparison_data!X46-Comparison_data!X188</f>
        <v>0</v>
      </c>
      <c r="Z19" s="15">
        <f>Comparison_data!Y46-Comparison_data!Y188</f>
        <v>0</v>
      </c>
      <c r="AA19" s="15">
        <f>Comparison_data!Z46-Comparison_data!Z188</f>
        <v>0</v>
      </c>
      <c r="AB19" s="15">
        <f>Comparison_data!AA46-Comparison_data!AA188</f>
        <v>0</v>
      </c>
      <c r="AC19" s="15">
        <f>Comparison_data!AB46-Comparison_data!AB188</f>
        <v>0</v>
      </c>
      <c r="AD19" s="15">
        <f>Comparison_data!AC46-Comparison_data!AC188</f>
        <v>0</v>
      </c>
      <c r="AE19" s="15">
        <f>Comparison_data!AD46-Comparison_data!AD188</f>
        <v>0</v>
      </c>
      <c r="AF19" s="15">
        <f>Comparison_data!AE46-Comparison_data!AE188</f>
        <v>0</v>
      </c>
      <c r="AG19" s="15">
        <f>Comparison_data!AF46-Comparison_data!AF188</f>
        <v>0</v>
      </c>
      <c r="AH19" s="15">
        <f>Comparison_data!AG46-Comparison_data!AG188</f>
        <v>0</v>
      </c>
      <c r="AI19" s="15">
        <f>Comparison_data!AH46-Comparison_data!AH188</f>
        <v>0</v>
      </c>
      <c r="AJ19" s="15">
        <f>Comparison_data!AI46-Comparison_data!AI188</f>
        <v>0</v>
      </c>
      <c r="AK19" s="15">
        <f>Comparison_data!AJ46-Comparison_data!AJ188</f>
        <v>0</v>
      </c>
      <c r="AL19" s="15">
        <f>Comparison_data!AK46-Comparison_data!AK188</f>
        <v>0</v>
      </c>
      <c r="AM19" s="15">
        <f>Comparison_data!AL46-Comparison_data!AL188</f>
        <v>-9.7699626167013776E-15</v>
      </c>
      <c r="AN19" s="15">
        <f>Comparison_data!AM46-Comparison_data!AM188</f>
        <v>0</v>
      </c>
      <c r="AO19" s="15">
        <f>Comparison_data!AN46-Comparison_data!AN188</f>
        <v>0</v>
      </c>
      <c r="AP19" s="15">
        <f>Comparison_data!AO46-Comparison_data!AO188</f>
        <v>0</v>
      </c>
      <c r="AQ19" s="15">
        <f>Comparison_data!AP46-Comparison_data!AP188</f>
        <v>0</v>
      </c>
      <c r="AR19" s="15">
        <f>Comparison_data!AQ46-Comparison_data!AQ188</f>
        <v>-1.021405182655144E-14</v>
      </c>
      <c r="AS19" s="15">
        <f>Comparison_data!AR46-Comparison_data!AR188</f>
        <v>-9.7699626167013776E-15</v>
      </c>
    </row>
    <row r="20" spans="1:45" x14ac:dyDescent="0.2">
      <c r="A20" t="s">
        <v>97</v>
      </c>
      <c r="B20" t="s">
        <v>49</v>
      </c>
      <c r="C20" t="s">
        <v>105</v>
      </c>
      <c r="D20" t="s">
        <v>3</v>
      </c>
      <c r="E20" s="15">
        <f>Comparison_data!D47-Comparison_data!D189</f>
        <v>0</v>
      </c>
      <c r="F20" s="15">
        <f>Comparison_data!E47-Comparison_data!E189</f>
        <v>0</v>
      </c>
      <c r="G20" s="15">
        <f>Comparison_data!F47-Comparison_data!F189</f>
        <v>0</v>
      </c>
      <c r="H20" s="15">
        <f>Comparison_data!G47-Comparison_data!G189</f>
        <v>0</v>
      </c>
      <c r="I20" s="15">
        <f>Comparison_data!H47-Comparison_data!H189</f>
        <v>0</v>
      </c>
      <c r="J20" s="15">
        <f>Comparison_data!I47-Comparison_data!I189</f>
        <v>0</v>
      </c>
      <c r="K20" s="15">
        <f>Comparison_data!J47-Comparison_data!J189</f>
        <v>0</v>
      </c>
      <c r="L20" s="15">
        <f>Comparison_data!K47-Comparison_data!K189</f>
        <v>0</v>
      </c>
      <c r="M20" s="15">
        <f>Comparison_data!L47-Comparison_data!L189</f>
        <v>0</v>
      </c>
      <c r="N20" s="15">
        <f>Comparison_data!M47-Comparison_data!M189</f>
        <v>0</v>
      </c>
      <c r="O20" s="15">
        <f>Comparison_data!N47-Comparison_data!N189</f>
        <v>0</v>
      </c>
      <c r="P20" s="15">
        <f>Comparison_data!O47-Comparison_data!O189</f>
        <v>0</v>
      </c>
      <c r="Q20" s="15">
        <f>Comparison_data!P47-Comparison_data!P189</f>
        <v>0</v>
      </c>
      <c r="R20" s="15">
        <f>Comparison_data!Q47-Comparison_data!Q189</f>
        <v>0</v>
      </c>
      <c r="S20" s="15">
        <f>Comparison_data!R47-Comparison_data!R189</f>
        <v>0</v>
      </c>
      <c r="T20" s="15">
        <f>Comparison_data!S47-Comparison_data!S189</f>
        <v>0</v>
      </c>
      <c r="U20" s="15">
        <f>Comparison_data!T47-Comparison_data!T189</f>
        <v>0</v>
      </c>
      <c r="V20" s="15">
        <f>Comparison_data!U47-Comparison_data!U189</f>
        <v>0</v>
      </c>
      <c r="W20" s="15">
        <f>Comparison_data!V47-Comparison_data!V189</f>
        <v>0</v>
      </c>
      <c r="X20" s="15">
        <f>Comparison_data!W47-Comparison_data!W189</f>
        <v>0</v>
      </c>
      <c r="Y20" s="15">
        <f>Comparison_data!X47-Comparison_data!X189</f>
        <v>0</v>
      </c>
      <c r="Z20" s="15">
        <f>Comparison_data!Y47-Comparison_data!Y189</f>
        <v>0</v>
      </c>
      <c r="AA20" s="15">
        <f>Comparison_data!Z47-Comparison_data!Z189</f>
        <v>0</v>
      </c>
      <c r="AB20" s="15">
        <f>Comparison_data!AA47-Comparison_data!AA189</f>
        <v>0</v>
      </c>
      <c r="AC20" s="15">
        <f>Comparison_data!AB47-Comparison_data!AB189</f>
        <v>0</v>
      </c>
      <c r="AD20" s="15">
        <f>Comparison_data!AC47-Comparison_data!AC189</f>
        <v>0.64020852906088399</v>
      </c>
      <c r="AE20" s="15">
        <f>Comparison_data!AD47-Comparison_data!AD189</f>
        <v>1.1587363093851499</v>
      </c>
      <c r="AF20" s="15">
        <f>Comparison_data!AE47-Comparison_data!AE189</f>
        <v>1.5749673082314088</v>
      </c>
      <c r="AG20" s="15">
        <f>Comparison_data!AF47-Comparison_data!AF189</f>
        <v>1.4845936301609397</v>
      </c>
      <c r="AH20" s="15">
        <f>Comparison_data!AG47-Comparison_data!AG189</f>
        <v>1.9893578370089506</v>
      </c>
      <c r="AI20" s="15">
        <f>Comparison_data!AH47-Comparison_data!AH189</f>
        <v>2.0271667510697799</v>
      </c>
      <c r="AJ20" s="15">
        <f>Comparison_data!AI47-Comparison_data!AI189</f>
        <v>2.0271667510697799</v>
      </c>
      <c r="AK20" s="15">
        <f>Comparison_data!AJ47-Comparison_data!AJ189</f>
        <v>1.6505697949290798</v>
      </c>
      <c r="AL20" s="15">
        <f>Comparison_data!AK47-Comparison_data!AK189</f>
        <v>1.8716584689534201</v>
      </c>
      <c r="AM20" s="15">
        <f>Comparison_data!AL47-Comparison_data!AL189</f>
        <v>1.5521015346048017</v>
      </c>
      <c r="AN20" s="15">
        <f>Comparison_data!AM47-Comparison_data!AM189</f>
        <v>1.5521015346047999</v>
      </c>
      <c r="AO20" s="15">
        <f>Comparison_data!AN47-Comparison_data!AN189</f>
        <v>1.5521015346048017</v>
      </c>
      <c r="AP20" s="15">
        <f>Comparison_data!AO47-Comparison_data!AO189</f>
        <v>1.6543250899581086</v>
      </c>
      <c r="AQ20" s="15">
        <f>Comparison_data!AP47-Comparison_data!AP189</f>
        <v>1.6543250899581086</v>
      </c>
      <c r="AR20" s="15">
        <f>Comparison_data!AQ47-Comparison_data!AQ189</f>
        <v>2.3561827260497559</v>
      </c>
      <c r="AS20" s="15">
        <f>Comparison_data!AR47-Comparison_data!AR189</f>
        <v>3.3605846778026205</v>
      </c>
    </row>
    <row r="21" spans="1:45" x14ac:dyDescent="0.2">
      <c r="A21" t="s">
        <v>97</v>
      </c>
      <c r="B21" t="s">
        <v>49</v>
      </c>
      <c r="C21" t="s">
        <v>106</v>
      </c>
      <c r="D21" t="s">
        <v>3</v>
      </c>
      <c r="E21" s="15">
        <f>Comparison_data!D48-Comparison_data!D190</f>
        <v>0</v>
      </c>
      <c r="F21" s="15">
        <f>Comparison_data!E48-Comparison_data!E190</f>
        <v>0</v>
      </c>
      <c r="G21" s="15">
        <f>Comparison_data!F48-Comparison_data!F190</f>
        <v>0</v>
      </c>
      <c r="H21" s="15">
        <f>Comparison_data!G48-Comparison_data!G190</f>
        <v>0</v>
      </c>
      <c r="I21" s="15">
        <f>Comparison_data!H48-Comparison_data!H190</f>
        <v>0</v>
      </c>
      <c r="J21" s="15">
        <f>Comparison_data!I48-Comparison_data!I190</f>
        <v>0</v>
      </c>
      <c r="K21" s="15">
        <f>Comparison_data!J48-Comparison_data!J190</f>
        <v>0</v>
      </c>
      <c r="L21" s="15">
        <f>Comparison_data!K48-Comparison_data!K190</f>
        <v>0</v>
      </c>
      <c r="M21" s="15">
        <f>Comparison_data!L48-Comparison_data!L190</f>
        <v>0</v>
      </c>
      <c r="N21" s="15">
        <f>Comparison_data!M48-Comparison_data!M190</f>
        <v>0</v>
      </c>
      <c r="O21" s="15">
        <f>Comparison_data!N48-Comparison_data!N190</f>
        <v>0</v>
      </c>
      <c r="P21" s="15">
        <f>Comparison_data!O48-Comparison_data!O190</f>
        <v>0</v>
      </c>
      <c r="Q21" s="15">
        <f>Comparison_data!P48-Comparison_data!P190</f>
        <v>0</v>
      </c>
      <c r="R21" s="15">
        <f>Comparison_data!Q48-Comparison_data!Q190</f>
        <v>0</v>
      </c>
      <c r="S21" s="15">
        <f>Comparison_data!R48-Comparison_data!R190</f>
        <v>0.7164979200000009</v>
      </c>
      <c r="T21" s="15">
        <f>Comparison_data!S48-Comparison_data!S190</f>
        <v>1.4380416000000011</v>
      </c>
      <c r="U21" s="15">
        <f>Comparison_data!T48-Comparison_data!T190</f>
        <v>1.4430873599999996</v>
      </c>
      <c r="V21" s="15">
        <f>Comparison_data!U48-Comparison_data!U190</f>
        <v>1.4481331199999998</v>
      </c>
      <c r="W21" s="15">
        <f>Comparison_data!V48-Comparison_data!V190</f>
        <v>1.4531788799999998</v>
      </c>
      <c r="X21" s="15">
        <f>Comparison_data!W48-Comparison_data!W190</f>
        <v>1.4582246400000001</v>
      </c>
      <c r="Y21" s="15">
        <f>Comparison_data!X48-Comparison_data!X190</f>
        <v>1.4632704000000101</v>
      </c>
      <c r="Z21" s="15">
        <f>Comparison_data!Y48-Comparison_data!Y190</f>
        <v>1.4683161600000005</v>
      </c>
      <c r="AA21" s="15">
        <f>Comparison_data!Z48-Comparison_data!Z190</f>
        <v>1.4733619200000003</v>
      </c>
      <c r="AB21" s="15">
        <f>Comparison_data!AA48-Comparison_data!AA190</f>
        <v>1.4784076800000099</v>
      </c>
      <c r="AC21" s="15">
        <f>Comparison_data!AB48-Comparison_data!AB190</f>
        <v>1.4834534399999999</v>
      </c>
      <c r="AD21" s="15">
        <f>Comparison_data!AC48-Comparison_data!AC190</f>
        <v>1.4884992000000103</v>
      </c>
      <c r="AE21" s="15">
        <f>Comparison_data!AD48-Comparison_data!AD190</f>
        <v>1.4935449599999995</v>
      </c>
      <c r="AF21" s="15">
        <f>Comparison_data!AE48-Comparison_data!AE190</f>
        <v>1.5422648162171271</v>
      </c>
      <c r="AG21" s="15">
        <f>Comparison_data!AF48-Comparison_data!AF190</f>
        <v>2.3194191635790524</v>
      </c>
      <c r="AH21" s="15">
        <f>Comparison_data!AG48-Comparison_data!AG190</f>
        <v>3.1003578309407516</v>
      </c>
      <c r="AI21" s="15">
        <f>Comparison_data!AH48-Comparison_data!AH190</f>
        <v>3.8850808183024803</v>
      </c>
      <c r="AJ21" s="15">
        <f>Comparison_data!AI48-Comparison_data!AI190</f>
        <v>3.8959103656639922</v>
      </c>
      <c r="AK21" s="15">
        <f>Comparison_data!AJ48-Comparison_data!AJ190</f>
        <v>4.0554278710848397</v>
      </c>
      <c r="AL21" s="15">
        <f>Comparison_data!AK48-Comparison_data!AK190</f>
        <v>4.8480803915486099</v>
      </c>
      <c r="AM21" s="15">
        <f>Comparison_data!AL48-Comparison_data!AL190</f>
        <v>4.861162992012531</v>
      </c>
      <c r="AN21" s="15">
        <f>Comparison_data!AM48-Comparison_data!AM190</f>
        <v>4.8742455924762176</v>
      </c>
      <c r="AO21" s="15">
        <f>Comparison_data!AN48-Comparison_data!AN190</f>
        <v>5.1216530876367479</v>
      </c>
      <c r="AP21" s="15">
        <f>Comparison_data!AO48-Comparison_data!AO190</f>
        <v>5.2985876193352475</v>
      </c>
      <c r="AQ21" s="15">
        <f>Comparison_data!AP48-Comparison_data!AP190</f>
        <v>5.7808577689533784</v>
      </c>
      <c r="AR21" s="15">
        <f>Comparison_data!AQ48-Comparison_data!AQ190</f>
        <v>5.8092605238072998</v>
      </c>
      <c r="AS21" s="15">
        <f>Comparison_data!AR48-Comparison_data!AR190</f>
        <v>5.8364018386612102</v>
      </c>
    </row>
    <row r="22" spans="1:45" x14ac:dyDescent="0.2"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</row>
    <row r="24" spans="1:45" s="16" customFormat="1" x14ac:dyDescent="0.2">
      <c r="A24" s="16" t="s">
        <v>90</v>
      </c>
      <c r="C24" s="16" t="s">
        <v>95</v>
      </c>
      <c r="D24" s="16" t="s">
        <v>1</v>
      </c>
      <c r="E24" s="16">
        <v>2010</v>
      </c>
      <c r="F24" s="16">
        <v>2011</v>
      </c>
      <c r="G24" s="16">
        <v>2012</v>
      </c>
      <c r="H24" s="16">
        <v>2013</v>
      </c>
      <c r="I24" s="16">
        <v>2014</v>
      </c>
      <c r="J24" s="16">
        <v>2015</v>
      </c>
      <c r="K24" s="16">
        <v>2016</v>
      </c>
      <c r="L24" s="16">
        <v>2017</v>
      </c>
      <c r="M24" s="16">
        <v>2018</v>
      </c>
      <c r="N24" s="16">
        <v>2019</v>
      </c>
      <c r="O24" s="16">
        <v>2020</v>
      </c>
      <c r="P24" s="16">
        <v>2021</v>
      </c>
      <c r="Q24" s="16">
        <v>2022</v>
      </c>
      <c r="R24" s="16">
        <v>2023</v>
      </c>
      <c r="S24" s="16">
        <v>2024</v>
      </c>
      <c r="T24" s="16">
        <v>2025</v>
      </c>
      <c r="U24" s="16">
        <v>2026</v>
      </c>
      <c r="V24" s="16">
        <v>2027</v>
      </c>
      <c r="W24" s="16">
        <v>2028</v>
      </c>
      <c r="X24" s="16">
        <v>2029</v>
      </c>
      <c r="Y24" s="16">
        <v>2030</v>
      </c>
      <c r="Z24" s="16">
        <v>2031</v>
      </c>
      <c r="AA24" s="16">
        <v>2032</v>
      </c>
      <c r="AB24" s="16">
        <v>2033</v>
      </c>
      <c r="AC24" s="16">
        <v>2034</v>
      </c>
      <c r="AD24" s="16">
        <v>2035</v>
      </c>
      <c r="AE24" s="16">
        <v>2036</v>
      </c>
      <c r="AF24" s="16">
        <v>2037</v>
      </c>
      <c r="AG24" s="16">
        <v>2038</v>
      </c>
      <c r="AH24" s="16">
        <v>2039</v>
      </c>
      <c r="AI24" s="16">
        <v>2040</v>
      </c>
      <c r="AJ24" s="16">
        <v>2041</v>
      </c>
      <c r="AK24" s="16">
        <v>2042</v>
      </c>
      <c r="AL24" s="16">
        <v>2043</v>
      </c>
      <c r="AM24" s="16">
        <v>2044</v>
      </c>
      <c r="AN24" s="16">
        <v>2045</v>
      </c>
      <c r="AO24" s="16">
        <v>2046</v>
      </c>
      <c r="AP24" s="16">
        <v>2047</v>
      </c>
      <c r="AQ24" s="16">
        <v>2048</v>
      </c>
      <c r="AR24" s="16">
        <v>2049</v>
      </c>
      <c r="AS24" s="16">
        <v>2050</v>
      </c>
    </row>
    <row r="25" spans="1:45" x14ac:dyDescent="0.2">
      <c r="A25" t="s">
        <v>96</v>
      </c>
      <c r="B25" t="s">
        <v>70</v>
      </c>
      <c r="C25" t="s">
        <v>98</v>
      </c>
      <c r="D25" t="s">
        <v>3</v>
      </c>
      <c r="E25" s="15">
        <f>Comparison_data!D55-Comparison_data!D126</f>
        <v>0</v>
      </c>
      <c r="F25" s="15">
        <f>Comparison_data!E55-Comparison_data!E126</f>
        <v>0</v>
      </c>
      <c r="G25" s="15">
        <f>Comparison_data!F55-Comparison_data!F126</f>
        <v>0</v>
      </c>
      <c r="H25" s="15">
        <f>Comparison_data!G55-Comparison_data!G126</f>
        <v>0</v>
      </c>
      <c r="I25" s="15">
        <f>Comparison_data!H55-Comparison_data!H126</f>
        <v>0</v>
      </c>
      <c r="J25" s="15">
        <f>Comparison_data!I55-Comparison_data!I126</f>
        <v>0</v>
      </c>
      <c r="K25" s="15">
        <f>Comparison_data!J55-Comparison_data!J126</f>
        <v>0.45645972655100497</v>
      </c>
      <c r="L25" s="15">
        <f>Comparison_data!K55-Comparison_data!K126</f>
        <v>0.8691656827680001</v>
      </c>
      <c r="M25" s="15">
        <f>Comparison_data!L55-Comparison_data!L126</f>
        <v>0.29479468818236976</v>
      </c>
      <c r="N25" s="15">
        <f>Comparison_data!M55-Comparison_data!M126</f>
        <v>0.37682285587294806</v>
      </c>
      <c r="O25" s="15">
        <f>Comparison_data!N55-Comparison_data!N126</f>
        <v>1.39302548063687</v>
      </c>
      <c r="P25" s="15">
        <f>Comparison_data!O55-Comparison_data!O126</f>
        <v>-0.97507599334973971</v>
      </c>
      <c r="Q25" s="15">
        <f>Comparison_data!P55-Comparison_data!P126</f>
        <v>0.45693652263427165</v>
      </c>
      <c r="R25" s="15">
        <f>Comparison_data!Q55-Comparison_data!Q126</f>
        <v>0.99179489726006587</v>
      </c>
      <c r="S25" s="15">
        <f>Comparison_data!R55-Comparison_data!R126</f>
        <v>1.6915992933044368</v>
      </c>
      <c r="T25" s="15">
        <f>Comparison_data!S55-Comparison_data!S126</f>
        <v>2.4137414209854704</v>
      </c>
      <c r="U25" s="15">
        <f>Comparison_data!T55-Comparison_data!T126</f>
        <v>2.3752881190095012</v>
      </c>
      <c r="V25" s="15">
        <f>Comparison_data!U55-Comparison_data!U126</f>
        <v>2.5198737298287579</v>
      </c>
      <c r="W25" s="15">
        <f>Comparison_data!V55-Comparison_data!V126</f>
        <v>2.5282343542663419</v>
      </c>
      <c r="X25" s="15">
        <f>Comparison_data!W55-Comparison_data!W126</f>
        <v>1.7700080613105902</v>
      </c>
      <c r="Y25" s="15">
        <f>Comparison_data!X55-Comparison_data!X126</f>
        <v>1.9228760437686834</v>
      </c>
      <c r="Z25" s="15">
        <f>Comparison_data!Y55-Comparison_data!Y126</f>
        <v>0.85257969011236057</v>
      </c>
      <c r="AA25" s="15">
        <f>Comparison_data!Z55-Comparison_data!Z126</f>
        <v>-0.28408383801811166</v>
      </c>
      <c r="AB25" s="15">
        <f>Comparison_data!AA55-Comparison_data!AA126</f>
        <v>-1.3359951032440796</v>
      </c>
      <c r="AC25" s="15">
        <f>Comparison_data!AB55-Comparison_data!AB126</f>
        <v>-2.1258403999851696</v>
      </c>
      <c r="AD25" s="15">
        <f>Comparison_data!AC55-Comparison_data!AC126</f>
        <v>-1.3953607542938293</v>
      </c>
      <c r="AE25" s="15">
        <f>Comparison_data!AD55-Comparison_data!AD126</f>
        <v>-1.0517272908743482</v>
      </c>
      <c r="AF25" s="15">
        <f>Comparison_data!AE55-Comparison_data!AE126</f>
        <v>-1.06886700914729</v>
      </c>
      <c r="AG25" s="15">
        <f>Comparison_data!AF55-Comparison_data!AF126</f>
        <v>-1.0916367543949708</v>
      </c>
      <c r="AH25" s="15">
        <f>Comparison_data!AG55-Comparison_data!AG126</f>
        <v>-1.1139156901319609</v>
      </c>
      <c r="AI25" s="15">
        <f>Comparison_data!AH55-Comparison_data!AH126</f>
        <v>-1.13907214995732</v>
      </c>
      <c r="AJ25" s="15">
        <f>Comparison_data!AI55-Comparison_data!AI126</f>
        <v>-1.2367204766106603</v>
      </c>
      <c r="AK25" s="15">
        <f>Comparison_data!AJ55-Comparison_data!AJ126</f>
        <v>-1.3099439029570306</v>
      </c>
      <c r="AL25" s="15">
        <f>Comparison_data!AK55-Comparison_data!AK126</f>
        <v>-1.3321389397569892</v>
      </c>
      <c r="AM25" s="15">
        <f>Comparison_data!AL55-Comparison_data!AL126</f>
        <v>-1.3300117911607199</v>
      </c>
      <c r="AN25" s="15">
        <f>Comparison_data!AM55-Comparison_data!AM126</f>
        <v>-1.3247990841723905</v>
      </c>
      <c r="AO25" s="15">
        <f>Comparison_data!AN55-Comparison_data!AN126</f>
        <v>-1.3163465401076309</v>
      </c>
      <c r="AP25" s="15">
        <f>Comparison_data!AO55-Comparison_data!AO126</f>
        <v>-1.2044499240549698</v>
      </c>
      <c r="AQ25" s="15">
        <f>Comparison_data!AP55-Comparison_data!AP126</f>
        <v>-1.2044499240549698</v>
      </c>
      <c r="AR25" s="15">
        <f>Comparison_data!AQ55-Comparison_data!AQ126</f>
        <v>-1.1474505498323495</v>
      </c>
      <c r="AS25" s="15">
        <f>Comparison_data!AR55-Comparison_data!AR126</f>
        <v>-1.1244350822243607</v>
      </c>
    </row>
    <row r="26" spans="1:45" x14ac:dyDescent="0.2">
      <c r="A26" t="s">
        <v>96</v>
      </c>
      <c r="B26" t="s">
        <v>70</v>
      </c>
      <c r="C26" t="s">
        <v>99</v>
      </c>
      <c r="D26" t="s">
        <v>3</v>
      </c>
      <c r="E26" s="15">
        <f>Comparison_data!D56-Comparison_data!D127</f>
        <v>9.9475983006414026E-14</v>
      </c>
      <c r="F26" s="15">
        <f>Comparison_data!E56-Comparison_data!E127</f>
        <v>-9.9475983006414026E-14</v>
      </c>
      <c r="G26" s="15">
        <f>Comparison_data!F56-Comparison_data!F127</f>
        <v>-1.0302869668521453E-13</v>
      </c>
      <c r="H26" s="15">
        <f>Comparison_data!G56-Comparison_data!G127</f>
        <v>0</v>
      </c>
      <c r="I26" s="15">
        <f>Comparison_data!H56-Comparison_data!H127</f>
        <v>0</v>
      </c>
      <c r="J26" s="15">
        <f>Comparison_data!I56-Comparison_data!I127</f>
        <v>0</v>
      </c>
      <c r="K26" s="15">
        <f>Comparison_data!J56-Comparison_data!J127</f>
        <v>-2.2425564960002475E-2</v>
      </c>
      <c r="L26" s="15">
        <f>Comparison_data!K56-Comparison_data!K127</f>
        <v>-0.26137919930829767</v>
      </c>
      <c r="M26" s="15">
        <f>Comparison_data!L56-Comparison_data!L127</f>
        <v>-9.9475983006414026E-14</v>
      </c>
      <c r="N26" s="15">
        <f>Comparison_data!M56-Comparison_data!M127</f>
        <v>0</v>
      </c>
      <c r="O26" s="15">
        <f>Comparison_data!N56-Comparison_data!N127</f>
        <v>2.744264151571798</v>
      </c>
      <c r="P26" s="15">
        <f>Comparison_data!O56-Comparison_data!O127</f>
        <v>-2.8510619490011102</v>
      </c>
      <c r="Q26" s="15">
        <f>Comparison_data!P56-Comparison_data!P127</f>
        <v>-5.7061368569022974</v>
      </c>
      <c r="R26" s="15">
        <f>Comparison_data!Q56-Comparison_data!Q127</f>
        <v>-4.3382978533035015</v>
      </c>
      <c r="S26" s="15">
        <f>Comparison_data!R56-Comparison_data!R127</f>
        <v>-2.4328350616799028</v>
      </c>
      <c r="T26" s="15">
        <f>Comparison_data!S56-Comparison_data!S127</f>
        <v>3.2322002905532869</v>
      </c>
      <c r="U26" s="15">
        <f>Comparison_data!T56-Comparison_data!T127</f>
        <v>7.2547302608251005</v>
      </c>
      <c r="V26" s="15">
        <f>Comparison_data!U56-Comparison_data!U127</f>
        <v>6.0517657451873994</v>
      </c>
      <c r="W26" s="15">
        <f>Comparison_data!V56-Comparison_data!V127</f>
        <v>7.0547520125869987</v>
      </c>
      <c r="X26" s="15">
        <f>Comparison_data!W56-Comparison_data!W127</f>
        <v>9.0606256005675991</v>
      </c>
      <c r="Y26" s="15">
        <f>Comparison_data!X56-Comparison_data!X127</f>
        <v>12.4645337834008</v>
      </c>
      <c r="Z26" s="15">
        <f>Comparison_data!Y56-Comparison_data!Y127</f>
        <v>14.421561046009405</v>
      </c>
      <c r="AA26" s="15">
        <f>Comparison_data!Z56-Comparison_data!Z127</f>
        <v>18.26315855445548</v>
      </c>
      <c r="AB26" s="15">
        <f>Comparison_data!AA56-Comparison_data!AA127</f>
        <v>21.957411168039531</v>
      </c>
      <c r="AC26" s="15">
        <f>Comparison_data!AB56-Comparison_data!AB127</f>
        <v>25.585555605530153</v>
      </c>
      <c r="AD26" s="15">
        <f>Comparison_data!AC56-Comparison_data!AC127</f>
        <v>29.028393608745851</v>
      </c>
      <c r="AE26" s="15">
        <f>Comparison_data!AD56-Comparison_data!AD127</f>
        <v>31.14329972299662</v>
      </c>
      <c r="AF26" s="15">
        <f>Comparison_data!AE56-Comparison_data!AE127</f>
        <v>33.658178963770496</v>
      </c>
      <c r="AG26" s="15">
        <f>Comparison_data!AF56-Comparison_data!AF127</f>
        <v>35.294548260250508</v>
      </c>
      <c r="AH26" s="15">
        <f>Comparison_data!AG56-Comparison_data!AG127</f>
        <v>36.755026632159897</v>
      </c>
      <c r="AI26" s="15">
        <f>Comparison_data!AH56-Comparison_data!AH127</f>
        <v>38.111533677191922</v>
      </c>
      <c r="AJ26" s="15">
        <f>Comparison_data!AI56-Comparison_data!AI127</f>
        <v>39.645259582186497</v>
      </c>
      <c r="AK26" s="15">
        <f>Comparison_data!AJ56-Comparison_data!AJ127</f>
        <v>41.313024669610499</v>
      </c>
      <c r="AL26" s="15">
        <f>Comparison_data!AK56-Comparison_data!AK127</f>
        <v>43.025640886954506</v>
      </c>
      <c r="AM26" s="15">
        <f>Comparison_data!AL56-Comparison_data!AL127</f>
        <v>44.718074095834496</v>
      </c>
      <c r="AN26" s="15">
        <f>Comparison_data!AM56-Comparison_data!AM127</f>
        <v>46.4082647482185</v>
      </c>
      <c r="AO26" s="15">
        <f>Comparison_data!AN56-Comparison_data!AN127</f>
        <v>48.098455400602504</v>
      </c>
      <c r="AP26" s="15">
        <f>Comparison_data!AO56-Comparison_data!AO127</f>
        <v>49.7886460529865</v>
      </c>
      <c r="AQ26" s="15">
        <f>Comparison_data!AP56-Comparison_data!AP127</f>
        <v>51.481079261866505</v>
      </c>
      <c r="AR26" s="15">
        <f>Comparison_data!AQ56-Comparison_data!AQ127</f>
        <v>53.3638719030345</v>
      </c>
      <c r="AS26" s="15">
        <f>Comparison_data!AR56-Comparison_data!AR127</f>
        <v>54.917524479034498</v>
      </c>
    </row>
    <row r="27" spans="1:45" x14ac:dyDescent="0.2">
      <c r="A27" t="s">
        <v>96</v>
      </c>
      <c r="B27" t="s">
        <v>70</v>
      </c>
      <c r="C27" t="s">
        <v>100</v>
      </c>
      <c r="D27" t="s">
        <v>3</v>
      </c>
      <c r="E27" s="15">
        <f>Comparison_data!D57-Comparison_data!D128</f>
        <v>0</v>
      </c>
      <c r="F27" s="15">
        <f>Comparison_data!E57-Comparison_data!E128</f>
        <v>-2.2500227469635092E-5</v>
      </c>
      <c r="G27" s="15">
        <f>Comparison_data!F57-Comparison_data!F128</f>
        <v>0.14351006129907518</v>
      </c>
      <c r="H27" s="15">
        <f>Comparison_data!G57-Comparison_data!G128</f>
        <v>9.5420975571247624E-2</v>
      </c>
      <c r="I27" s="15">
        <f>Comparison_data!H57-Comparison_data!H128</f>
        <v>1.1862506924495548</v>
      </c>
      <c r="J27" s="15">
        <f>Comparison_data!I57-Comparison_data!I128</f>
        <v>3.3518534673536209</v>
      </c>
      <c r="K27" s="15">
        <f>Comparison_data!J57-Comparison_data!J128</f>
        <v>1.9807020669614417</v>
      </c>
      <c r="L27" s="15">
        <f>Comparison_data!K57-Comparison_data!K128</f>
        <v>4.2781793018506775</v>
      </c>
      <c r="M27" s="15">
        <f>Comparison_data!L57-Comparison_data!L128</f>
        <v>5.4030522632269751</v>
      </c>
      <c r="N27" s="15">
        <f>Comparison_data!M57-Comparison_data!M128</f>
        <v>3.9704349035751889</v>
      </c>
      <c r="O27" s="15">
        <f>Comparison_data!N57-Comparison_data!N128</f>
        <v>2.422357917553903</v>
      </c>
      <c r="P27" s="15">
        <f>Comparison_data!O57-Comparison_data!O128</f>
        <v>5.0175366522753322</v>
      </c>
      <c r="Q27" s="15">
        <f>Comparison_data!P57-Comparison_data!P128</f>
        <v>7.0802188423849088</v>
      </c>
      <c r="R27" s="15">
        <f>Comparison_data!Q57-Comparison_data!Q128</f>
        <v>8.7018282575540979</v>
      </c>
      <c r="S27" s="15">
        <f>Comparison_data!R57-Comparison_data!R128</f>
        <v>9.0584404436977124</v>
      </c>
      <c r="T27" s="15">
        <f>Comparison_data!S57-Comparison_data!S128</f>
        <v>8.299389314511167</v>
      </c>
      <c r="U27" s="15">
        <f>Comparison_data!T57-Comparison_data!T128</f>
        <v>7.5038608595997545</v>
      </c>
      <c r="V27" s="15">
        <f>Comparison_data!U57-Comparison_data!U128</f>
        <v>9.6509968360237508</v>
      </c>
      <c r="W27" s="15">
        <f>Comparison_data!V57-Comparison_data!V128</f>
        <v>9.7124891568110456</v>
      </c>
      <c r="X27" s="15">
        <f>Comparison_data!W57-Comparison_data!W128</f>
        <v>11.586416940673345</v>
      </c>
      <c r="Y27" s="15">
        <f>Comparison_data!X57-Comparison_data!X128</f>
        <v>12.46629750971826</v>
      </c>
      <c r="Z27" s="15">
        <f>Comparison_data!Y57-Comparison_data!Y128</f>
        <v>14.10687491821848</v>
      </c>
      <c r="AA27" s="15">
        <f>Comparison_data!Z57-Comparison_data!Z128</f>
        <v>15.212986655486617</v>
      </c>
      <c r="AB27" s="15">
        <f>Comparison_data!AA57-Comparison_data!AA128</f>
        <v>15.315504656369129</v>
      </c>
      <c r="AC27" s="15">
        <f>Comparison_data!AB57-Comparison_data!AB128</f>
        <v>16.364444585547943</v>
      </c>
      <c r="AD27" s="15">
        <f>Comparison_data!AC57-Comparison_data!AC128</f>
        <v>18.59180500806319</v>
      </c>
      <c r="AE27" s="15">
        <f>Comparison_data!AD57-Comparison_data!AD128</f>
        <v>21.203322133893863</v>
      </c>
      <c r="AF27" s="15">
        <f>Comparison_data!AE57-Comparison_data!AE128</f>
        <v>22.99186061894433</v>
      </c>
      <c r="AG27" s="15">
        <f>Comparison_data!AF57-Comparison_data!AF128</f>
        <v>24.901452191037237</v>
      </c>
      <c r="AH27" s="15">
        <f>Comparison_data!AG57-Comparison_data!AG128</f>
        <v>26.524781152231881</v>
      </c>
      <c r="AI27" s="15">
        <f>Comparison_data!AH57-Comparison_data!AH128</f>
        <v>27.782843090942109</v>
      </c>
      <c r="AJ27" s="15">
        <f>Comparison_data!AI57-Comparison_data!AI128</f>
        <v>28.831364698105688</v>
      </c>
      <c r="AK27" s="15">
        <f>Comparison_data!AJ57-Comparison_data!AJ128</f>
        <v>28.587548879927155</v>
      </c>
      <c r="AL27" s="15">
        <f>Comparison_data!AK57-Comparison_data!AK128</f>
        <v>26.418321661159517</v>
      </c>
      <c r="AM27" s="15">
        <f>Comparison_data!AL57-Comparison_data!AL128</f>
        <v>24.815897811145945</v>
      </c>
      <c r="AN27" s="15">
        <f>Comparison_data!AM57-Comparison_data!AM128</f>
        <v>23.558171606934941</v>
      </c>
      <c r="AO27" s="15">
        <f>Comparison_data!AN57-Comparison_data!AN128</f>
        <v>23.932804695925647</v>
      </c>
      <c r="AP27" s="15">
        <f>Comparison_data!AO57-Comparison_data!AO128</f>
        <v>25.134448211070051</v>
      </c>
      <c r="AQ27" s="15">
        <f>Comparison_data!AP57-Comparison_data!AP128</f>
        <v>26.026625907576673</v>
      </c>
      <c r="AR27" s="15">
        <f>Comparison_data!AQ57-Comparison_data!AQ128</f>
        <v>26.260299254825895</v>
      </c>
      <c r="AS27" s="15">
        <f>Comparison_data!AR57-Comparison_data!AR128</f>
        <v>28.053310934467969</v>
      </c>
    </row>
    <row r="28" spans="1:45" x14ac:dyDescent="0.2">
      <c r="A28" t="s">
        <v>96</v>
      </c>
      <c r="B28" t="s">
        <v>70</v>
      </c>
      <c r="C28" t="s">
        <v>101</v>
      </c>
      <c r="D28" t="s">
        <v>3</v>
      </c>
      <c r="E28" s="15">
        <f>Comparison_data!D58-Comparison_data!D129</f>
        <v>0</v>
      </c>
      <c r="F28" s="15">
        <f>Comparison_data!E58-Comparison_data!E129</f>
        <v>0</v>
      </c>
      <c r="G28" s="15">
        <f>Comparison_data!F58-Comparison_data!F129</f>
        <v>0</v>
      </c>
      <c r="H28" s="15">
        <f>Comparison_data!G58-Comparison_data!G129</f>
        <v>0</v>
      </c>
      <c r="I28" s="15">
        <f>Comparison_data!H58-Comparison_data!H129</f>
        <v>0</v>
      </c>
      <c r="J28" s="15">
        <f>Comparison_data!I58-Comparison_data!I129</f>
        <v>0</v>
      </c>
      <c r="K28" s="15">
        <f>Comparison_data!J58-Comparison_data!J129</f>
        <v>0</v>
      </c>
      <c r="L28" s="15">
        <f>Comparison_data!K58-Comparison_data!K129</f>
        <v>0</v>
      </c>
      <c r="M28" s="15">
        <f>Comparison_data!L58-Comparison_data!L129</f>
        <v>0</v>
      </c>
      <c r="N28" s="15">
        <f>Comparison_data!M58-Comparison_data!M129</f>
        <v>0</v>
      </c>
      <c r="O28" s="15">
        <f>Comparison_data!N58-Comparison_data!N129</f>
        <v>0</v>
      </c>
      <c r="P28" s="15">
        <f>Comparison_data!O58-Comparison_data!O129</f>
        <v>0</v>
      </c>
      <c r="Q28" s="15">
        <f>Comparison_data!P58-Comparison_data!P129</f>
        <v>0</v>
      </c>
      <c r="R28" s="15">
        <f>Comparison_data!Q58-Comparison_data!Q129</f>
        <v>0</v>
      </c>
      <c r="S28" s="15">
        <f>Comparison_data!R58-Comparison_data!R129</f>
        <v>0</v>
      </c>
      <c r="T28" s="15">
        <f>Comparison_data!S58-Comparison_data!S129</f>
        <v>0</v>
      </c>
      <c r="U28" s="15">
        <f>Comparison_data!T58-Comparison_data!T129</f>
        <v>2.0770908788671001</v>
      </c>
      <c r="V28" s="15">
        <f>Comparison_data!U58-Comparison_data!U129</f>
        <v>4.2095551988671005</v>
      </c>
      <c r="W28" s="15">
        <f>Comparison_data!V58-Comparison_data!V129</f>
        <v>6.3420195188671027</v>
      </c>
      <c r="X28" s="15">
        <f>Comparison_data!W58-Comparison_data!W129</f>
        <v>7.4154574340389008</v>
      </c>
      <c r="Y28" s="15">
        <f>Comparison_data!X58-Comparison_data!X129</f>
        <v>5.6669719097204982</v>
      </c>
      <c r="Z28" s="15">
        <f>Comparison_data!Y58-Comparison_data!Y129</f>
        <v>5.1710833828125029</v>
      </c>
      <c r="AA28" s="15">
        <f>Comparison_data!Z58-Comparison_data!Z129</f>
        <v>3.7471984647762007</v>
      </c>
      <c r="AB28" s="15">
        <f>Comparison_data!AA58-Comparison_data!AA129</f>
        <v>3.2227810017455027</v>
      </c>
      <c r="AC28" s="15">
        <f>Comparison_data!AB58-Comparison_data!AB129</f>
        <v>2.8447074028801005</v>
      </c>
      <c r="AD28" s="15">
        <f>Comparison_data!AC58-Comparison_data!AC129</f>
        <v>1.1728553759999016</v>
      </c>
      <c r="AE28" s="15">
        <f>Comparison_data!AD58-Comparison_data!AD129</f>
        <v>-9.9475983006414026E-14</v>
      </c>
      <c r="AF28" s="15">
        <f>Comparison_data!AE58-Comparison_data!AE129</f>
        <v>9.9475983006414026E-14</v>
      </c>
      <c r="AG28" s="15">
        <f>Comparison_data!AF58-Comparison_data!AF129</f>
        <v>0</v>
      </c>
      <c r="AH28" s="15">
        <f>Comparison_data!AG58-Comparison_data!AG129</f>
        <v>0</v>
      </c>
      <c r="AI28" s="15">
        <f>Comparison_data!AH58-Comparison_data!AH129</f>
        <v>0</v>
      </c>
      <c r="AJ28" s="15">
        <f>Comparison_data!AI58-Comparison_data!AI129</f>
        <v>9.9475983006414026E-14</v>
      </c>
      <c r="AK28" s="15">
        <f>Comparison_data!AJ58-Comparison_data!AJ129</f>
        <v>9.9475983006414026E-14</v>
      </c>
      <c r="AL28" s="15">
        <f>Comparison_data!AK58-Comparison_data!AK129</f>
        <v>9.9475983006414026E-14</v>
      </c>
      <c r="AM28" s="15">
        <f>Comparison_data!AL58-Comparison_data!AL129</f>
        <v>9.9475983006414026E-14</v>
      </c>
      <c r="AN28" s="15">
        <f>Comparison_data!AM58-Comparison_data!AM129</f>
        <v>0</v>
      </c>
      <c r="AO28" s="15">
        <f>Comparison_data!AN58-Comparison_data!AN129</f>
        <v>9.9475983006414026E-14</v>
      </c>
      <c r="AP28" s="15">
        <f>Comparison_data!AO58-Comparison_data!AO129</f>
        <v>-9.9475983006414026E-14</v>
      </c>
      <c r="AQ28" s="15">
        <f>Comparison_data!AP58-Comparison_data!AP129</f>
        <v>9.9475983006414026E-14</v>
      </c>
      <c r="AR28" s="15">
        <f>Comparison_data!AQ58-Comparison_data!AQ129</f>
        <v>0.3141830764799991</v>
      </c>
      <c r="AS28" s="15">
        <f>Comparison_data!AR58-Comparison_data!AR129</f>
        <v>9.9475983006414026E-14</v>
      </c>
    </row>
    <row r="29" spans="1:45" x14ac:dyDescent="0.2">
      <c r="A29" t="s">
        <v>96</v>
      </c>
      <c r="B29" t="s">
        <v>70</v>
      </c>
      <c r="C29" t="s">
        <v>102</v>
      </c>
      <c r="D29" t="s">
        <v>3</v>
      </c>
      <c r="E29" s="15">
        <f>Comparison_data!D59-Comparison_data!D130</f>
        <v>0</v>
      </c>
      <c r="F29" s="15">
        <f>Comparison_data!E59-Comparison_data!E130</f>
        <v>0.23503911220492135</v>
      </c>
      <c r="G29" s="15">
        <f>Comparison_data!F59-Comparison_data!F130</f>
        <v>0.33037858434268053</v>
      </c>
      <c r="H29" s="15">
        <f>Comparison_data!G59-Comparison_data!G130</f>
        <v>0.62016375753832964</v>
      </c>
      <c r="I29" s="15">
        <f>Comparison_data!H59-Comparison_data!H130</f>
        <v>-0.22733609435071989</v>
      </c>
      <c r="J29" s="15">
        <f>Comparison_data!I59-Comparison_data!I130</f>
        <v>-2.1486663326631801</v>
      </c>
      <c r="K29" s="15">
        <f>Comparison_data!J59-Comparison_data!J130</f>
        <v>-0.95674368483511985</v>
      </c>
      <c r="L29" s="15">
        <f>Comparison_data!K59-Comparison_data!K130</f>
        <v>-3.1697943385900897</v>
      </c>
      <c r="M29" s="15">
        <f>Comparison_data!L59-Comparison_data!L130</f>
        <v>-3.6606978585994598</v>
      </c>
      <c r="N29" s="15">
        <f>Comparison_data!M59-Comparison_data!M130</f>
        <v>-3.3103077956076801</v>
      </c>
      <c r="O29" s="15">
        <f>Comparison_data!N59-Comparison_data!N130</f>
        <v>-6.6362290555349794</v>
      </c>
      <c r="P29" s="15">
        <f>Comparison_data!O59-Comparison_data!O130</f>
        <v>0.98356199083941975</v>
      </c>
      <c r="Q29" s="15">
        <f>Comparison_data!P59-Comparison_data!P130</f>
        <v>3.6250561943733999</v>
      </c>
      <c r="R29" s="15">
        <f>Comparison_data!Q59-Comparison_data!Q130</f>
        <v>4.7697816093647809</v>
      </c>
      <c r="S29" s="15">
        <f>Comparison_data!R59-Comparison_data!R130</f>
        <v>5.3755034012828702</v>
      </c>
      <c r="T29" s="15">
        <f>Comparison_data!S59-Comparison_data!S130</f>
        <v>3.7351142427650901</v>
      </c>
      <c r="U29" s="15">
        <f>Comparison_data!T59-Comparison_data!T130</f>
        <v>0.49375273624919025</v>
      </c>
      <c r="V29" s="15">
        <f>Comparison_data!U59-Comparison_data!U130</f>
        <v>0.56591674361617006</v>
      </c>
      <c r="W29" s="15">
        <f>Comparison_data!V59-Comparison_data!V130</f>
        <v>0</v>
      </c>
      <c r="X29" s="15">
        <f>Comparison_data!W59-Comparison_data!W130</f>
        <v>0</v>
      </c>
      <c r="Y29" s="15">
        <f>Comparison_data!X59-Comparison_data!X130</f>
        <v>0</v>
      </c>
      <c r="Z29" s="15">
        <f>Comparison_data!Y59-Comparison_data!Y130</f>
        <v>0</v>
      </c>
      <c r="AA29" s="15">
        <f>Comparison_data!Z59-Comparison_data!Z130</f>
        <v>0</v>
      </c>
      <c r="AB29" s="15">
        <f>Comparison_data!AA59-Comparison_data!AA130</f>
        <v>0</v>
      </c>
      <c r="AC29" s="15">
        <f>Comparison_data!AB59-Comparison_data!AB130</f>
        <v>0</v>
      </c>
      <c r="AD29" s="15">
        <f>Comparison_data!AC59-Comparison_data!AC130</f>
        <v>0</v>
      </c>
      <c r="AE29" s="15">
        <f>Comparison_data!AD59-Comparison_data!AD130</f>
        <v>0</v>
      </c>
      <c r="AF29" s="15">
        <f>Comparison_data!AE59-Comparison_data!AE130</f>
        <v>0</v>
      </c>
      <c r="AG29" s="15">
        <f>Comparison_data!AF59-Comparison_data!AF130</f>
        <v>0</v>
      </c>
      <c r="AH29" s="15">
        <f>Comparison_data!AG59-Comparison_data!AG130</f>
        <v>0</v>
      </c>
      <c r="AI29" s="15">
        <f>Comparison_data!AH59-Comparison_data!AH130</f>
        <v>0</v>
      </c>
      <c r="AJ29" s="15">
        <f>Comparison_data!AI59-Comparison_data!AI130</f>
        <v>0</v>
      </c>
      <c r="AK29" s="15">
        <f>Comparison_data!AJ59-Comparison_data!AJ130</f>
        <v>0</v>
      </c>
      <c r="AL29" s="15">
        <f>Comparison_data!AK59-Comparison_data!AK130</f>
        <v>0</v>
      </c>
      <c r="AM29" s="15">
        <f>Comparison_data!AL59-Comparison_data!AL130</f>
        <v>0</v>
      </c>
      <c r="AN29" s="15">
        <f>Comparison_data!AM59-Comparison_data!AM130</f>
        <v>0</v>
      </c>
      <c r="AO29" s="15">
        <f>Comparison_data!AN59-Comparison_data!AN130</f>
        <v>-1.6816015824013499</v>
      </c>
      <c r="AP29" s="15">
        <f>Comparison_data!AO59-Comparison_data!AO130</f>
        <v>-4.3015863773812697</v>
      </c>
      <c r="AQ29" s="15">
        <f>Comparison_data!AP59-Comparison_data!AP130</f>
        <v>-6.2751081068514498</v>
      </c>
      <c r="AR29" s="15">
        <f>Comparison_data!AQ59-Comparison_data!AQ130</f>
        <v>-9.0864794348514</v>
      </c>
      <c r="AS29" s="15">
        <f>Comparison_data!AR59-Comparison_data!AR130</f>
        <v>-11.897850762851402</v>
      </c>
    </row>
    <row r="30" spans="1:45" x14ac:dyDescent="0.2">
      <c r="A30" t="s">
        <v>96</v>
      </c>
      <c r="B30" t="s">
        <v>70</v>
      </c>
      <c r="C30" t="s">
        <v>103</v>
      </c>
      <c r="D30" t="s">
        <v>3</v>
      </c>
      <c r="E30" s="15">
        <f>Comparison_data!D60-Comparison_data!D131</f>
        <v>0</v>
      </c>
      <c r="F30" s="15">
        <f>Comparison_data!E60-Comparison_data!E131</f>
        <v>0</v>
      </c>
      <c r="G30" s="15">
        <f>Comparison_data!F60-Comparison_data!F131</f>
        <v>0</v>
      </c>
      <c r="H30" s="15">
        <f>Comparison_data!G60-Comparison_data!G131</f>
        <v>0</v>
      </c>
      <c r="I30" s="15">
        <f>Comparison_data!H60-Comparison_data!H131</f>
        <v>0</v>
      </c>
      <c r="J30" s="15">
        <f>Comparison_data!I60-Comparison_data!I131</f>
        <v>0</v>
      </c>
      <c r="K30" s="15">
        <f>Comparison_data!J60-Comparison_data!J131</f>
        <v>0</v>
      </c>
      <c r="L30" s="15">
        <f>Comparison_data!K60-Comparison_data!K131</f>
        <v>0</v>
      </c>
      <c r="M30" s="15">
        <f>Comparison_data!L60-Comparison_data!L131</f>
        <v>-5.7512511137317368E-2</v>
      </c>
      <c r="N30" s="15">
        <f>Comparison_data!M60-Comparison_data!M131</f>
        <v>1.2017086492891336</v>
      </c>
      <c r="O30" s="15">
        <f>Comparison_data!N60-Comparison_data!N131</f>
        <v>2.5807949042283198</v>
      </c>
      <c r="P30" s="15">
        <f>Comparison_data!O60-Comparison_data!O131</f>
        <v>3.1257703827137782</v>
      </c>
      <c r="Q30" s="15">
        <f>Comparison_data!P60-Comparison_data!P131</f>
        <v>2.6164639827137997</v>
      </c>
      <c r="R30" s="15">
        <f>Comparison_data!Q60-Comparison_data!Q131</f>
        <v>0.68678917580428944</v>
      </c>
      <c r="S30" s="15">
        <f>Comparison_data!R60-Comparison_data!R131</f>
        <v>-1.043026182669692</v>
      </c>
      <c r="T30" s="15">
        <f>Comparison_data!S60-Comparison_data!S131</f>
        <v>-3.0958984373241947</v>
      </c>
      <c r="U30" s="15">
        <f>Comparison_data!T60-Comparison_data!T131</f>
        <v>-3.1909247828165466</v>
      </c>
      <c r="V30" s="15">
        <f>Comparison_data!U60-Comparison_data!U131</f>
        <v>-3.8501548713251639</v>
      </c>
      <c r="W30" s="15">
        <f>Comparison_data!V60-Comparison_data!V131</f>
        <v>-3.8735767839851034</v>
      </c>
      <c r="X30" s="15">
        <f>Comparison_data!W60-Comparison_data!W131</f>
        <v>-5.4703785151993962</v>
      </c>
      <c r="Y30" s="15">
        <f>Comparison_data!X60-Comparison_data!X131</f>
        <v>-7.7918468049921934</v>
      </c>
      <c r="Z30" s="15">
        <f>Comparison_data!Y60-Comparison_data!Y131</f>
        <v>-8.202147898411301</v>
      </c>
      <c r="AA30" s="15">
        <f>Comparison_data!Z60-Comparison_data!Z131</f>
        <v>-8.1559050097637336</v>
      </c>
      <c r="AB30" s="15">
        <f>Comparison_data!AA60-Comparison_data!AA131</f>
        <v>-6.9395265258131751</v>
      </c>
      <c r="AC30" s="15">
        <f>Comparison_data!AB60-Comparison_data!AB131</f>
        <v>-5.9691486119333383</v>
      </c>
      <c r="AD30" s="15">
        <f>Comparison_data!AC60-Comparison_data!AC131</f>
        <v>-5.0768236896115484</v>
      </c>
      <c r="AE30" s="15">
        <f>Comparison_data!AD60-Comparison_data!AD131</f>
        <v>-4.2234221268792682</v>
      </c>
      <c r="AF30" s="15">
        <f>Comparison_data!AE60-Comparison_data!AE131</f>
        <v>-3.4028543350727585</v>
      </c>
      <c r="AG30" s="15">
        <f>Comparison_data!AF60-Comparison_data!AF131</f>
        <v>-2.5759145616890096</v>
      </c>
      <c r="AH30" s="15">
        <f>Comparison_data!AG60-Comparison_data!AG131</f>
        <v>-1.7570068371170589</v>
      </c>
      <c r="AI30" s="15">
        <f>Comparison_data!AH60-Comparison_data!AH131</f>
        <v>-0.95627042911716909</v>
      </c>
      <c r="AJ30" s="15">
        <f>Comparison_data!AI60-Comparison_data!AI131</f>
        <v>-0.39495331959638214</v>
      </c>
      <c r="AK30" s="15">
        <f>Comparison_data!AJ60-Comparison_data!AJ131</f>
        <v>-0.22675377172884503</v>
      </c>
      <c r="AL30" s="15">
        <f>Comparison_data!AK60-Comparison_data!AK131</f>
        <v>-4.1862980218566048E-2</v>
      </c>
      <c r="AM30" s="15">
        <f>Comparison_data!AL60-Comparison_data!AL131</f>
        <v>0.11792921351375613</v>
      </c>
      <c r="AN30" s="15">
        <f>Comparison_data!AM60-Comparison_data!AM131</f>
        <v>0.10069669176027901</v>
      </c>
      <c r="AO30" s="15">
        <f>Comparison_data!AN60-Comparison_data!AN131</f>
        <v>0.23288364515436893</v>
      </c>
      <c r="AP30" s="15">
        <f>Comparison_data!AO60-Comparison_data!AO131</f>
        <v>0.27759538595436895</v>
      </c>
      <c r="AQ30" s="15">
        <f>Comparison_data!AP60-Comparison_data!AP131</f>
        <v>-0.29249788657537601</v>
      </c>
      <c r="AR30" s="15">
        <f>Comparison_data!AQ60-Comparison_data!AQ131</f>
        <v>-6.2291710480923024E-2</v>
      </c>
      <c r="AS30" s="15">
        <f>Comparison_data!AR60-Comparison_data!AR131</f>
        <v>0.11080792593922</v>
      </c>
    </row>
    <row r="31" spans="1:45" x14ac:dyDescent="0.2">
      <c r="A31" t="s">
        <v>96</v>
      </c>
      <c r="B31" t="s">
        <v>70</v>
      </c>
      <c r="C31" t="s">
        <v>104</v>
      </c>
      <c r="D31" t="s">
        <v>3</v>
      </c>
      <c r="E31" s="15">
        <f>Comparison_data!D61-Comparison_data!D132</f>
        <v>0</v>
      </c>
      <c r="F31" s="15">
        <f>Comparison_data!E61-Comparison_data!E132</f>
        <v>0</v>
      </c>
      <c r="G31" s="15">
        <f>Comparison_data!F61-Comparison_data!F132</f>
        <v>0</v>
      </c>
      <c r="H31" s="15">
        <f>Comparison_data!G61-Comparison_data!G132</f>
        <v>0</v>
      </c>
      <c r="I31" s="15">
        <f>Comparison_data!H61-Comparison_data!H132</f>
        <v>0</v>
      </c>
      <c r="J31" s="15">
        <f>Comparison_data!I61-Comparison_data!I132</f>
        <v>0</v>
      </c>
      <c r="K31" s="15">
        <f>Comparison_data!J61-Comparison_data!J132</f>
        <v>0</v>
      </c>
      <c r="L31" s="15">
        <f>Comparison_data!K61-Comparison_data!K132</f>
        <v>0</v>
      </c>
      <c r="M31" s="15">
        <f>Comparison_data!L61-Comparison_data!L132</f>
        <v>0</v>
      </c>
      <c r="N31" s="15">
        <f>Comparison_data!M61-Comparison_data!M132</f>
        <v>0</v>
      </c>
      <c r="O31" s="15">
        <f>Comparison_data!N61-Comparison_data!N132</f>
        <v>0</v>
      </c>
      <c r="P31" s="15">
        <f>Comparison_data!O61-Comparison_data!O132</f>
        <v>0</v>
      </c>
      <c r="Q31" s="15">
        <f>Comparison_data!P61-Comparison_data!P132</f>
        <v>0</v>
      </c>
      <c r="R31" s="15">
        <f>Comparison_data!Q61-Comparison_data!Q132</f>
        <v>0</v>
      </c>
      <c r="S31" s="15">
        <f>Comparison_data!R61-Comparison_data!R132</f>
        <v>0</v>
      </c>
      <c r="T31" s="15">
        <f>Comparison_data!S61-Comparison_data!S132</f>
        <v>0</v>
      </c>
      <c r="U31" s="15">
        <f>Comparison_data!T61-Comparison_data!T132</f>
        <v>0</v>
      </c>
      <c r="V31" s="15">
        <f>Comparison_data!U61-Comparison_data!U132</f>
        <v>0</v>
      </c>
      <c r="W31" s="15">
        <f>Comparison_data!V61-Comparison_data!V132</f>
        <v>0</v>
      </c>
      <c r="X31" s="15">
        <f>Comparison_data!W61-Comparison_data!W132</f>
        <v>0</v>
      </c>
      <c r="Y31" s="15">
        <f>Comparison_data!X61-Comparison_data!X132</f>
        <v>1.0398302207999999</v>
      </c>
      <c r="Z31" s="15">
        <f>Comparison_data!Y61-Comparison_data!Y132</f>
        <v>1.1187459071999899</v>
      </c>
      <c r="AA31" s="15">
        <f>Comparison_data!Z61-Comparison_data!Z132</f>
        <v>0.38965682491946496</v>
      </c>
      <c r="AB31" s="15">
        <f>Comparison_data!AA61-Comparison_data!AA132</f>
        <v>0</v>
      </c>
      <c r="AC31" s="15">
        <f>Comparison_data!AB61-Comparison_data!AB132</f>
        <v>0</v>
      </c>
      <c r="AD31" s="15">
        <f>Comparison_data!AC61-Comparison_data!AC132</f>
        <v>0</v>
      </c>
      <c r="AE31" s="15">
        <f>Comparison_data!AD61-Comparison_data!AD132</f>
        <v>0</v>
      </c>
      <c r="AF31" s="15">
        <f>Comparison_data!AE61-Comparison_data!AE132</f>
        <v>0</v>
      </c>
      <c r="AG31" s="15">
        <f>Comparison_data!AF61-Comparison_data!AF132</f>
        <v>0</v>
      </c>
      <c r="AH31" s="15">
        <f>Comparison_data!AG61-Comparison_data!AG132</f>
        <v>0</v>
      </c>
      <c r="AI31" s="15">
        <f>Comparison_data!AH61-Comparison_data!AH132</f>
        <v>0</v>
      </c>
      <c r="AJ31" s="15">
        <f>Comparison_data!AI61-Comparison_data!AI132</f>
        <v>0</v>
      </c>
      <c r="AK31" s="15">
        <f>Comparison_data!AJ61-Comparison_data!AJ132</f>
        <v>0</v>
      </c>
      <c r="AL31" s="15">
        <f>Comparison_data!AK61-Comparison_data!AK132</f>
        <v>0</v>
      </c>
      <c r="AM31" s="15">
        <f>Comparison_data!AL61-Comparison_data!AL132</f>
        <v>0</v>
      </c>
      <c r="AN31" s="15">
        <f>Comparison_data!AM61-Comparison_data!AM132</f>
        <v>0</v>
      </c>
      <c r="AO31" s="15">
        <f>Comparison_data!AN61-Comparison_data!AN132</f>
        <v>0</v>
      </c>
      <c r="AP31" s="15">
        <f>Comparison_data!AO61-Comparison_data!AO132</f>
        <v>9.7699626167013776E-15</v>
      </c>
      <c r="AQ31" s="15">
        <f>Comparison_data!AP61-Comparison_data!AP132</f>
        <v>0</v>
      </c>
      <c r="AR31" s="15">
        <f>Comparison_data!AQ61-Comparison_data!AQ132</f>
        <v>1.9555367356596243E-3</v>
      </c>
      <c r="AS31" s="15">
        <f>Comparison_data!AR61-Comparison_data!AR132</f>
        <v>0</v>
      </c>
    </row>
    <row r="32" spans="1:45" x14ac:dyDescent="0.2">
      <c r="A32" t="s">
        <v>96</v>
      </c>
      <c r="B32" t="s">
        <v>70</v>
      </c>
      <c r="C32" t="s">
        <v>105</v>
      </c>
      <c r="D32" t="s">
        <v>3</v>
      </c>
      <c r="E32" s="15">
        <f>Comparison_data!D62-Comparison_data!D133</f>
        <v>0</v>
      </c>
      <c r="F32" s="15">
        <f>Comparison_data!E62-Comparison_data!E133</f>
        <v>0</v>
      </c>
      <c r="G32" s="15">
        <f>Comparison_data!F62-Comparison_data!F133</f>
        <v>0</v>
      </c>
      <c r="H32" s="15">
        <f>Comparison_data!G62-Comparison_data!G133</f>
        <v>0</v>
      </c>
      <c r="I32" s="15">
        <f>Comparison_data!H62-Comparison_data!H133</f>
        <v>0</v>
      </c>
      <c r="J32" s="15">
        <f>Comparison_data!I62-Comparison_data!I133</f>
        <v>0</v>
      </c>
      <c r="K32" s="15">
        <f>Comparison_data!J62-Comparison_data!J133</f>
        <v>0</v>
      </c>
      <c r="L32" s="15">
        <f>Comparison_data!K62-Comparison_data!K133</f>
        <v>0</v>
      </c>
      <c r="M32" s="15">
        <f>Comparison_data!L62-Comparison_data!L133</f>
        <v>0</v>
      </c>
      <c r="N32" s="15">
        <f>Comparison_data!M62-Comparison_data!M133</f>
        <v>0</v>
      </c>
      <c r="O32" s="15">
        <f>Comparison_data!N62-Comparison_data!N133</f>
        <v>0</v>
      </c>
      <c r="P32" s="15">
        <f>Comparison_data!O62-Comparison_data!O133</f>
        <v>0</v>
      </c>
      <c r="Q32" s="15">
        <f>Comparison_data!P62-Comparison_data!P133</f>
        <v>0</v>
      </c>
      <c r="R32" s="15">
        <f>Comparison_data!Q62-Comparison_data!Q133</f>
        <v>0</v>
      </c>
      <c r="S32" s="15">
        <f>Comparison_data!R62-Comparison_data!R133</f>
        <v>0</v>
      </c>
      <c r="T32" s="15">
        <f>Comparison_data!S62-Comparison_data!S133</f>
        <v>0</v>
      </c>
      <c r="U32" s="15">
        <f>Comparison_data!T62-Comparison_data!T133</f>
        <v>0</v>
      </c>
      <c r="V32" s="15">
        <f>Comparison_data!U62-Comparison_data!U133</f>
        <v>0</v>
      </c>
      <c r="W32" s="15">
        <f>Comparison_data!V62-Comparison_data!V133</f>
        <v>0</v>
      </c>
      <c r="X32" s="15">
        <f>Comparison_data!W62-Comparison_data!W133</f>
        <v>0</v>
      </c>
      <c r="Y32" s="15">
        <f>Comparison_data!X62-Comparison_data!X133</f>
        <v>0</v>
      </c>
      <c r="Z32" s="15">
        <f>Comparison_data!Y62-Comparison_data!Y133</f>
        <v>0</v>
      </c>
      <c r="AA32" s="15">
        <f>Comparison_data!Z62-Comparison_data!Z133</f>
        <v>0</v>
      </c>
      <c r="AB32" s="15">
        <f>Comparison_data!AA62-Comparison_data!AA133</f>
        <v>-0.6210503823828819</v>
      </c>
      <c r="AC32" s="15">
        <f>Comparison_data!AB62-Comparison_data!AB133</f>
        <v>-1.9475130479533833</v>
      </c>
      <c r="AD32" s="15">
        <f>Comparison_data!AC62-Comparison_data!AC133</f>
        <v>-2.805452725740516</v>
      </c>
      <c r="AE32" s="15">
        <f>Comparison_data!AD62-Comparison_data!AD133</f>
        <v>-3.3102169325885002</v>
      </c>
      <c r="AF32" s="15">
        <f>Comparison_data!AE62-Comparison_data!AE133</f>
        <v>-3.3987501405902507</v>
      </c>
      <c r="AG32" s="15">
        <f>Comparison_data!AF62-Comparison_data!AF133</f>
        <v>-3.4400277160554</v>
      </c>
      <c r="AH32" s="15">
        <f>Comparison_data!AG62-Comparison_data!AG133</f>
        <v>-2.84136714402708</v>
      </c>
      <c r="AI32" s="15">
        <f>Comparison_data!AH62-Comparison_data!AH133</f>
        <v>-2.1075065133799207</v>
      </c>
      <c r="AJ32" s="15">
        <f>Comparison_data!AI62-Comparison_data!AI133</f>
        <v>-1.92110131955749</v>
      </c>
      <c r="AK32" s="15">
        <f>Comparison_data!AJ62-Comparison_data!AJ133</f>
        <v>-1.8449989956981501</v>
      </c>
      <c r="AL32" s="15">
        <f>Comparison_data!AK62-Comparison_data!AK133</f>
        <v>-2.3850758282652471</v>
      </c>
      <c r="AM32" s="15">
        <f>Comparison_data!AL62-Comparison_data!AL133</f>
        <v>-3.1896334356635201</v>
      </c>
      <c r="AN32" s="15">
        <f>Comparison_data!AM62-Comparison_data!AM133</f>
        <v>-4.111935370503522</v>
      </c>
      <c r="AO32" s="15">
        <f>Comparison_data!AN62-Comparison_data!AN133</f>
        <v>-5.0342373053435203</v>
      </c>
      <c r="AP32" s="15">
        <f>Comparison_data!AO62-Comparison_data!AO133</f>
        <v>-5.8543156848302118</v>
      </c>
      <c r="AQ32" s="15">
        <f>Comparison_data!AP62-Comparison_data!AP133</f>
        <v>-6.7766176196703114</v>
      </c>
      <c r="AR32" s="15">
        <f>Comparison_data!AQ62-Comparison_data!AQ133</f>
        <v>-6.811157198418563</v>
      </c>
      <c r="AS32" s="15">
        <f>Comparison_data!AR62-Comparison_data!AR133</f>
        <v>-7.174806996946856</v>
      </c>
    </row>
    <row r="33" spans="1:45" x14ac:dyDescent="0.2">
      <c r="A33" t="s">
        <v>96</v>
      </c>
      <c r="B33" t="s">
        <v>70</v>
      </c>
      <c r="C33" t="s">
        <v>106</v>
      </c>
      <c r="D33" t="s">
        <v>3</v>
      </c>
      <c r="E33" s="15">
        <f>Comparison_data!D63-Comparison_data!D134</f>
        <v>0</v>
      </c>
      <c r="F33" s="15">
        <f>Comparison_data!E63-Comparison_data!E134</f>
        <v>0</v>
      </c>
      <c r="G33" s="15">
        <f>Comparison_data!F63-Comparison_data!F134</f>
        <v>0</v>
      </c>
      <c r="H33" s="15">
        <f>Comparison_data!G63-Comparison_data!G134</f>
        <v>0</v>
      </c>
      <c r="I33" s="15">
        <f>Comparison_data!H63-Comparison_data!H134</f>
        <v>0</v>
      </c>
      <c r="J33" s="15">
        <f>Comparison_data!I63-Comparison_data!I134</f>
        <v>0</v>
      </c>
      <c r="K33" s="15">
        <f>Comparison_data!J63-Comparison_data!J134</f>
        <v>0</v>
      </c>
      <c r="L33" s="15">
        <f>Comparison_data!K63-Comparison_data!K134</f>
        <v>0</v>
      </c>
      <c r="M33" s="15">
        <f>Comparison_data!L63-Comparison_data!L134</f>
        <v>0</v>
      </c>
      <c r="N33" s="15">
        <f>Comparison_data!M63-Comparison_data!M134</f>
        <v>0</v>
      </c>
      <c r="O33" s="15">
        <f>Comparison_data!N63-Comparison_data!N134</f>
        <v>0</v>
      </c>
      <c r="P33" s="15">
        <f>Comparison_data!O63-Comparison_data!O134</f>
        <v>0</v>
      </c>
      <c r="Q33" s="15">
        <f>Comparison_data!P63-Comparison_data!P134</f>
        <v>0</v>
      </c>
      <c r="R33" s="15">
        <f>Comparison_data!Q63-Comparison_data!Q134</f>
        <v>0</v>
      </c>
      <c r="S33" s="15">
        <f>Comparison_data!R63-Comparison_data!R134</f>
        <v>0.7164979200000009</v>
      </c>
      <c r="T33" s="15">
        <f>Comparison_data!S63-Comparison_data!S134</f>
        <v>1.4380416000000011</v>
      </c>
      <c r="U33" s="15">
        <f>Comparison_data!T63-Comparison_data!T134</f>
        <v>2.1646310399999997</v>
      </c>
      <c r="V33" s="15">
        <f>Comparison_data!U63-Comparison_data!U134</f>
        <v>2.1721996800000101</v>
      </c>
      <c r="W33" s="15">
        <f>Comparison_data!V63-Comparison_data!V134</f>
        <v>2.17976832</v>
      </c>
      <c r="X33" s="15">
        <f>Comparison_data!W63-Comparison_data!W134</f>
        <v>2.1873369600000001</v>
      </c>
      <c r="Y33" s="15">
        <f>Comparison_data!X63-Comparison_data!X134</f>
        <v>2.1949056000000002</v>
      </c>
      <c r="Z33" s="15">
        <f>Comparison_data!Y63-Comparison_data!Y134</f>
        <v>2.2024742400000008</v>
      </c>
      <c r="AA33" s="15">
        <f>Comparison_data!Z63-Comparison_data!Z134</f>
        <v>2.2100428800000005</v>
      </c>
      <c r="AB33" s="15">
        <f>Comparison_data!AA63-Comparison_data!AA134</f>
        <v>1.6567451688068253</v>
      </c>
      <c r="AC33" s="15">
        <f>Comparison_data!AB63-Comparison_data!AB134</f>
        <v>0.89848944088818961</v>
      </c>
      <c r="AD33" s="15">
        <f>Comparison_data!AC63-Comparison_data!AC134</f>
        <v>0.13644939296966108</v>
      </c>
      <c r="AE33" s="15">
        <f>Comparison_data!AD63-Comparison_data!AD134</f>
        <v>-0.62937497494894146</v>
      </c>
      <c r="AF33" s="15">
        <f>Comparison_data!AE63-Comparison_data!AE134</f>
        <v>-1.3553095666504031</v>
      </c>
      <c r="AG33" s="15">
        <f>Comparison_data!AF63-Comparison_data!AF134</f>
        <v>-1.3565939872070665</v>
      </c>
      <c r="AH33" s="15">
        <f>Comparison_data!AG63-Comparison_data!AG134</f>
        <v>-1.3578784077640993</v>
      </c>
      <c r="AI33" s="15">
        <f>Comparison_data!AH63-Comparison_data!AH134</f>
        <v>-1.359162828320791</v>
      </c>
      <c r="AJ33" s="15">
        <f>Comparison_data!AI63-Comparison_data!AI134</f>
        <v>-1.3604472488779678</v>
      </c>
      <c r="AK33" s="15">
        <f>Comparison_data!AJ63-Comparison_data!AJ134</f>
        <v>-1.3617316694347785</v>
      </c>
      <c r="AL33" s="15">
        <f>Comparison_data!AK63-Comparison_data!AK134</f>
        <v>-1.363016089991568</v>
      </c>
      <c r="AM33" s="15">
        <f>Comparison_data!AL63-Comparison_data!AL134</f>
        <v>-1.3643005105483788</v>
      </c>
      <c r="AN33" s="15">
        <f>Comparison_data!AM63-Comparison_data!AM134</f>
        <v>-1.3655849311052606</v>
      </c>
      <c r="AO33" s="15">
        <f>Comparison_data!AN63-Comparison_data!AN134</f>
        <v>-1.366869351662114</v>
      </c>
      <c r="AP33" s="15">
        <f>Comparison_data!AO63-Comparison_data!AO134</f>
        <v>-1.3681537722191486</v>
      </c>
      <c r="AQ33" s="15">
        <f>Comparison_data!AP63-Comparison_data!AP134</f>
        <v>-1.3694381927758847</v>
      </c>
      <c r="AR33" s="15">
        <f>Comparison_data!AQ63-Comparison_data!AQ134</f>
        <v>-2.1502925333328093</v>
      </c>
      <c r="AS33" s="15">
        <f>Comparison_data!AR63-Comparison_data!AR134</f>
        <v>-2.9361926338896964</v>
      </c>
    </row>
    <row r="35" spans="1:45" s="14" customFormat="1" x14ac:dyDescent="0.2">
      <c r="A35" s="14" t="s">
        <v>90</v>
      </c>
      <c r="B35"/>
      <c r="C35" s="14" t="s">
        <v>95</v>
      </c>
      <c r="D35" s="14" t="s">
        <v>1</v>
      </c>
      <c r="E35" s="14">
        <v>2010</v>
      </c>
      <c r="F35" s="14">
        <v>2011</v>
      </c>
      <c r="G35" s="14">
        <v>2012</v>
      </c>
      <c r="H35" s="14">
        <v>2013</v>
      </c>
      <c r="I35" s="14">
        <v>2014</v>
      </c>
      <c r="J35" s="14">
        <v>2015</v>
      </c>
      <c r="K35" s="14">
        <v>2016</v>
      </c>
      <c r="L35" s="14">
        <v>2017</v>
      </c>
      <c r="M35" s="14">
        <v>2018</v>
      </c>
      <c r="N35" s="14">
        <v>2019</v>
      </c>
      <c r="O35" s="14">
        <v>2020</v>
      </c>
      <c r="P35" s="14">
        <v>2021</v>
      </c>
      <c r="Q35" s="14">
        <v>2022</v>
      </c>
      <c r="R35" s="14">
        <v>2023</v>
      </c>
      <c r="S35" s="14">
        <v>2024</v>
      </c>
      <c r="T35" s="14">
        <v>2025</v>
      </c>
      <c r="U35" s="14">
        <v>2026</v>
      </c>
      <c r="V35" s="14">
        <v>2027</v>
      </c>
      <c r="W35" s="14">
        <v>2028</v>
      </c>
      <c r="X35" s="14">
        <v>2029</v>
      </c>
      <c r="Y35" s="14">
        <v>2030</v>
      </c>
      <c r="Z35" s="14">
        <v>2031</v>
      </c>
      <c r="AA35" s="14">
        <v>2032</v>
      </c>
      <c r="AB35" s="14">
        <v>2033</v>
      </c>
      <c r="AC35" s="14">
        <v>2034</v>
      </c>
      <c r="AD35" s="14">
        <v>2035</v>
      </c>
      <c r="AE35" s="14">
        <v>2036</v>
      </c>
      <c r="AF35" s="14">
        <v>2037</v>
      </c>
      <c r="AG35" s="14">
        <v>2038</v>
      </c>
      <c r="AH35" s="14">
        <v>2039</v>
      </c>
      <c r="AI35" s="14">
        <v>2040</v>
      </c>
      <c r="AJ35" s="14">
        <v>2041</v>
      </c>
      <c r="AK35" s="14">
        <v>2042</v>
      </c>
      <c r="AL35" s="14">
        <v>2043</v>
      </c>
      <c r="AM35" s="14">
        <v>2044</v>
      </c>
      <c r="AN35" s="14">
        <v>2045</v>
      </c>
      <c r="AO35" s="14">
        <v>2046</v>
      </c>
      <c r="AP35" s="14">
        <v>2047</v>
      </c>
      <c r="AQ35" s="14">
        <v>2048</v>
      </c>
      <c r="AR35" s="14">
        <v>2049</v>
      </c>
      <c r="AS35" s="14">
        <v>2050</v>
      </c>
    </row>
    <row r="36" spans="1:45" x14ac:dyDescent="0.2">
      <c r="A36" t="s">
        <v>97</v>
      </c>
      <c r="B36" t="s">
        <v>70</v>
      </c>
      <c r="C36" t="s">
        <v>98</v>
      </c>
      <c r="D36" t="s">
        <v>3</v>
      </c>
      <c r="E36" s="15">
        <f>Comparison_data!D55-Comparison_data!D197</f>
        <v>0</v>
      </c>
      <c r="F36" s="15">
        <f>Comparison_data!E55-Comparison_data!E197</f>
        <v>0</v>
      </c>
      <c r="G36" s="15">
        <f>Comparison_data!F55-Comparison_data!F197</f>
        <v>0</v>
      </c>
      <c r="H36" s="15">
        <f>Comparison_data!G55-Comparison_data!G197</f>
        <v>0</v>
      </c>
      <c r="I36" s="15">
        <f>Comparison_data!H55-Comparison_data!H197</f>
        <v>0</v>
      </c>
      <c r="J36" s="15">
        <f>Comparison_data!I55-Comparison_data!I197</f>
        <v>0</v>
      </c>
      <c r="K36" s="15">
        <f>Comparison_data!J55-Comparison_data!J197</f>
        <v>-2.7696728953849892E-3</v>
      </c>
      <c r="L36" s="15">
        <f>Comparison_data!K55-Comparison_data!K197</f>
        <v>0</v>
      </c>
      <c r="M36" s="15">
        <f>Comparison_data!L55-Comparison_data!L197</f>
        <v>-6.536597233561614E-2</v>
      </c>
      <c r="N36" s="15">
        <f>Comparison_data!M55-Comparison_data!M197</f>
        <v>-0.49960955025031173</v>
      </c>
      <c r="O36" s="15">
        <f>Comparison_data!N55-Comparison_data!N197</f>
        <v>-0.48946619804372027</v>
      </c>
      <c r="P36" s="15">
        <f>Comparison_data!O55-Comparison_data!O197</f>
        <v>-0.48946619804364921</v>
      </c>
      <c r="Q36" s="15">
        <f>Comparison_data!P55-Comparison_data!P197</f>
        <v>-0.48946619804371938</v>
      </c>
      <c r="R36" s="15">
        <f>Comparison_data!Q55-Comparison_data!Q197</f>
        <v>-0.96821406339565996</v>
      </c>
      <c r="S36" s="15">
        <f>Comparison_data!R55-Comparison_data!R197</f>
        <v>-1.3102235218879201</v>
      </c>
      <c r="T36" s="15">
        <f>Comparison_data!S55-Comparison_data!S197</f>
        <v>-2.0639266510599192</v>
      </c>
      <c r="U36" s="15">
        <f>Comparison_data!T55-Comparison_data!T197</f>
        <v>-2.3079135088169007</v>
      </c>
      <c r="V36" s="15">
        <f>Comparison_data!U55-Comparison_data!U197</f>
        <v>-2.5607494101272437</v>
      </c>
      <c r="W36" s="15">
        <f>Comparison_data!V55-Comparison_data!V197</f>
        <v>-2.943266505668559</v>
      </c>
      <c r="X36" s="15">
        <f>Comparison_data!W55-Comparison_data!W197</f>
        <v>-3.62319878695215</v>
      </c>
      <c r="Y36" s="15">
        <f>Comparison_data!X55-Comparison_data!X197</f>
        <v>-3.7608091527820555</v>
      </c>
      <c r="Z36" s="15">
        <f>Comparison_data!Y55-Comparison_data!Y197</f>
        <v>-4.0481610894685502</v>
      </c>
      <c r="AA36" s="15">
        <f>Comparison_data!Z55-Comparison_data!Z197</f>
        <v>-4.6854112593072506</v>
      </c>
      <c r="AB36" s="15">
        <f>Comparison_data!AA55-Comparison_data!AA197</f>
        <v>-5.4428592083624485</v>
      </c>
      <c r="AC36" s="15">
        <f>Comparison_data!AB55-Comparison_data!AB197</f>
        <v>-5.5955242275921497</v>
      </c>
      <c r="AD36" s="15">
        <f>Comparison_data!AC55-Comparison_data!AC197</f>
        <v>-5.6406463139389107</v>
      </c>
      <c r="AE36" s="15">
        <f>Comparison_data!AD55-Comparison_data!AD197</f>
        <v>-5.9045013083209703</v>
      </c>
      <c r="AF36" s="15">
        <f>Comparison_data!AE55-Comparison_data!AE197</f>
        <v>-6.3034115671962709</v>
      </c>
      <c r="AG36" s="15">
        <f>Comparison_data!AF55-Comparison_data!AF197</f>
        <v>-6.4322110863960713</v>
      </c>
      <c r="AH36" s="15">
        <f>Comparison_data!AG55-Comparison_data!AG197</f>
        <v>-7.3133787622178694</v>
      </c>
      <c r="AI36" s="15">
        <f>Comparison_data!AH55-Comparison_data!AH197</f>
        <v>-7.6349325438381079</v>
      </c>
      <c r="AJ36" s="15">
        <f>Comparison_data!AI55-Comparison_data!AI197</f>
        <v>-7.8043546401288726</v>
      </c>
      <c r="AK36" s="15">
        <f>Comparison_data!AJ55-Comparison_data!AJ197</f>
        <v>-8.4700424184578296</v>
      </c>
      <c r="AL36" s="15">
        <f>Comparison_data!AK55-Comparison_data!AK197</f>
        <v>-8.4700424184577887</v>
      </c>
      <c r="AM36" s="15">
        <f>Comparison_data!AL55-Comparison_data!AL197</f>
        <v>-8.90978071498572</v>
      </c>
      <c r="AN36" s="15">
        <f>Comparison_data!AM55-Comparison_data!AM197</f>
        <v>-9.3999585005226898</v>
      </c>
      <c r="AO36" s="15">
        <f>Comparison_data!AN55-Comparison_data!AN197</f>
        <v>-9.3915059564579302</v>
      </c>
      <c r="AP36" s="15">
        <f>Comparison_data!AO55-Comparison_data!AO197</f>
        <v>-9.2796093404052797</v>
      </c>
      <c r="AQ36" s="15">
        <f>Comparison_data!AP55-Comparison_data!AP197</f>
        <v>-9.4915913663363796</v>
      </c>
      <c r="AR36" s="15">
        <f>Comparison_data!AQ55-Comparison_data!AQ197</f>
        <v>-9.7903774075647512</v>
      </c>
      <c r="AS36" s="15">
        <f>Comparison_data!AR55-Comparison_data!AR197</f>
        <v>-9.8405551489506617</v>
      </c>
    </row>
    <row r="37" spans="1:45" x14ac:dyDescent="0.2">
      <c r="A37" t="s">
        <v>97</v>
      </c>
      <c r="B37" t="s">
        <v>70</v>
      </c>
      <c r="C37" t="s">
        <v>99</v>
      </c>
      <c r="D37" t="s">
        <v>3</v>
      </c>
      <c r="E37" s="15">
        <f>Comparison_data!D56-Comparison_data!D198</f>
        <v>9.9475983006414026E-14</v>
      </c>
      <c r="F37" s="15">
        <f>Comparison_data!E56-Comparison_data!E198</f>
        <v>0</v>
      </c>
      <c r="G37" s="15">
        <f>Comparison_data!F56-Comparison_data!F198</f>
        <v>-1.0302869668521453E-13</v>
      </c>
      <c r="H37" s="15">
        <f>Comparison_data!G56-Comparison_data!G198</f>
        <v>0</v>
      </c>
      <c r="I37" s="15">
        <f>Comparison_data!H56-Comparison_data!H198</f>
        <v>0</v>
      </c>
      <c r="J37" s="15">
        <f>Comparison_data!I56-Comparison_data!I198</f>
        <v>0</v>
      </c>
      <c r="K37" s="15">
        <f>Comparison_data!J56-Comparison_data!J198</f>
        <v>0</v>
      </c>
      <c r="L37" s="15">
        <f>Comparison_data!K56-Comparison_data!K198</f>
        <v>3.6877416060601576E-2</v>
      </c>
      <c r="M37" s="15">
        <f>Comparison_data!L56-Comparison_data!L198</f>
        <v>0</v>
      </c>
      <c r="N37" s="15">
        <f>Comparison_data!M56-Comparison_data!M198</f>
        <v>0</v>
      </c>
      <c r="O37" s="15">
        <f>Comparison_data!N56-Comparison_data!N198</f>
        <v>-0.13361528602820272</v>
      </c>
      <c r="P37" s="15">
        <f>Comparison_data!O56-Comparison_data!O198</f>
        <v>-7.2585412890610712E-2</v>
      </c>
      <c r="Q37" s="15">
        <f>Comparison_data!P56-Comparison_data!P198</f>
        <v>-1.617300854159506</v>
      </c>
      <c r="R37" s="15">
        <f>Comparison_data!Q56-Comparison_data!Q198</f>
        <v>0.44275820806679889</v>
      </c>
      <c r="S37" s="15">
        <f>Comparison_data!R56-Comparison_data!R198</f>
        <v>0.41931378132599662</v>
      </c>
      <c r="T37" s="15">
        <f>Comparison_data!S56-Comparison_data!S198</f>
        <v>0.43368251471659747</v>
      </c>
      <c r="U37" s="15">
        <f>Comparison_data!T56-Comparison_data!T198</f>
        <v>0.70717804665709849</v>
      </c>
      <c r="V37" s="15">
        <f>Comparison_data!U56-Comparison_data!U198</f>
        <v>0.26577852479690023</v>
      </c>
      <c r="W37" s="15">
        <f>Comparison_data!V56-Comparison_data!V198</f>
        <v>1.0696335627884004</v>
      </c>
      <c r="X37" s="15">
        <f>Comparison_data!W56-Comparison_data!W198</f>
        <v>2.9362701009824974</v>
      </c>
      <c r="Y37" s="15">
        <f>Comparison_data!X56-Comparison_data!X198</f>
        <v>2.913844536022502</v>
      </c>
      <c r="Z37" s="15">
        <f>Comparison_data!Y56-Comparison_data!Y198</f>
        <v>2.913844536022502</v>
      </c>
      <c r="AA37" s="15">
        <f>Comparison_data!Z56-Comparison_data!Z198</f>
        <v>2.913844536022502</v>
      </c>
      <c r="AB37" s="15">
        <f>Comparison_data!AA56-Comparison_data!AA198</f>
        <v>2.9138445360224985</v>
      </c>
      <c r="AC37" s="15">
        <f>Comparison_data!AB56-Comparison_data!AB198</f>
        <v>2.913844536022502</v>
      </c>
      <c r="AD37" s="15">
        <f>Comparison_data!AC56-Comparison_data!AC198</f>
        <v>2.9138445360225056</v>
      </c>
      <c r="AE37" s="15">
        <f>Comparison_data!AD56-Comparison_data!AD198</f>
        <v>2.559043601547387</v>
      </c>
      <c r="AF37" s="15">
        <f>Comparison_data!AE56-Comparison_data!AE198</f>
        <v>2.9138445360224949</v>
      </c>
      <c r="AG37" s="15">
        <f>Comparison_data!AF56-Comparison_data!AF198</f>
        <v>2.913844536022502</v>
      </c>
      <c r="AH37" s="15">
        <f>Comparison_data!AG56-Comparison_data!AG198</f>
        <v>3.4062354472598955</v>
      </c>
      <c r="AI37" s="15">
        <f>Comparison_data!AH56-Comparison_data!AH198</f>
        <v>3.0703092834119161</v>
      </c>
      <c r="AJ37" s="15">
        <f>Comparison_data!AI56-Comparison_data!AI198</f>
        <v>2.913844536022502</v>
      </c>
      <c r="AK37" s="15">
        <f>Comparison_data!AJ56-Comparison_data!AJ198</f>
        <v>2.913844536022502</v>
      </c>
      <c r="AL37" s="15">
        <f>Comparison_data!AK56-Comparison_data!AK198</f>
        <v>2.913844536022502</v>
      </c>
      <c r="AM37" s="15">
        <f>Comparison_data!AL56-Comparison_data!AL198</f>
        <v>2.913844536022502</v>
      </c>
      <c r="AN37" s="15">
        <f>Comparison_data!AM56-Comparison_data!AM198</f>
        <v>2.9138445360224949</v>
      </c>
      <c r="AO37" s="15">
        <f>Comparison_data!AN56-Comparison_data!AN198</f>
        <v>2.9138445360226015</v>
      </c>
      <c r="AP37" s="15">
        <f>Comparison_data!AO56-Comparison_data!AO198</f>
        <v>2.913844536022502</v>
      </c>
      <c r="AQ37" s="15">
        <f>Comparison_data!AP56-Comparison_data!AP198</f>
        <v>2.913844536022502</v>
      </c>
      <c r="AR37" s="15">
        <f>Comparison_data!AQ56-Comparison_data!AQ198</f>
        <v>3.0237298043265</v>
      </c>
      <c r="AS37" s="15">
        <f>Comparison_data!AR56-Comparison_data!AR198</f>
        <v>2.969908448422494</v>
      </c>
    </row>
    <row r="38" spans="1:45" x14ac:dyDescent="0.2">
      <c r="A38" t="s">
        <v>97</v>
      </c>
      <c r="B38" t="s">
        <v>70</v>
      </c>
      <c r="C38" t="s">
        <v>100</v>
      </c>
      <c r="D38" t="s">
        <v>3</v>
      </c>
      <c r="E38" s="15">
        <f>Comparison_data!D57-Comparison_data!D199</f>
        <v>0</v>
      </c>
      <c r="F38" s="15">
        <f>Comparison_data!E57-Comparison_data!E199</f>
        <v>-8.5626777135416887E-7</v>
      </c>
      <c r="G38" s="15">
        <f>Comparison_data!F57-Comparison_data!F199</f>
        <v>0.11499386322144645</v>
      </c>
      <c r="H38" s="15">
        <f>Comparison_data!G57-Comparison_data!G199</f>
        <v>0.10469873636317928</v>
      </c>
      <c r="I38" s="15">
        <f>Comparison_data!H57-Comparison_data!H199</f>
        <v>-0.19280960433781758</v>
      </c>
      <c r="J38" s="15">
        <f>Comparison_data!I57-Comparison_data!I199</f>
        <v>-5.9326538781583338E-2</v>
      </c>
      <c r="K38" s="15">
        <f>Comparison_data!J57-Comparison_data!J199</f>
        <v>-0.10780973238964009</v>
      </c>
      <c r="L38" s="15">
        <f>Comparison_data!K57-Comparison_data!K199</f>
        <v>-3.6131755949632804E-2</v>
      </c>
      <c r="M38" s="15">
        <f>Comparison_data!L57-Comparison_data!L199</f>
        <v>-0.38740044373003713</v>
      </c>
      <c r="N38" s="15">
        <f>Comparison_data!M57-Comparison_data!M199</f>
        <v>-0.38740044373003002</v>
      </c>
      <c r="O38" s="15">
        <f>Comparison_data!N57-Comparison_data!N199</f>
        <v>-5.5336243745308877E-2</v>
      </c>
      <c r="P38" s="15">
        <f>Comparison_data!O57-Comparison_data!O199</f>
        <v>-0.21069920878507276</v>
      </c>
      <c r="Q38" s="15">
        <f>Comparison_data!P57-Comparison_data!P199</f>
        <v>-0.21720781014800394</v>
      </c>
      <c r="R38" s="15">
        <f>Comparison_data!Q57-Comparison_data!Q199</f>
        <v>0.62516531057309521</v>
      </c>
      <c r="S38" s="15">
        <f>Comparison_data!R57-Comparison_data!R199</f>
        <v>0.29765422740749869</v>
      </c>
      <c r="T38" s="15">
        <f>Comparison_data!S57-Comparison_data!S199</f>
        <v>0.39046813653079226</v>
      </c>
      <c r="U38" s="15">
        <f>Comparison_data!T57-Comparison_data!T199</f>
        <v>-0.79588414842010025</v>
      </c>
      <c r="V38" s="15">
        <f>Comparison_data!U57-Comparison_data!U199</f>
        <v>0.45959853169220821</v>
      </c>
      <c r="W38" s="15">
        <f>Comparison_data!V57-Comparison_data!V199</f>
        <v>0.31248785399741763</v>
      </c>
      <c r="X38" s="15">
        <f>Comparison_data!W57-Comparison_data!W199</f>
        <v>0.45010422522331339</v>
      </c>
      <c r="Y38" s="15">
        <f>Comparison_data!X57-Comparison_data!X199</f>
        <v>0.59887766735320724</v>
      </c>
      <c r="Z38" s="15">
        <f>Comparison_data!Y57-Comparison_data!Y199</f>
        <v>0.4338168200123107</v>
      </c>
      <c r="AA38" s="15">
        <f>Comparison_data!Z57-Comparison_data!Z199</f>
        <v>0.46793364321500519</v>
      </c>
      <c r="AB38" s="15">
        <f>Comparison_data!AA57-Comparison_data!AA199</f>
        <v>0.2634194057228143</v>
      </c>
      <c r="AC38" s="15">
        <f>Comparison_data!AB57-Comparison_data!AB199</f>
        <v>0.7441607939585424</v>
      </c>
      <c r="AD38" s="15">
        <f>Comparison_data!AC57-Comparison_data!AC199</f>
        <v>1.4458604667716628</v>
      </c>
      <c r="AE38" s="15">
        <f>Comparison_data!AD57-Comparison_data!AD199</f>
        <v>1.321593000927038</v>
      </c>
      <c r="AF38" s="15">
        <f>Comparison_data!AE57-Comparison_data!AE199</f>
        <v>0.91394246877318608</v>
      </c>
      <c r="AG38" s="15">
        <f>Comparison_data!AF57-Comparison_data!AF199</f>
        <v>0.28322591676101183</v>
      </c>
      <c r="AH38" s="15">
        <f>Comparison_data!AG57-Comparison_data!AG199</f>
        <v>-0.51228107538676682</v>
      </c>
      <c r="AI38" s="15">
        <f>Comparison_data!AH57-Comparison_data!AH199</f>
        <v>-0.9459965887017745</v>
      </c>
      <c r="AJ38" s="15">
        <f>Comparison_data!AI57-Comparison_data!AI199</f>
        <v>-0.60207171883588018</v>
      </c>
      <c r="AK38" s="15">
        <f>Comparison_data!AJ57-Comparison_data!AJ199</f>
        <v>0.31143612689093914</v>
      </c>
      <c r="AL38" s="15">
        <f>Comparison_data!AK57-Comparison_data!AK199</f>
        <v>-0.70748652581451665</v>
      </c>
      <c r="AM38" s="15">
        <f>Comparison_data!AL57-Comparison_data!AL199</f>
        <v>6.0651792865584753E-2</v>
      </c>
      <c r="AN38" s="15">
        <f>Comparison_data!AM57-Comparison_data!AM199</f>
        <v>0.61031937414868054</v>
      </c>
      <c r="AO38" s="15">
        <f>Comparison_data!AN57-Comparison_data!AN199</f>
        <v>0.70490147821511329</v>
      </c>
      <c r="AP38" s="15">
        <f>Comparison_data!AO57-Comparison_data!AO199</f>
        <v>0.70719592636888962</v>
      </c>
      <c r="AQ38" s="15">
        <f>Comparison_data!AP57-Comparison_data!AP199</f>
        <v>0.48030413478347356</v>
      </c>
      <c r="AR38" s="15">
        <f>Comparison_data!AQ57-Comparison_data!AQ199</f>
        <v>0.34338828072778682</v>
      </c>
      <c r="AS38" s="15">
        <f>Comparison_data!AR57-Comparison_data!AR199</f>
        <v>0.24958724630351981</v>
      </c>
    </row>
    <row r="39" spans="1:45" x14ac:dyDescent="0.2">
      <c r="A39" t="s">
        <v>97</v>
      </c>
      <c r="B39" t="s">
        <v>70</v>
      </c>
      <c r="C39" t="s">
        <v>101</v>
      </c>
      <c r="D39" t="s">
        <v>3</v>
      </c>
      <c r="E39" s="15">
        <f>Comparison_data!D58-Comparison_data!D200</f>
        <v>0</v>
      </c>
      <c r="F39" s="15">
        <f>Comparison_data!E58-Comparison_data!E200</f>
        <v>0</v>
      </c>
      <c r="G39" s="15">
        <f>Comparison_data!F58-Comparison_data!F200</f>
        <v>0</v>
      </c>
      <c r="H39" s="15">
        <f>Comparison_data!G58-Comparison_data!G200</f>
        <v>0</v>
      </c>
      <c r="I39" s="15">
        <f>Comparison_data!H58-Comparison_data!H200</f>
        <v>0</v>
      </c>
      <c r="J39" s="15">
        <f>Comparison_data!I58-Comparison_data!I200</f>
        <v>0</v>
      </c>
      <c r="K39" s="15">
        <f>Comparison_data!J58-Comparison_data!J200</f>
        <v>0</v>
      </c>
      <c r="L39" s="15">
        <f>Comparison_data!K58-Comparison_data!K200</f>
        <v>0</v>
      </c>
      <c r="M39" s="15">
        <f>Comparison_data!L58-Comparison_data!L200</f>
        <v>0</v>
      </c>
      <c r="N39" s="15">
        <f>Comparison_data!M58-Comparison_data!M200</f>
        <v>0</v>
      </c>
      <c r="O39" s="15">
        <f>Comparison_data!N58-Comparison_data!N200</f>
        <v>0</v>
      </c>
      <c r="P39" s="15">
        <f>Comparison_data!O58-Comparison_data!O200</f>
        <v>0</v>
      </c>
      <c r="Q39" s="15">
        <f>Comparison_data!P58-Comparison_data!P200</f>
        <v>0</v>
      </c>
      <c r="R39" s="15">
        <f>Comparison_data!Q58-Comparison_data!Q200</f>
        <v>0</v>
      </c>
      <c r="S39" s="15">
        <f>Comparison_data!R58-Comparison_data!R200</f>
        <v>0</v>
      </c>
      <c r="T39" s="15">
        <f>Comparison_data!S58-Comparison_data!S200</f>
        <v>0</v>
      </c>
      <c r="U39" s="15">
        <f>Comparison_data!T58-Comparison_data!T200</f>
        <v>1.2026234768652007</v>
      </c>
      <c r="V39" s="15">
        <f>Comparison_data!U58-Comparison_data!U200</f>
        <v>1.2026234768653019</v>
      </c>
      <c r="W39" s="15">
        <f>Comparison_data!V58-Comparison_data!V200</f>
        <v>1.2026234768652024</v>
      </c>
      <c r="X39" s="15">
        <f>Comparison_data!W58-Comparison_data!W200</f>
        <v>0.14359707203700012</v>
      </c>
      <c r="Y39" s="15">
        <f>Comparison_data!X58-Comparison_data!X200</f>
        <v>-0.75869776891170204</v>
      </c>
      <c r="Z39" s="15">
        <f>Comparison_data!Y58-Comparison_data!Y200</f>
        <v>-0.27794257293300006</v>
      </c>
      <c r="AA39" s="15">
        <f>Comparison_data!Z58-Comparison_data!Z200</f>
        <v>0.10471908389009954</v>
      </c>
      <c r="AB39" s="15">
        <f>Comparison_data!AA58-Comparison_data!AA200</f>
        <v>1.0390069107899009</v>
      </c>
      <c r="AC39" s="15">
        <f>Comparison_data!AB58-Comparison_data!AB200</f>
        <v>0.87034626349720057</v>
      </c>
      <c r="AD39" s="15">
        <f>Comparison_data!AC58-Comparison_data!AC200</f>
        <v>0</v>
      </c>
      <c r="AE39" s="15">
        <f>Comparison_data!AD58-Comparison_data!AD200</f>
        <v>-1.9895196601282805E-13</v>
      </c>
      <c r="AF39" s="15">
        <f>Comparison_data!AE58-Comparison_data!AE200</f>
        <v>0</v>
      </c>
      <c r="AG39" s="15">
        <f>Comparison_data!AF58-Comparison_data!AF200</f>
        <v>2.0250467969162855E-13</v>
      </c>
      <c r="AH39" s="15">
        <f>Comparison_data!AG58-Comparison_data!AG200</f>
        <v>-6.9988459472369868E-13</v>
      </c>
      <c r="AI39" s="15">
        <f>Comparison_data!AH58-Comparison_data!AH200</f>
        <v>-1.9895196601282805E-13</v>
      </c>
      <c r="AJ39" s="15">
        <f>Comparison_data!AI58-Comparison_data!AI200</f>
        <v>-9.9475983006414026E-14</v>
      </c>
      <c r="AK39" s="15">
        <f>Comparison_data!AJ58-Comparison_data!AJ200</f>
        <v>-9.9475983006414026E-14</v>
      </c>
      <c r="AL39" s="15">
        <f>Comparison_data!AK58-Comparison_data!AK200</f>
        <v>-9.9475983006414026E-14</v>
      </c>
      <c r="AM39" s="15">
        <f>Comparison_data!AL58-Comparison_data!AL200</f>
        <v>9.9475983006414026E-14</v>
      </c>
      <c r="AN39" s="15">
        <f>Comparison_data!AM58-Comparison_data!AM200</f>
        <v>-2.9842794901924208E-13</v>
      </c>
      <c r="AO39" s="15">
        <f>Comparison_data!AN58-Comparison_data!AN200</f>
        <v>9.9475983006414026E-14</v>
      </c>
      <c r="AP39" s="15">
        <f>Comparison_data!AO58-Comparison_data!AO200</f>
        <v>-9.9475983006414026E-14</v>
      </c>
      <c r="AQ39" s="15">
        <f>Comparison_data!AP58-Comparison_data!AP200</f>
        <v>9.9475983006414026E-14</v>
      </c>
      <c r="AR39" s="15">
        <f>Comparison_data!AQ58-Comparison_data!AQ200</f>
        <v>0</v>
      </c>
      <c r="AS39" s="15">
        <f>Comparison_data!AR58-Comparison_data!AR200</f>
        <v>0</v>
      </c>
    </row>
    <row r="40" spans="1:45" x14ac:dyDescent="0.2">
      <c r="A40" t="s">
        <v>97</v>
      </c>
      <c r="B40" t="s">
        <v>70</v>
      </c>
      <c r="C40" t="s">
        <v>102</v>
      </c>
      <c r="D40" t="s">
        <v>3</v>
      </c>
      <c r="E40" s="15">
        <f>Comparison_data!D59-Comparison_data!D201</f>
        <v>7.2364040187089529E-4</v>
      </c>
      <c r="F40" s="15">
        <f>Comparison_data!E59-Comparison_data!E201</f>
        <v>7.3659157110128604E-4</v>
      </c>
      <c r="G40" s="15">
        <f>Comparison_data!F59-Comparison_data!F201</f>
        <v>-0.1144576007553102</v>
      </c>
      <c r="H40" s="15">
        <f>Comparison_data!G59-Comparison_data!G201</f>
        <v>-0.10401795533023073</v>
      </c>
      <c r="I40" s="15">
        <f>Comparison_data!H59-Comparison_data!H201</f>
        <v>0.19342333619884</v>
      </c>
      <c r="J40" s="15">
        <f>Comparison_data!I59-Comparison_data!I201</f>
        <v>6.0121161376939902E-2</v>
      </c>
      <c r="K40" s="15">
        <f>Comparison_data!J59-Comparison_data!J201</f>
        <v>0.11123381908967001</v>
      </c>
      <c r="L40" s="15">
        <f>Comparison_data!K59-Comparison_data!K201</f>
        <v>0</v>
      </c>
      <c r="M40" s="15">
        <f>Comparison_data!L59-Comparison_data!L201</f>
        <v>0.70966544859331993</v>
      </c>
      <c r="N40" s="15">
        <f>Comparison_data!M59-Comparison_data!M201</f>
        <v>0.16665741023584024</v>
      </c>
      <c r="O40" s="15">
        <f>Comparison_data!N59-Comparison_data!N201</f>
        <v>-3.332601188057005E-2</v>
      </c>
      <c r="P40" s="15">
        <f>Comparison_data!O59-Comparison_data!O201</f>
        <v>0.3705410085655596</v>
      </c>
      <c r="Q40" s="15">
        <f>Comparison_data!P59-Comparison_data!P201</f>
        <v>2.12735940752966</v>
      </c>
      <c r="R40" s="15">
        <f>Comparison_data!Q59-Comparison_data!Q201</f>
        <v>0</v>
      </c>
      <c r="S40" s="15">
        <f>Comparison_data!R59-Comparison_data!R201</f>
        <v>0</v>
      </c>
      <c r="T40" s="15">
        <f>Comparison_data!S59-Comparison_data!S201</f>
        <v>0</v>
      </c>
      <c r="U40" s="15">
        <f>Comparison_data!T59-Comparison_data!T201</f>
        <v>0</v>
      </c>
      <c r="V40" s="15">
        <f>Comparison_data!U59-Comparison_data!U201</f>
        <v>0</v>
      </c>
      <c r="W40" s="15">
        <f>Comparison_data!V59-Comparison_data!V201</f>
        <v>0</v>
      </c>
      <c r="X40" s="15">
        <f>Comparison_data!W59-Comparison_data!W201</f>
        <v>0</v>
      </c>
      <c r="Y40" s="15">
        <f>Comparison_data!X59-Comparison_data!X201</f>
        <v>0</v>
      </c>
      <c r="Z40" s="15">
        <f>Comparison_data!Y59-Comparison_data!Y201</f>
        <v>0</v>
      </c>
      <c r="AA40" s="15">
        <f>Comparison_data!Z59-Comparison_data!Z201</f>
        <v>0</v>
      </c>
      <c r="AB40" s="15">
        <f>Comparison_data!AA59-Comparison_data!AA201</f>
        <v>0</v>
      </c>
      <c r="AC40" s="15">
        <f>Comparison_data!AB59-Comparison_data!AB201</f>
        <v>0</v>
      </c>
      <c r="AD40" s="15">
        <f>Comparison_data!AC59-Comparison_data!AC201</f>
        <v>0</v>
      </c>
      <c r="AE40" s="15">
        <f>Comparison_data!AD59-Comparison_data!AD201</f>
        <v>0</v>
      </c>
      <c r="AF40" s="15">
        <f>Comparison_data!AE59-Comparison_data!AE201</f>
        <v>0</v>
      </c>
      <c r="AG40" s="15">
        <f>Comparison_data!AF59-Comparison_data!AF201</f>
        <v>0</v>
      </c>
      <c r="AH40" s="15">
        <f>Comparison_data!AG59-Comparison_data!AG201</f>
        <v>0</v>
      </c>
      <c r="AI40" s="15">
        <f>Comparison_data!AH59-Comparison_data!AH201</f>
        <v>0</v>
      </c>
      <c r="AJ40" s="15">
        <f>Comparison_data!AI59-Comparison_data!AI201</f>
        <v>0</v>
      </c>
      <c r="AK40" s="15">
        <f>Comparison_data!AJ59-Comparison_data!AJ201</f>
        <v>0</v>
      </c>
      <c r="AL40" s="15">
        <f>Comparison_data!AK59-Comparison_data!AK201</f>
        <v>0</v>
      </c>
      <c r="AM40" s="15">
        <f>Comparison_data!AL59-Comparison_data!AL201</f>
        <v>0</v>
      </c>
      <c r="AN40" s="15">
        <f>Comparison_data!AM59-Comparison_data!AM201</f>
        <v>0</v>
      </c>
      <c r="AO40" s="15">
        <f>Comparison_data!AN59-Comparison_data!AN201</f>
        <v>0</v>
      </c>
      <c r="AP40" s="15">
        <f>Comparison_data!AO59-Comparison_data!AO201</f>
        <v>0</v>
      </c>
      <c r="AQ40" s="15">
        <f>Comparison_data!AP59-Comparison_data!AP201</f>
        <v>0</v>
      </c>
      <c r="AR40" s="15">
        <f>Comparison_data!AQ59-Comparison_data!AQ201</f>
        <v>0</v>
      </c>
      <c r="AS40" s="15">
        <f>Comparison_data!AR59-Comparison_data!AR201</f>
        <v>0</v>
      </c>
    </row>
    <row r="41" spans="1:45" x14ac:dyDescent="0.2">
      <c r="A41" t="s">
        <v>97</v>
      </c>
      <c r="B41" t="s">
        <v>70</v>
      </c>
      <c r="C41" t="s">
        <v>103</v>
      </c>
      <c r="D41" t="s">
        <v>3</v>
      </c>
      <c r="E41" s="15">
        <f>Comparison_data!D60-Comparison_data!D202</f>
        <v>0</v>
      </c>
      <c r="F41" s="15">
        <f>Comparison_data!E60-Comparison_data!E202</f>
        <v>0</v>
      </c>
      <c r="G41" s="15">
        <f>Comparison_data!F60-Comparison_data!F202</f>
        <v>0</v>
      </c>
      <c r="H41" s="15">
        <f>Comparison_data!G60-Comparison_data!G202</f>
        <v>0</v>
      </c>
      <c r="I41" s="15">
        <f>Comparison_data!H60-Comparison_data!H202</f>
        <v>0</v>
      </c>
      <c r="J41" s="15">
        <f>Comparison_data!I60-Comparison_data!I202</f>
        <v>0</v>
      </c>
      <c r="K41" s="15">
        <f>Comparison_data!J60-Comparison_data!J202</f>
        <v>0</v>
      </c>
      <c r="L41" s="15">
        <f>Comparison_data!K60-Comparison_data!K202</f>
        <v>0</v>
      </c>
      <c r="M41" s="15">
        <f>Comparison_data!L60-Comparison_data!L202</f>
        <v>-0.5379070317246466</v>
      </c>
      <c r="N41" s="15">
        <f>Comparison_data!M60-Comparison_data!M202</f>
        <v>0.72131412870180966</v>
      </c>
      <c r="O41" s="15">
        <f>Comparison_data!N60-Comparison_data!N202</f>
        <v>0.71256538599007158</v>
      </c>
      <c r="P41" s="15">
        <f>Comparison_data!O60-Comparison_data!O202</f>
        <v>0.42842477356529862</v>
      </c>
      <c r="Q41" s="15">
        <f>Comparison_data!P60-Comparison_data!P202</f>
        <v>0.25950247147027916</v>
      </c>
      <c r="R41" s="15">
        <f>Comparison_data!Q60-Comparison_data!Q202</f>
        <v>-1.2954518514419533E-2</v>
      </c>
      <c r="S41" s="15">
        <f>Comparison_data!R60-Comparison_data!R202</f>
        <v>-1.3333978987180473E-2</v>
      </c>
      <c r="T41" s="15">
        <f>Comparison_data!S60-Comparison_data!S202</f>
        <v>-5.4537425253578853E-2</v>
      </c>
      <c r="U41" s="15">
        <f>Comparison_data!T60-Comparison_data!T202</f>
        <v>-8.2567704357426663E-2</v>
      </c>
      <c r="V41" s="15">
        <f>Comparison_data!U60-Comparison_data!U202</f>
        <v>-0.62674740957457242</v>
      </c>
      <c r="W41" s="15">
        <f>Comparison_data!V60-Comparison_data!V202</f>
        <v>-0.15322565013642464</v>
      </c>
      <c r="X41" s="15">
        <f>Comparison_data!W60-Comparison_data!W202</f>
        <v>-0.17795941460779563</v>
      </c>
      <c r="Y41" s="15">
        <f>Comparison_data!X60-Comparison_data!X202</f>
        <v>-0.19541968442842395</v>
      </c>
      <c r="Z41" s="15">
        <f>Comparison_data!Y60-Comparison_data!Y202</f>
        <v>-0.21025343167115862</v>
      </c>
      <c r="AA41" s="15">
        <f>Comparison_data!Z60-Comparison_data!Z202</f>
        <v>2.9399502566685998E-2</v>
      </c>
      <c r="AB41" s="15">
        <f>Comparison_data!AA60-Comparison_data!AA202</f>
        <v>2.9399502566694879E-2</v>
      </c>
      <c r="AC41" s="15">
        <f>Comparison_data!AB60-Comparison_data!AB202</f>
        <v>2.9399502566679114E-2</v>
      </c>
      <c r="AD41" s="15">
        <f>Comparison_data!AC60-Comparison_data!AC202</f>
        <v>2.9399502566688884E-2</v>
      </c>
      <c r="AE41" s="15">
        <f>Comparison_data!AD60-Comparison_data!AD202</f>
        <v>2.9399502566685998E-2</v>
      </c>
      <c r="AF41" s="15">
        <f>Comparison_data!AE60-Comparison_data!AE202</f>
        <v>2.9399502566685998E-2</v>
      </c>
      <c r="AG41" s="15">
        <f>Comparison_data!AF60-Comparison_data!AF202</f>
        <v>2.9399502566686109E-2</v>
      </c>
      <c r="AH41" s="15">
        <f>Comparison_data!AG60-Comparison_data!AG202</f>
        <v>2.9399502566687996E-2</v>
      </c>
      <c r="AI41" s="15">
        <f>Comparison_data!AH60-Comparison_data!AH202</f>
        <v>2.9399502566685998E-2</v>
      </c>
      <c r="AJ41" s="15">
        <f>Comparison_data!AI60-Comparison_data!AI202</f>
        <v>2.9399502566685998E-2</v>
      </c>
      <c r="AK41" s="15">
        <f>Comparison_data!AJ60-Comparison_data!AJ202</f>
        <v>1.6235170388576914E-2</v>
      </c>
      <c r="AL41" s="15">
        <f>Comparison_data!AK60-Comparison_data!AK202</f>
        <v>2.9399502566685998E-2</v>
      </c>
      <c r="AM41" s="15">
        <f>Comparison_data!AL60-Comparison_data!AL202</f>
        <v>1.7355876972514395E-2</v>
      </c>
      <c r="AN41" s="15">
        <f>Comparison_data!AM60-Comparison_data!AM202</f>
        <v>2.9738724583761977E-2</v>
      </c>
      <c r="AO41" s="15">
        <f>Comparison_data!AN60-Comparison_data!AN202</f>
        <v>4.0175021903715968E-2</v>
      </c>
      <c r="AP41" s="15">
        <f>Comparison_data!AO60-Comparison_data!AO202</f>
        <v>4.1001436068606956E-2</v>
      </c>
      <c r="AQ41" s="15">
        <f>Comparison_data!AP60-Comparison_data!AP202</f>
        <v>9.6710530812541995E-2</v>
      </c>
      <c r="AR41" s="15">
        <f>Comparison_data!AQ60-Comparison_data!AQ202</f>
        <v>-3.5637077481813995E-2</v>
      </c>
      <c r="AS41" s="15">
        <f>Comparison_data!AR60-Comparison_data!AR202</f>
        <v>-3.4717560553516005E-2</v>
      </c>
    </row>
    <row r="42" spans="1:45" x14ac:dyDescent="0.2">
      <c r="A42" t="s">
        <v>97</v>
      </c>
      <c r="B42" t="s">
        <v>70</v>
      </c>
      <c r="C42" t="s">
        <v>104</v>
      </c>
      <c r="D42" t="s">
        <v>3</v>
      </c>
      <c r="E42" s="15">
        <f>Comparison_data!D61-Comparison_data!D203</f>
        <v>0</v>
      </c>
      <c r="F42" s="15">
        <f>Comparison_data!E61-Comparison_data!E203</f>
        <v>0</v>
      </c>
      <c r="G42" s="15">
        <f>Comparison_data!F61-Comparison_data!F203</f>
        <v>0</v>
      </c>
      <c r="H42" s="15">
        <f>Comparison_data!G61-Comparison_data!G203</f>
        <v>0</v>
      </c>
      <c r="I42" s="15">
        <f>Comparison_data!H61-Comparison_data!H203</f>
        <v>0</v>
      </c>
      <c r="J42" s="15">
        <f>Comparison_data!I61-Comparison_data!I203</f>
        <v>0</v>
      </c>
      <c r="K42" s="15">
        <f>Comparison_data!J61-Comparison_data!J203</f>
        <v>0</v>
      </c>
      <c r="L42" s="15">
        <f>Comparison_data!K61-Comparison_data!K203</f>
        <v>0</v>
      </c>
      <c r="M42" s="15">
        <f>Comparison_data!L61-Comparison_data!L203</f>
        <v>0</v>
      </c>
      <c r="N42" s="15">
        <f>Comparison_data!M61-Comparison_data!M203</f>
        <v>0</v>
      </c>
      <c r="O42" s="15">
        <f>Comparison_data!N61-Comparison_data!N203</f>
        <v>0</v>
      </c>
      <c r="P42" s="15">
        <f>Comparison_data!O61-Comparison_data!O203</f>
        <v>0</v>
      </c>
      <c r="Q42" s="15">
        <f>Comparison_data!P61-Comparison_data!P203</f>
        <v>0</v>
      </c>
      <c r="R42" s="15">
        <f>Comparison_data!Q61-Comparison_data!Q203</f>
        <v>0</v>
      </c>
      <c r="S42" s="15">
        <f>Comparison_data!R61-Comparison_data!R203</f>
        <v>0</v>
      </c>
      <c r="T42" s="15">
        <f>Comparison_data!S61-Comparison_data!S203</f>
        <v>0</v>
      </c>
      <c r="U42" s="15">
        <f>Comparison_data!T61-Comparison_data!T203</f>
        <v>0</v>
      </c>
      <c r="V42" s="15">
        <f>Comparison_data!U61-Comparison_data!U203</f>
        <v>0</v>
      </c>
      <c r="W42" s="15">
        <f>Comparison_data!V61-Comparison_data!V203</f>
        <v>-0.7310545460253679</v>
      </c>
      <c r="X42" s="15">
        <f>Comparison_data!W61-Comparison_data!W203</f>
        <v>-0.94663382335582102</v>
      </c>
      <c r="Y42" s="15">
        <f>Comparison_data!X61-Comparison_data!X203</f>
        <v>0</v>
      </c>
      <c r="Z42" s="15">
        <f>Comparison_data!Y61-Comparison_data!Y203</f>
        <v>0</v>
      </c>
      <c r="AA42" s="15">
        <f>Comparison_data!Z61-Comparison_data!Z203</f>
        <v>0</v>
      </c>
      <c r="AB42" s="15">
        <f>Comparison_data!AA61-Comparison_data!AA203</f>
        <v>0</v>
      </c>
      <c r="AC42" s="15">
        <f>Comparison_data!AB61-Comparison_data!AB203</f>
        <v>0</v>
      </c>
      <c r="AD42" s="15">
        <f>Comparison_data!AC61-Comparison_data!AC203</f>
        <v>0</v>
      </c>
      <c r="AE42" s="15">
        <f>Comparison_data!AD61-Comparison_data!AD203</f>
        <v>0</v>
      </c>
      <c r="AF42" s="15">
        <f>Comparison_data!AE61-Comparison_data!AE203</f>
        <v>0</v>
      </c>
      <c r="AG42" s="15">
        <f>Comparison_data!AF61-Comparison_data!AF203</f>
        <v>0</v>
      </c>
      <c r="AH42" s="15">
        <f>Comparison_data!AG61-Comparison_data!AG203</f>
        <v>0</v>
      </c>
      <c r="AI42" s="15">
        <f>Comparison_data!AH61-Comparison_data!AH203</f>
        <v>0</v>
      </c>
      <c r="AJ42" s="15">
        <f>Comparison_data!AI61-Comparison_data!AI203</f>
        <v>0</v>
      </c>
      <c r="AK42" s="15">
        <f>Comparison_data!AJ61-Comparison_data!AJ203</f>
        <v>0</v>
      </c>
      <c r="AL42" s="15">
        <f>Comparison_data!AK61-Comparison_data!AK203</f>
        <v>0</v>
      </c>
      <c r="AM42" s="15">
        <f>Comparison_data!AL61-Comparison_data!AL203</f>
        <v>-9.7699626167013776E-15</v>
      </c>
      <c r="AN42" s="15">
        <f>Comparison_data!AM61-Comparison_data!AM203</f>
        <v>0</v>
      </c>
      <c r="AO42" s="15">
        <f>Comparison_data!AN61-Comparison_data!AN203</f>
        <v>0</v>
      </c>
      <c r="AP42" s="15">
        <f>Comparison_data!AO61-Comparison_data!AO203</f>
        <v>0</v>
      </c>
      <c r="AQ42" s="15">
        <f>Comparison_data!AP61-Comparison_data!AP203</f>
        <v>0</v>
      </c>
      <c r="AR42" s="15">
        <f>Comparison_data!AQ61-Comparison_data!AQ203</f>
        <v>-1.021405182655144E-14</v>
      </c>
      <c r="AS42" s="15">
        <f>Comparison_data!AR61-Comparison_data!AR203</f>
        <v>-9.7699626167013776E-15</v>
      </c>
    </row>
    <row r="43" spans="1:45" x14ac:dyDescent="0.2">
      <c r="A43" t="s">
        <v>97</v>
      </c>
      <c r="B43" t="s">
        <v>70</v>
      </c>
      <c r="C43" t="s">
        <v>105</v>
      </c>
      <c r="D43" t="s">
        <v>3</v>
      </c>
      <c r="E43" s="15">
        <f>Comparison_data!D62-Comparison_data!D204</f>
        <v>0</v>
      </c>
      <c r="F43" s="15">
        <f>Comparison_data!E62-Comparison_data!E204</f>
        <v>0</v>
      </c>
      <c r="G43" s="15">
        <f>Comparison_data!F62-Comparison_data!F204</f>
        <v>0</v>
      </c>
      <c r="H43" s="15">
        <f>Comparison_data!G62-Comparison_data!G204</f>
        <v>0</v>
      </c>
      <c r="I43" s="15">
        <f>Comparison_data!H62-Comparison_data!H204</f>
        <v>0</v>
      </c>
      <c r="J43" s="15">
        <f>Comparison_data!I62-Comparison_data!I204</f>
        <v>0</v>
      </c>
      <c r="K43" s="15">
        <f>Comparison_data!J62-Comparison_data!J204</f>
        <v>0</v>
      </c>
      <c r="L43" s="15">
        <f>Comparison_data!K62-Comparison_data!K204</f>
        <v>0</v>
      </c>
      <c r="M43" s="15">
        <f>Comparison_data!L62-Comparison_data!L204</f>
        <v>0</v>
      </c>
      <c r="N43" s="15">
        <f>Comparison_data!M62-Comparison_data!M204</f>
        <v>0</v>
      </c>
      <c r="O43" s="15">
        <f>Comparison_data!N62-Comparison_data!N204</f>
        <v>0</v>
      </c>
      <c r="P43" s="15">
        <f>Comparison_data!O62-Comparison_data!O204</f>
        <v>0</v>
      </c>
      <c r="Q43" s="15">
        <f>Comparison_data!P62-Comparison_data!P204</f>
        <v>0</v>
      </c>
      <c r="R43" s="15">
        <f>Comparison_data!Q62-Comparison_data!Q204</f>
        <v>0</v>
      </c>
      <c r="S43" s="15">
        <f>Comparison_data!R62-Comparison_data!R204</f>
        <v>0</v>
      </c>
      <c r="T43" s="15">
        <f>Comparison_data!S62-Comparison_data!S204</f>
        <v>0</v>
      </c>
      <c r="U43" s="15">
        <f>Comparison_data!T62-Comparison_data!T204</f>
        <v>0</v>
      </c>
      <c r="V43" s="15">
        <f>Comparison_data!U62-Comparison_data!U204</f>
        <v>0</v>
      </c>
      <c r="W43" s="15">
        <f>Comparison_data!V62-Comparison_data!V204</f>
        <v>0</v>
      </c>
      <c r="X43" s="15">
        <f>Comparison_data!W62-Comparison_data!W204</f>
        <v>0</v>
      </c>
      <c r="Y43" s="15">
        <f>Comparison_data!X62-Comparison_data!X204</f>
        <v>0</v>
      </c>
      <c r="Z43" s="15">
        <f>Comparison_data!Y62-Comparison_data!Y204</f>
        <v>0</v>
      </c>
      <c r="AA43" s="15">
        <f>Comparison_data!Z62-Comparison_data!Z204</f>
        <v>0</v>
      </c>
      <c r="AB43" s="15">
        <f>Comparison_data!AA62-Comparison_data!AA204</f>
        <v>0</v>
      </c>
      <c r="AC43" s="15">
        <f>Comparison_data!AB62-Comparison_data!AB204</f>
        <v>0</v>
      </c>
      <c r="AD43" s="15">
        <f>Comparison_data!AC62-Comparison_data!AC204</f>
        <v>0.64020852906088399</v>
      </c>
      <c r="AE43" s="15">
        <f>Comparison_data!AD62-Comparison_data!AD204</f>
        <v>1.1587363093851499</v>
      </c>
      <c r="AF43" s="15">
        <f>Comparison_data!AE62-Comparison_data!AE204</f>
        <v>1.5749673082314088</v>
      </c>
      <c r="AG43" s="15">
        <f>Comparison_data!AF62-Comparison_data!AF204</f>
        <v>1.4845936301609397</v>
      </c>
      <c r="AH43" s="15">
        <f>Comparison_data!AG62-Comparison_data!AG204</f>
        <v>1.9893578370089506</v>
      </c>
      <c r="AI43" s="15">
        <f>Comparison_data!AH62-Comparison_data!AH204</f>
        <v>2.0271667510697799</v>
      </c>
      <c r="AJ43" s="15">
        <f>Comparison_data!AI62-Comparison_data!AI204</f>
        <v>2.0271667510697799</v>
      </c>
      <c r="AK43" s="15">
        <f>Comparison_data!AJ62-Comparison_data!AJ204</f>
        <v>1.6505697949290798</v>
      </c>
      <c r="AL43" s="15">
        <f>Comparison_data!AK62-Comparison_data!AK204</f>
        <v>1.8716584689534201</v>
      </c>
      <c r="AM43" s="15">
        <f>Comparison_data!AL62-Comparison_data!AL204</f>
        <v>1.5521015346048017</v>
      </c>
      <c r="AN43" s="15">
        <f>Comparison_data!AM62-Comparison_data!AM204</f>
        <v>1.5521015346047999</v>
      </c>
      <c r="AO43" s="15">
        <f>Comparison_data!AN62-Comparison_data!AN204</f>
        <v>1.5521015346048017</v>
      </c>
      <c r="AP43" s="15">
        <f>Comparison_data!AO62-Comparison_data!AO204</f>
        <v>1.6543250899581068</v>
      </c>
      <c r="AQ43" s="15">
        <f>Comparison_data!AP62-Comparison_data!AP204</f>
        <v>1.6543250899581086</v>
      </c>
      <c r="AR43" s="15">
        <f>Comparison_data!AQ62-Comparison_data!AQ204</f>
        <v>2.3561827260497559</v>
      </c>
      <c r="AS43" s="15">
        <f>Comparison_data!AR62-Comparison_data!AR204</f>
        <v>3.3605846778026205</v>
      </c>
    </row>
    <row r="44" spans="1:45" x14ac:dyDescent="0.2">
      <c r="A44" t="s">
        <v>97</v>
      </c>
      <c r="B44" t="s">
        <v>70</v>
      </c>
      <c r="C44" t="s">
        <v>106</v>
      </c>
      <c r="D44" t="s">
        <v>3</v>
      </c>
      <c r="E44" s="15">
        <f>Comparison_data!D63-Comparison_data!D205</f>
        <v>0</v>
      </c>
      <c r="F44" s="15">
        <f>Comparison_data!E63-Comparison_data!E205</f>
        <v>0</v>
      </c>
      <c r="G44" s="15">
        <f>Comparison_data!F63-Comparison_data!F205</f>
        <v>0</v>
      </c>
      <c r="H44" s="15">
        <f>Comparison_data!G63-Comparison_data!G205</f>
        <v>0</v>
      </c>
      <c r="I44" s="15">
        <f>Comparison_data!H63-Comparison_data!H205</f>
        <v>0</v>
      </c>
      <c r="J44" s="15">
        <f>Comparison_data!I63-Comparison_data!I205</f>
        <v>0</v>
      </c>
      <c r="K44" s="15">
        <f>Comparison_data!J63-Comparison_data!J205</f>
        <v>0</v>
      </c>
      <c r="L44" s="15">
        <f>Comparison_data!K63-Comparison_data!K205</f>
        <v>0</v>
      </c>
      <c r="M44" s="15">
        <f>Comparison_data!L63-Comparison_data!L205</f>
        <v>0</v>
      </c>
      <c r="N44" s="15">
        <f>Comparison_data!M63-Comparison_data!M205</f>
        <v>0</v>
      </c>
      <c r="O44" s="15">
        <f>Comparison_data!N63-Comparison_data!N205</f>
        <v>0</v>
      </c>
      <c r="P44" s="15">
        <f>Comparison_data!O63-Comparison_data!O205</f>
        <v>0</v>
      </c>
      <c r="Q44" s="15">
        <f>Comparison_data!P63-Comparison_data!P205</f>
        <v>0</v>
      </c>
      <c r="R44" s="15">
        <f>Comparison_data!Q63-Comparison_data!Q205</f>
        <v>0</v>
      </c>
      <c r="S44" s="15">
        <f>Comparison_data!R63-Comparison_data!R205</f>
        <v>0.7164979200000009</v>
      </c>
      <c r="T44" s="15">
        <f>Comparison_data!S63-Comparison_data!S205</f>
        <v>1.4380416000000011</v>
      </c>
      <c r="U44" s="15">
        <f>Comparison_data!T63-Comparison_data!T205</f>
        <v>1.4430873599999996</v>
      </c>
      <c r="V44" s="15">
        <f>Comparison_data!U63-Comparison_data!U205</f>
        <v>1.4481331199999998</v>
      </c>
      <c r="W44" s="15">
        <f>Comparison_data!V63-Comparison_data!V205</f>
        <v>1.4531788799999998</v>
      </c>
      <c r="X44" s="15">
        <f>Comparison_data!W63-Comparison_data!W205</f>
        <v>1.4582246400000001</v>
      </c>
      <c r="Y44" s="15">
        <f>Comparison_data!X63-Comparison_data!X205</f>
        <v>1.4632704000000101</v>
      </c>
      <c r="Z44" s="15">
        <f>Comparison_data!Y63-Comparison_data!Y205</f>
        <v>1.4683161600000005</v>
      </c>
      <c r="AA44" s="15">
        <f>Comparison_data!Z63-Comparison_data!Z205</f>
        <v>1.4733619200000003</v>
      </c>
      <c r="AB44" s="15">
        <f>Comparison_data!AA63-Comparison_data!AA205</f>
        <v>1.4784076800000099</v>
      </c>
      <c r="AC44" s="15">
        <f>Comparison_data!AB63-Comparison_data!AB205</f>
        <v>1.4834534399999999</v>
      </c>
      <c r="AD44" s="15">
        <f>Comparison_data!AC63-Comparison_data!AC205</f>
        <v>1.4884992000000103</v>
      </c>
      <c r="AE44" s="15">
        <f>Comparison_data!AD63-Comparison_data!AD205</f>
        <v>1.4935449599999995</v>
      </c>
      <c r="AF44" s="15">
        <f>Comparison_data!AE63-Comparison_data!AE205</f>
        <v>1.5422648162171271</v>
      </c>
      <c r="AG44" s="15">
        <f>Comparison_data!AF63-Comparison_data!AF205</f>
        <v>2.3194191635790524</v>
      </c>
      <c r="AH44" s="15">
        <f>Comparison_data!AG63-Comparison_data!AG205</f>
        <v>3.1003578309407516</v>
      </c>
      <c r="AI44" s="15">
        <f>Comparison_data!AH63-Comparison_data!AH205</f>
        <v>3.8850808183024803</v>
      </c>
      <c r="AJ44" s="15">
        <f>Comparison_data!AI63-Comparison_data!AI205</f>
        <v>3.8959103656639922</v>
      </c>
      <c r="AK44" s="15">
        <f>Comparison_data!AJ63-Comparison_data!AJ205</f>
        <v>4.0554278710848397</v>
      </c>
      <c r="AL44" s="15">
        <f>Comparison_data!AK63-Comparison_data!AK205</f>
        <v>4.8480803915486099</v>
      </c>
      <c r="AM44" s="15">
        <f>Comparison_data!AL63-Comparison_data!AL205</f>
        <v>4.861162992012531</v>
      </c>
      <c r="AN44" s="15">
        <f>Comparison_data!AM63-Comparison_data!AM205</f>
        <v>4.8742455924762176</v>
      </c>
      <c r="AO44" s="15">
        <f>Comparison_data!AN63-Comparison_data!AN205</f>
        <v>5.1216530876367479</v>
      </c>
      <c r="AP44" s="15">
        <f>Comparison_data!AO63-Comparison_data!AO205</f>
        <v>5.2985876193352475</v>
      </c>
      <c r="AQ44" s="15">
        <f>Comparison_data!AP63-Comparison_data!AP205</f>
        <v>5.7808577689533784</v>
      </c>
      <c r="AR44" s="15">
        <f>Comparison_data!AQ63-Comparison_data!AQ205</f>
        <v>5.8092605238072998</v>
      </c>
      <c r="AS44" s="15">
        <f>Comparison_data!AR63-Comparison_data!AR205</f>
        <v>5.8364018386612102</v>
      </c>
    </row>
    <row r="47" spans="1:45" s="16" customFormat="1" x14ac:dyDescent="0.2">
      <c r="A47" s="16" t="s">
        <v>90</v>
      </c>
      <c r="C47" s="16" t="s">
        <v>95</v>
      </c>
      <c r="D47" s="16" t="s">
        <v>1</v>
      </c>
      <c r="E47" s="16">
        <v>2010</v>
      </c>
      <c r="F47" s="16">
        <v>2011</v>
      </c>
      <c r="G47" s="16">
        <v>2012</v>
      </c>
      <c r="H47" s="16">
        <v>2013</v>
      </c>
      <c r="I47" s="16">
        <v>2014</v>
      </c>
      <c r="J47" s="16">
        <v>2015</v>
      </c>
      <c r="K47" s="16">
        <v>2016</v>
      </c>
      <c r="L47" s="16">
        <v>2017</v>
      </c>
      <c r="M47" s="16">
        <v>2018</v>
      </c>
      <c r="N47" s="16">
        <v>2019</v>
      </c>
      <c r="O47" s="16">
        <v>2020</v>
      </c>
      <c r="P47" s="16">
        <v>2021</v>
      </c>
      <c r="Q47" s="16">
        <v>2022</v>
      </c>
      <c r="R47" s="16">
        <v>2023</v>
      </c>
      <c r="S47" s="16">
        <v>2024</v>
      </c>
      <c r="T47" s="16">
        <v>2025</v>
      </c>
      <c r="U47" s="16">
        <v>2026</v>
      </c>
      <c r="V47" s="16">
        <v>2027</v>
      </c>
      <c r="W47" s="16">
        <v>2028</v>
      </c>
      <c r="X47" s="16">
        <v>2029</v>
      </c>
      <c r="Y47" s="16">
        <v>2030</v>
      </c>
      <c r="Z47" s="16">
        <v>2031</v>
      </c>
      <c r="AA47" s="16">
        <v>2032</v>
      </c>
      <c r="AB47" s="16">
        <v>2033</v>
      </c>
      <c r="AC47" s="16">
        <v>2034</v>
      </c>
      <c r="AD47" s="16">
        <v>2035</v>
      </c>
      <c r="AE47" s="16">
        <v>2036</v>
      </c>
      <c r="AF47" s="16">
        <v>2037</v>
      </c>
      <c r="AG47" s="16">
        <v>2038</v>
      </c>
      <c r="AH47" s="16">
        <v>2039</v>
      </c>
      <c r="AI47" s="16">
        <v>2040</v>
      </c>
      <c r="AJ47" s="16">
        <v>2041</v>
      </c>
      <c r="AK47" s="16">
        <v>2042</v>
      </c>
      <c r="AL47" s="16">
        <v>2043</v>
      </c>
      <c r="AM47" s="16">
        <v>2044</v>
      </c>
      <c r="AN47" s="16">
        <v>2045</v>
      </c>
      <c r="AO47" s="16">
        <v>2046</v>
      </c>
      <c r="AP47" s="16">
        <v>2047</v>
      </c>
      <c r="AQ47" s="16">
        <v>2048</v>
      </c>
      <c r="AR47" s="16">
        <v>2049</v>
      </c>
      <c r="AS47" s="16">
        <v>2050</v>
      </c>
    </row>
    <row r="48" spans="1:45" x14ac:dyDescent="0.2">
      <c r="A48" t="s">
        <v>96</v>
      </c>
      <c r="C48" t="s">
        <v>41</v>
      </c>
      <c r="D48" t="s">
        <v>39</v>
      </c>
      <c r="E48" s="15">
        <f>Comparison_data!D101-Comparison_data!D30</f>
        <v>0</v>
      </c>
      <c r="F48" s="15">
        <f>Comparison_data!E101-Comparison_data!E30</f>
        <v>-0.71393023651990006</v>
      </c>
      <c r="G48" s="15">
        <f>Comparison_data!F101-Comparison_data!F30</f>
        <v>-1.4278604730400275</v>
      </c>
      <c r="H48" s="15">
        <f>Comparison_data!G101-Comparison_data!G30</f>
        <v>-2.2607790823201412</v>
      </c>
      <c r="I48" s="15">
        <f>Comparison_data!H101-Comparison_data!H30</f>
        <v>-2.9747093188398139</v>
      </c>
      <c r="J48" s="15">
        <f>Comparison_data!I101-Comparison_data!I30</f>
        <v>-4.1823441504600396</v>
      </c>
      <c r="K48" s="15">
        <f>Comparison_data!J101-Comparison_data!J30</f>
        <v>-4.6924825106900698</v>
      </c>
      <c r="L48" s="15">
        <f>Comparison_data!K101-Comparison_data!K30</f>
        <v>-5.2026208709100956</v>
      </c>
      <c r="M48" s="15">
        <f>Comparison_data!L101-Comparison_data!L30</f>
        <v>-5.712759231129894</v>
      </c>
      <c r="N48" s="15">
        <f>Comparison_data!M101-Comparison_data!M30</f>
        <v>-6.1887127221400533</v>
      </c>
      <c r="O48" s="15">
        <f>Comparison_data!N101-Comparison_data!N30</f>
        <v>-6.7583452687501904</v>
      </c>
      <c r="P48" s="15">
        <f>Comparison_data!O101-Comparison_data!O30</f>
        <v>-8.7900231575999896</v>
      </c>
      <c r="Q48" s="15">
        <f>Comparison_data!P101-Comparison_data!P30</f>
        <v>-10.855885915659883</v>
      </c>
      <c r="R48" s="15">
        <f>Comparison_data!Q101-Comparison_data!Q30</f>
        <v>-13.006552177270123</v>
      </c>
      <c r="S48" s="15">
        <f>Comparison_data!R101-Comparison_data!R30</f>
        <v>-15.131909121710123</v>
      </c>
      <c r="T48" s="15">
        <f>Comparison_data!S101-Comparison_data!S30</f>
        <v>-17.435748625279984</v>
      </c>
      <c r="U48" s="15">
        <f>Comparison_data!T101-Comparison_data!T30</f>
        <v>-19.016782340290092</v>
      </c>
      <c r="V48" s="15">
        <f>Comparison_data!U101-Comparison_data!U30</f>
        <v>-20.776298614420057</v>
      </c>
      <c r="W48" s="15">
        <f>Comparison_data!V101-Comparison_data!V30</f>
        <v>-22.416826515809817</v>
      </c>
      <c r="X48" s="15">
        <f>Comparison_data!W101-Comparison_data!W30</f>
        <v>-24.176342789950013</v>
      </c>
      <c r="Y48" s="15">
        <f>Comparison_data!X101-Comparison_data!X30</f>
        <v>-25.876364877710103</v>
      </c>
      <c r="Z48" s="15">
        <f>Comparison_data!Y101-Comparison_data!Y30</f>
        <v>-28.001721822140098</v>
      </c>
      <c r="AA48" s="15">
        <f>Comparison_data!Z101-Comparison_data!Z30</f>
        <v>-30.033399710999902</v>
      </c>
      <c r="AB48" s="15">
        <f>Comparison_data!AA101-Comparison_data!AA30</f>
        <v>-32.065077599849928</v>
      </c>
      <c r="AC48" s="15">
        <f>Comparison_data!AB101-Comparison_data!AB30</f>
        <v>-34.215743861459941</v>
      </c>
      <c r="AD48" s="15">
        <f>Comparison_data!AC101-Comparison_data!AC30</f>
        <v>-36.400594992270044</v>
      </c>
      <c r="AE48" s="15">
        <f>Comparison_data!AD101-Comparison_data!AD30</f>
        <v>-38.338593825550106</v>
      </c>
      <c r="AF48" s="15">
        <f>Comparison_data!AE101-Comparison_data!AE30</f>
        <v>-40.276592658810159</v>
      </c>
      <c r="AG48" s="15">
        <f>Comparison_data!AF101-Comparison_data!AF30</f>
        <v>-42.274085678459869</v>
      </c>
      <c r="AH48" s="15">
        <f>Comparison_data!AG101-Comparison_data!AG30</f>
        <v>-44.365257753690003</v>
      </c>
      <c r="AI48" s="15">
        <f>Comparison_data!AH101-Comparison_data!AH30</f>
        <v>-46.328565904120069</v>
      </c>
      <c r="AJ48" s="15">
        <f>Comparison_data!AI101-Comparison_data!AI30</f>
        <v>-48.751393780449916</v>
      </c>
      <c r="AK48" s="15">
        <f>Comparison_data!AJ101-Comparison_data!AJ30</f>
        <v>-51.140036787559893</v>
      </c>
      <c r="AL48" s="15">
        <f>Comparison_data!AK101-Comparison_data!AK30</f>
        <v>-53.528679794679874</v>
      </c>
      <c r="AM48" s="15">
        <f>Comparison_data!AL101-Comparison_data!AL30</f>
        <v>-56.070496043750154</v>
      </c>
      <c r="AN48" s="15">
        <f>Comparison_data!AM101-Comparison_data!AM30</f>
        <v>-58.612312292831007</v>
      </c>
      <c r="AO48" s="15">
        <f>Comparison_data!AN101-Comparison_data!AN30</f>
        <v>-60.847782057983068</v>
      </c>
      <c r="AP48" s="15">
        <f>Comparison_data!AO101-Comparison_data!AO30</f>
        <v>-63.20224019588909</v>
      </c>
      <c r="AQ48" s="15">
        <f>Comparison_data!AP101-Comparison_data!AP30</f>
        <v>-65.437709961041037</v>
      </c>
      <c r="AR48" s="15">
        <f>Comparison_data!AQ101-Comparison_data!AQ30</f>
        <v>-67.792168098948082</v>
      </c>
      <c r="AS48" s="15">
        <f>Comparison_data!AR101-Comparison_data!AR30</f>
        <v>-70.240305292438052</v>
      </c>
    </row>
    <row r="49" spans="1:45" x14ac:dyDescent="0.2">
      <c r="A49" t="s">
        <v>96</v>
      </c>
      <c r="C49" t="s">
        <v>42</v>
      </c>
      <c r="D49" t="s">
        <v>39</v>
      </c>
      <c r="E49" s="15">
        <f>Comparison_data!D102-Comparison_data!D31</f>
        <v>0</v>
      </c>
      <c r="F49" s="15">
        <f>Comparison_data!E102-Comparison_data!E31</f>
        <v>0</v>
      </c>
      <c r="G49" s="15">
        <f>Comparison_data!F102-Comparison_data!F31</f>
        <v>0</v>
      </c>
      <c r="H49" s="15">
        <f>Comparison_data!G102-Comparison_data!G31</f>
        <v>0</v>
      </c>
      <c r="I49" s="15">
        <f>Comparison_data!H102-Comparison_data!H31</f>
        <v>0</v>
      </c>
      <c r="J49" s="15">
        <f>Comparison_data!I102-Comparison_data!I31</f>
        <v>1.0231815394945443E-12</v>
      </c>
      <c r="K49" s="15">
        <f>Comparison_data!J102-Comparison_data!J31</f>
        <v>0</v>
      </c>
      <c r="L49" s="15">
        <f>Comparison_data!K102-Comparison_data!K31</f>
        <v>0</v>
      </c>
      <c r="M49" s="15">
        <f>Comparison_data!L102-Comparison_data!L31</f>
        <v>0</v>
      </c>
      <c r="N49" s="15">
        <f>Comparison_data!M102-Comparison_data!M31</f>
        <v>0</v>
      </c>
      <c r="O49" s="15">
        <f>Comparison_data!N102-Comparison_data!N31</f>
        <v>0</v>
      </c>
      <c r="P49" s="15">
        <f>Comparison_data!O102-Comparison_data!O31</f>
        <v>1.0231815394945443E-12</v>
      </c>
      <c r="Q49" s="15">
        <f>Comparison_data!P102-Comparison_data!P31</f>
        <v>1.0231815394945443E-12</v>
      </c>
      <c r="R49" s="15">
        <f>Comparison_data!Q102-Comparison_data!Q31</f>
        <v>1.0231815394945443E-12</v>
      </c>
      <c r="S49" s="15">
        <f>Comparison_data!R102-Comparison_data!R31</f>
        <v>-1.0231815394945443E-12</v>
      </c>
      <c r="T49" s="15">
        <f>Comparison_data!S102-Comparison_data!S31</f>
        <v>0</v>
      </c>
      <c r="U49" s="15">
        <f>Comparison_data!T102-Comparison_data!T31</f>
        <v>-9.6633812063373625E-13</v>
      </c>
      <c r="V49" s="15">
        <f>Comparison_data!U102-Comparison_data!U31</f>
        <v>0</v>
      </c>
      <c r="W49" s="15">
        <f>Comparison_data!V102-Comparison_data!V31</f>
        <v>-1.0231815394945443E-12</v>
      </c>
      <c r="X49" s="15">
        <f>Comparison_data!W102-Comparison_data!W31</f>
        <v>0</v>
      </c>
      <c r="Y49" s="15">
        <f>Comparison_data!X102-Comparison_data!X31</f>
        <v>0</v>
      </c>
      <c r="Z49" s="15">
        <f>Comparison_data!Y102-Comparison_data!Y31</f>
        <v>0</v>
      </c>
      <c r="AA49" s="15">
        <f>Comparison_data!Z102-Comparison_data!Z31</f>
        <v>0</v>
      </c>
      <c r="AB49" s="15">
        <f>Comparison_data!AA102-Comparison_data!AA31</f>
        <v>0</v>
      </c>
      <c r="AC49" s="15">
        <f>Comparison_data!AB102-Comparison_data!AB31</f>
        <v>-1.0231815394945443E-12</v>
      </c>
      <c r="AD49" s="15">
        <f>Comparison_data!AC102-Comparison_data!AC31</f>
        <v>9.0949470177292824E-13</v>
      </c>
      <c r="AE49" s="15">
        <f>Comparison_data!AD102-Comparison_data!AD31</f>
        <v>0</v>
      </c>
      <c r="AF49" s="15">
        <f>Comparison_data!AE102-Comparison_data!AE31</f>
        <v>0</v>
      </c>
      <c r="AG49" s="15">
        <f>Comparison_data!AF102-Comparison_data!AF31</f>
        <v>0</v>
      </c>
      <c r="AH49" s="15">
        <f>Comparison_data!AG102-Comparison_data!AG31</f>
        <v>0</v>
      </c>
      <c r="AI49" s="15">
        <f>Comparison_data!AH102-Comparison_data!AH31</f>
        <v>0</v>
      </c>
      <c r="AJ49" s="15">
        <f>Comparison_data!AI102-Comparison_data!AI31</f>
        <v>0</v>
      </c>
      <c r="AK49" s="15">
        <f>Comparison_data!AJ102-Comparison_data!AJ31</f>
        <v>0</v>
      </c>
      <c r="AL49" s="15">
        <f>Comparison_data!AK102-Comparison_data!AK31</f>
        <v>0</v>
      </c>
      <c r="AM49" s="15">
        <f>Comparison_data!AL102-Comparison_data!AL31</f>
        <v>0</v>
      </c>
      <c r="AN49" s="15">
        <f>Comparison_data!AM102-Comparison_data!AM31</f>
        <v>0</v>
      </c>
      <c r="AO49" s="15">
        <f>Comparison_data!AN102-Comparison_data!AN31</f>
        <v>0</v>
      </c>
      <c r="AP49" s="15">
        <f>Comparison_data!AO102-Comparison_data!AO31</f>
        <v>0</v>
      </c>
      <c r="AQ49" s="15">
        <f>Comparison_data!AP102-Comparison_data!AP31</f>
        <v>0</v>
      </c>
      <c r="AR49" s="15">
        <f>Comparison_data!AQ102-Comparison_data!AQ31</f>
        <v>0</v>
      </c>
      <c r="AS49" s="15">
        <f>Comparison_data!AR102-Comparison_data!AR31</f>
        <v>0</v>
      </c>
    </row>
    <row r="50" spans="1:45" x14ac:dyDescent="0.2">
      <c r="A50" t="s">
        <v>96</v>
      </c>
      <c r="C50" t="s">
        <v>43</v>
      </c>
      <c r="D50" t="s">
        <v>39</v>
      </c>
      <c r="E50" s="15">
        <f>Comparison_data!D103-Comparison_data!D32</f>
        <v>-1.0004441719502211E-11</v>
      </c>
      <c r="F50" s="15">
        <f>Comparison_data!E103-Comparison_data!E32</f>
        <v>-1.0004441719502211E-11</v>
      </c>
      <c r="G50" s="15">
        <f>Comparison_data!F103-Comparison_data!F32</f>
        <v>0</v>
      </c>
      <c r="H50" s="15">
        <f>Comparison_data!G103-Comparison_data!G32</f>
        <v>2.2607790823299183</v>
      </c>
      <c r="I50" s="15">
        <f>Comparison_data!H103-Comparison_data!H32</f>
        <v>2.9747093188398139</v>
      </c>
      <c r="J50" s="15">
        <f>Comparison_data!I103-Comparison_data!I32</f>
        <v>6.7600291315698087</v>
      </c>
      <c r="K50" s="15">
        <f>Comparison_data!J103-Comparison_data!J32</f>
        <v>7.9145887370796117</v>
      </c>
      <c r="L50" s="15">
        <f>Comparison_data!K103-Comparison_data!K32</f>
        <v>9.0691483425798651</v>
      </c>
      <c r="M50" s="15">
        <f>Comparison_data!L103-Comparison_data!L32</f>
        <v>10.223707948100127</v>
      </c>
      <c r="N50" s="15">
        <f>Comparison_data!M103-Comparison_data!M32</f>
        <v>10.699661439109605</v>
      </c>
      <c r="O50" s="15">
        <f>Comparison_data!N103-Comparison_data!N32</f>
        <v>11.91371523097996</v>
      </c>
      <c r="P50" s="15">
        <f>Comparison_data!O103-Comparison_data!O32</f>
        <v>15.234235610399992</v>
      </c>
      <c r="Q50" s="15">
        <f>Comparison_data!P103-Comparison_data!P32</f>
        <v>19.233362104299886</v>
      </c>
      <c r="R50" s="15">
        <f>Comparison_data!Q103-Comparison_data!Q32</f>
        <v>22.672870856459667</v>
      </c>
      <c r="S50" s="15">
        <f>Comparison_data!R103-Comparison_data!R32</f>
        <v>26.731491536739668</v>
      </c>
      <c r="T50" s="15">
        <f>Comparison_data!S103-Comparison_data!S32</f>
        <v>30.968594776149985</v>
      </c>
      <c r="U50" s="15">
        <f>Comparison_data!T103-Comparison_data!T32</f>
        <v>33.194049736439865</v>
      </c>
      <c r="V50" s="15">
        <f>Comparison_data!U103-Comparison_data!U32</f>
        <v>-11.567550963290159</v>
      </c>
      <c r="W50" s="15">
        <f>Comparison_data!V103-Comparison_data!V32</f>
        <v>-110.07191487684986</v>
      </c>
      <c r="X50" s="15">
        <f>Comparison_data!W103-Comparison_data!W32</f>
        <v>-241.11475066546018</v>
      </c>
      <c r="Y50" s="15">
        <f>Comparison_data!X103-Comparison_data!X32</f>
        <v>-311.38538861674988</v>
      </c>
      <c r="Z50" s="15">
        <f>Comparison_data!Y103-Comparison_data!Y32</f>
        <v>46.689937935260332</v>
      </c>
      <c r="AA50" s="15">
        <f>Comparison_data!Z103-Comparison_data!Z32</f>
        <v>50.010458314669904</v>
      </c>
      <c r="AB50" s="15">
        <f>Comparison_data!AA103-Comparison_data!AA32</f>
        <v>53.330978694079931</v>
      </c>
      <c r="AC50" s="15">
        <f>Comparison_data!AB103-Comparison_data!AB32</f>
        <v>56.770487446250172</v>
      </c>
      <c r="AD50" s="15">
        <f>Comparison_data!AC103-Comparison_data!AC32</f>
        <v>60.88860231289982</v>
      </c>
      <c r="AE50" s="15">
        <f>Comparison_data!AD103-Comparison_data!AD32</f>
        <v>63.471022391449878</v>
      </c>
      <c r="AF50" s="15">
        <f>Comparison_data!AE103-Comparison_data!AE32</f>
        <v>66.053442469999936</v>
      </c>
      <c r="AG50" s="15">
        <f>Comparison_data!AF103-Comparison_data!AF32</f>
        <v>68.695356734919642</v>
      </c>
      <c r="AH50" s="15">
        <f>Comparison_data!AG103-Comparison_data!AG32</f>
        <v>72.075371300710231</v>
      </c>
      <c r="AI50" s="15">
        <f>Comparison_data!AH103-Comparison_data!AH32</f>
        <v>74.038679451150074</v>
      </c>
      <c r="AJ50" s="15">
        <f>Comparison_data!AI103-Comparison_data!AI32</f>
        <v>78.394771063310145</v>
      </c>
      <c r="AK50" s="15">
        <f>Comparison_data!AJ103-Comparison_data!AJ32</f>
        <v>82.072256560989899</v>
      </c>
      <c r="AL50" s="15">
        <f>Comparison_data!AK103-Comparison_data!AK32</f>
        <v>85.749742058659649</v>
      </c>
      <c r="AM50" s="15">
        <f>Comparison_data!AL103-Comparison_data!AL32</f>
        <v>90.224822043570384</v>
      </c>
      <c r="AN50" s="15">
        <f>Comparison_data!AM103-Comparison_data!AM32</f>
        <v>94.699902028490214</v>
      </c>
      <c r="AO50" s="15">
        <f>Comparison_data!AN103-Comparison_data!AN32</f>
        <v>97.579793038919888</v>
      </c>
      <c r="AP50" s="15">
        <f>Comparison_data!AO103-Comparison_data!AO32</f>
        <v>100.57867242209977</v>
      </c>
      <c r="AQ50" s="15">
        <f>Comparison_data!AP103-Comparison_data!AP32</f>
        <v>103.45856343254036</v>
      </c>
      <c r="AR50" s="15">
        <f>Comparison_data!AQ103-Comparison_data!AQ32</f>
        <v>106.45744281572024</v>
      </c>
      <c r="AS50" s="15">
        <f>Comparison_data!AR103-Comparison_data!AR32</f>
        <v>110.19442249976964</v>
      </c>
    </row>
    <row r="51" spans="1:45" x14ac:dyDescent="0.2">
      <c r="A51" t="s">
        <v>96</v>
      </c>
      <c r="C51" t="s">
        <v>45</v>
      </c>
      <c r="D51" t="s">
        <v>39</v>
      </c>
      <c r="E51" s="15">
        <f>Comparison_data!D105-Comparison_data!D34</f>
        <v>0</v>
      </c>
      <c r="F51" s="15">
        <f>Comparison_data!E105-Comparison_data!E34</f>
        <v>0</v>
      </c>
      <c r="G51" s="15">
        <f>Comparison_data!F105-Comparison_data!F34</f>
        <v>0</v>
      </c>
      <c r="H51" s="15">
        <f>Comparison_data!G105-Comparison_data!G34</f>
        <v>0</v>
      </c>
      <c r="I51" s="15">
        <f>Comparison_data!H105-Comparison_data!H34</f>
        <v>1.0004441719502211E-11</v>
      </c>
      <c r="J51" s="15">
        <f>Comparison_data!I105-Comparison_data!I34</f>
        <v>0</v>
      </c>
      <c r="K51" s="15">
        <f>Comparison_data!J105-Comparison_data!J34</f>
        <v>-1.0004441719502211E-11</v>
      </c>
      <c r="L51" s="15">
        <f>Comparison_data!K105-Comparison_data!K34</f>
        <v>1.0004441719502211E-11</v>
      </c>
      <c r="M51" s="15">
        <f>Comparison_data!L105-Comparison_data!L34</f>
        <v>0</v>
      </c>
      <c r="N51" s="15">
        <f>Comparison_data!M105-Comparison_data!M34</f>
        <v>1.0004441719502211E-11</v>
      </c>
      <c r="O51" s="15">
        <f>Comparison_data!N105-Comparison_data!N34</f>
        <v>1.0004441719502211E-11</v>
      </c>
      <c r="P51" s="15">
        <f>Comparison_data!O105-Comparison_data!O34</f>
        <v>0</v>
      </c>
      <c r="Q51" s="15">
        <f>Comparison_data!P105-Comparison_data!P34</f>
        <v>0</v>
      </c>
      <c r="R51" s="15">
        <f>Comparison_data!Q105-Comparison_data!Q34</f>
        <v>0</v>
      </c>
      <c r="S51" s="15">
        <f>Comparison_data!R105-Comparison_data!R34</f>
        <v>0</v>
      </c>
      <c r="T51" s="15">
        <f>Comparison_data!S105-Comparison_data!S34</f>
        <v>0</v>
      </c>
      <c r="U51" s="15">
        <f>Comparison_data!T105-Comparison_data!T34</f>
        <v>0</v>
      </c>
      <c r="V51" s="15">
        <f>Comparison_data!U105-Comparison_data!U34</f>
        <v>0</v>
      </c>
      <c r="W51" s="15">
        <f>Comparison_data!V105-Comparison_data!V34</f>
        <v>0</v>
      </c>
      <c r="X51" s="15">
        <f>Comparison_data!W105-Comparison_data!W34</f>
        <v>0</v>
      </c>
      <c r="Y51" s="15">
        <f>Comparison_data!X105-Comparison_data!X34</f>
        <v>0</v>
      </c>
      <c r="Z51" s="15">
        <f>Comparison_data!Y105-Comparison_data!Y34</f>
        <v>0</v>
      </c>
      <c r="AA51" s="15">
        <f>Comparison_data!Z105-Comparison_data!Z34</f>
        <v>0</v>
      </c>
      <c r="AB51" s="15">
        <f>Comparison_data!AA105-Comparison_data!AA34</f>
        <v>0</v>
      </c>
      <c r="AC51" s="15">
        <f>Comparison_data!AB105-Comparison_data!AB34</f>
        <v>0</v>
      </c>
      <c r="AD51" s="15">
        <f>Comparison_data!AC105-Comparison_data!AC34</f>
        <v>0</v>
      </c>
      <c r="AE51" s="15">
        <f>Comparison_data!AD105-Comparison_data!AD34</f>
        <v>0</v>
      </c>
      <c r="AF51" s="15">
        <f>Comparison_data!AE105-Comparison_data!AE34</f>
        <v>1.0004441719502211E-11</v>
      </c>
      <c r="AG51" s="15">
        <f>Comparison_data!AF105-Comparison_data!AF34</f>
        <v>0</v>
      </c>
      <c r="AH51" s="15">
        <f>Comparison_data!AG105-Comparison_data!AG34</f>
        <v>0</v>
      </c>
      <c r="AI51" s="15">
        <f>Comparison_data!AH105-Comparison_data!AH34</f>
        <v>0</v>
      </c>
      <c r="AJ51" s="15">
        <f>Comparison_data!AI105-Comparison_data!AI34</f>
        <v>0</v>
      </c>
      <c r="AK51" s="15">
        <f>Comparison_data!AJ105-Comparison_data!AJ34</f>
        <v>0</v>
      </c>
      <c r="AL51" s="15">
        <f>Comparison_data!AK105-Comparison_data!AK34</f>
        <v>0</v>
      </c>
      <c r="AM51" s="15">
        <f>Comparison_data!AL105-Comparison_data!AL34</f>
        <v>0</v>
      </c>
      <c r="AN51" s="15">
        <f>Comparison_data!AM105-Comparison_data!AM34</f>
        <v>0</v>
      </c>
      <c r="AO51" s="15">
        <f>Comparison_data!AN105-Comparison_data!AN34</f>
        <v>0</v>
      </c>
      <c r="AP51" s="15">
        <f>Comparison_data!AO105-Comparison_data!AO34</f>
        <v>0</v>
      </c>
      <c r="AQ51" s="15">
        <f>Comparison_data!AP105-Comparison_data!AP34</f>
        <v>0</v>
      </c>
      <c r="AR51" s="15">
        <f>Comparison_data!AQ105-Comparison_data!AQ34</f>
        <v>0</v>
      </c>
      <c r="AS51" s="15">
        <f>Comparison_data!AR105-Comparison_data!AR34</f>
        <v>0</v>
      </c>
    </row>
    <row r="52" spans="1:45" x14ac:dyDescent="0.2">
      <c r="A52" t="s">
        <v>96</v>
      </c>
      <c r="C52" t="s">
        <v>46</v>
      </c>
      <c r="D52" t="s">
        <v>39</v>
      </c>
      <c r="E52" s="15">
        <f>Comparison_data!D106-Comparison_data!D35</f>
        <v>0</v>
      </c>
      <c r="F52" s="15">
        <f>Comparison_data!E106-Comparison_data!E35</f>
        <v>0</v>
      </c>
      <c r="G52" s="15">
        <f>Comparison_data!F106-Comparison_data!F35</f>
        <v>0</v>
      </c>
      <c r="H52" s="15">
        <f>Comparison_data!G106-Comparison_data!G35</f>
        <v>0</v>
      </c>
      <c r="I52" s="15">
        <f>Comparison_data!H106-Comparison_data!H35</f>
        <v>0</v>
      </c>
      <c r="J52" s="15">
        <f>Comparison_data!I106-Comparison_data!I35</f>
        <v>-2.5776849811099964</v>
      </c>
      <c r="K52" s="15">
        <f>Comparison_data!J106-Comparison_data!J35</f>
        <v>-3.222106226390224</v>
      </c>
      <c r="L52" s="15">
        <f>Comparison_data!K106-Comparison_data!K35</f>
        <v>-3.8665274716800013</v>
      </c>
      <c r="M52" s="15">
        <f>Comparison_data!L106-Comparison_data!L35</f>
        <v>-4.5109487169602289</v>
      </c>
      <c r="N52" s="15">
        <f>Comparison_data!M106-Comparison_data!M35</f>
        <v>-4.5109487169597742</v>
      </c>
      <c r="O52" s="15">
        <f>Comparison_data!N106-Comparison_data!N35</f>
        <v>-5.1553699622400018</v>
      </c>
      <c r="P52" s="15">
        <f>Comparison_data!O106-Comparison_data!O35</f>
        <v>-6.4442124528000022</v>
      </c>
      <c r="Q52" s="15">
        <f>Comparison_data!P106-Comparison_data!P35</f>
        <v>-8.3774761886302258</v>
      </c>
      <c r="R52" s="15">
        <f>Comparison_data!Q106-Comparison_data!Q35</f>
        <v>-9.6663186792002307</v>
      </c>
      <c r="S52" s="15">
        <f>Comparison_data!R106-Comparison_data!R35</f>
        <v>-11.59958241503</v>
      </c>
      <c r="T52" s="15">
        <f>Comparison_data!S106-Comparison_data!S35</f>
        <v>-13.532846150870228</v>
      </c>
      <c r="U52" s="15">
        <f>Comparison_data!T106-Comparison_data!T35</f>
        <v>-14.17726739615</v>
      </c>
      <c r="V52" s="15">
        <f>Comparison_data!U106-Comparison_data!U35</f>
        <v>-14.821688641430228</v>
      </c>
      <c r="W52" s="15">
        <f>Comparison_data!V106-Comparison_data!V35</f>
        <v>-15.466109886710001</v>
      </c>
      <c r="X52" s="15">
        <f>Comparison_data!W106-Comparison_data!W35</f>
        <v>-16.110531131990228</v>
      </c>
      <c r="Y52" s="15">
        <f>Comparison_data!X106-Comparison_data!X35</f>
        <v>-16.754952377270001</v>
      </c>
      <c r="Z52" s="15">
        <f>Comparison_data!Y106-Comparison_data!Y35</f>
        <v>-18.688216113109775</v>
      </c>
      <c r="AA52" s="15">
        <f>Comparison_data!Z106-Comparison_data!Z35</f>
        <v>-19.97705860367023</v>
      </c>
      <c r="AB52" s="15">
        <f>Comparison_data!AA106-Comparison_data!AA35</f>
        <v>-21.265901094220226</v>
      </c>
      <c r="AC52" s="15">
        <f>Comparison_data!AB106-Comparison_data!AB35</f>
        <v>-22.554743584779771</v>
      </c>
      <c r="AD52" s="15">
        <f>Comparison_data!AC106-Comparison_data!AC35</f>
        <v>-24.48800732062</v>
      </c>
      <c r="AE52" s="15">
        <f>Comparison_data!AD106-Comparison_data!AD35</f>
        <v>-25.132428565899772</v>
      </c>
      <c r="AF52" s="15">
        <f>Comparison_data!AE106-Comparison_data!AE35</f>
        <v>-25.77684981118</v>
      </c>
      <c r="AG52" s="15">
        <f>Comparison_data!AF106-Comparison_data!AF35</f>
        <v>-26.421271056470232</v>
      </c>
      <c r="AH52" s="15">
        <f>Comparison_data!AG106-Comparison_data!AG35</f>
        <v>-27.710113547029778</v>
      </c>
      <c r="AI52" s="15">
        <f>Comparison_data!AH106-Comparison_data!AH35</f>
        <v>-27.710113547029778</v>
      </c>
      <c r="AJ52" s="15">
        <f>Comparison_data!AI106-Comparison_data!AI35</f>
        <v>-29.643377282860001</v>
      </c>
      <c r="AK52" s="15">
        <f>Comparison_data!AJ106-Comparison_data!AJ35</f>
        <v>-30.932219773420002</v>
      </c>
      <c r="AL52" s="15">
        <f>Comparison_data!AK106-Comparison_data!AK35</f>
        <v>-32.221062263980002</v>
      </c>
      <c r="AM52" s="15">
        <f>Comparison_data!AL106-Comparison_data!AL35</f>
        <v>-34.154325999819775</v>
      </c>
      <c r="AN52" s="15">
        <f>Comparison_data!AM106-Comparison_data!AM35</f>
        <v>-36.087589735649999</v>
      </c>
      <c r="AO52" s="15">
        <f>Comparison_data!AN106-Comparison_data!AN35</f>
        <v>-36.732010980939776</v>
      </c>
      <c r="AP52" s="15">
        <f>Comparison_data!AO106-Comparison_data!AO35</f>
        <v>-37.376432226220004</v>
      </c>
      <c r="AQ52" s="15">
        <f>Comparison_data!AP106-Comparison_data!AP35</f>
        <v>-38.020853471490227</v>
      </c>
      <c r="AR52" s="15">
        <f>Comparison_data!AQ106-Comparison_data!AQ35</f>
        <v>-38.665274716780004</v>
      </c>
      <c r="AS52" s="15">
        <f>Comparison_data!AR106-Comparison_data!AR35</f>
        <v>-39.954117207340005</v>
      </c>
    </row>
    <row r="54" spans="1:45" s="14" customFormat="1" x14ac:dyDescent="0.2">
      <c r="A54" s="14" t="s">
        <v>90</v>
      </c>
      <c r="C54" s="14" t="s">
        <v>95</v>
      </c>
      <c r="D54" s="14" t="s">
        <v>1</v>
      </c>
      <c r="E54" s="14">
        <v>2010</v>
      </c>
      <c r="F54" s="14">
        <v>2011</v>
      </c>
      <c r="G54" s="14">
        <v>2012</v>
      </c>
      <c r="H54" s="14">
        <v>2013</v>
      </c>
      <c r="I54" s="14">
        <v>2014</v>
      </c>
      <c r="J54" s="14">
        <v>2015</v>
      </c>
      <c r="K54" s="14">
        <v>2016</v>
      </c>
      <c r="L54" s="14">
        <v>2017</v>
      </c>
      <c r="M54" s="14">
        <v>2018</v>
      </c>
      <c r="N54" s="14">
        <v>2019</v>
      </c>
      <c r="O54" s="14">
        <v>2020</v>
      </c>
      <c r="P54" s="14">
        <v>2021</v>
      </c>
      <c r="Q54" s="14">
        <v>2022</v>
      </c>
      <c r="R54" s="14">
        <v>2023</v>
      </c>
      <c r="S54" s="14">
        <v>2024</v>
      </c>
      <c r="T54" s="14">
        <v>2025</v>
      </c>
      <c r="U54" s="14">
        <v>2026</v>
      </c>
      <c r="V54" s="14">
        <v>2027</v>
      </c>
      <c r="W54" s="14">
        <v>2028</v>
      </c>
      <c r="X54" s="14">
        <v>2029</v>
      </c>
      <c r="Y54" s="14">
        <v>2030</v>
      </c>
      <c r="Z54" s="14">
        <v>2031</v>
      </c>
      <c r="AA54" s="14">
        <v>2032</v>
      </c>
      <c r="AB54" s="14">
        <v>2033</v>
      </c>
      <c r="AC54" s="14">
        <v>2034</v>
      </c>
      <c r="AD54" s="14">
        <v>2035</v>
      </c>
      <c r="AE54" s="14">
        <v>2036</v>
      </c>
      <c r="AF54" s="14">
        <v>2037</v>
      </c>
      <c r="AG54" s="14">
        <v>2038</v>
      </c>
      <c r="AH54" s="14">
        <v>2039</v>
      </c>
      <c r="AI54" s="14">
        <v>2040</v>
      </c>
      <c r="AJ54" s="14">
        <v>2041</v>
      </c>
      <c r="AK54" s="14">
        <v>2042</v>
      </c>
      <c r="AL54" s="14">
        <v>2043</v>
      </c>
      <c r="AM54" s="14">
        <v>2044</v>
      </c>
      <c r="AN54" s="14">
        <v>2045</v>
      </c>
      <c r="AO54" s="14">
        <v>2046</v>
      </c>
      <c r="AP54" s="14">
        <v>2047</v>
      </c>
      <c r="AQ54" s="14">
        <v>2048</v>
      </c>
      <c r="AR54" s="14">
        <v>2049</v>
      </c>
      <c r="AS54" s="14">
        <v>2050</v>
      </c>
    </row>
    <row r="55" spans="1:45" x14ac:dyDescent="0.2">
      <c r="A55" t="s">
        <v>97</v>
      </c>
      <c r="C55" t="s">
        <v>41</v>
      </c>
      <c r="D55" t="s">
        <v>39</v>
      </c>
      <c r="E55" s="15">
        <f>Comparison_data!D172-Comparison_data!D30</f>
        <v>-1.6255552524398809</v>
      </c>
      <c r="F55" s="15">
        <f>Comparison_data!E172-Comparison_data!E30</f>
        <v>-1.6527247286599049</v>
      </c>
      <c r="G55" s="15">
        <f>Comparison_data!F172-Comparison_data!F30</f>
        <v>-1.2046373670900721</v>
      </c>
      <c r="H55" s="15">
        <f>Comparison_data!G172-Comparison_data!G30</f>
        <v>-1.5292777752001712</v>
      </c>
      <c r="I55" s="15">
        <f>Comparison_data!H172-Comparison_data!H30</f>
        <v>-1.3786613455099541</v>
      </c>
      <c r="J55" s="15">
        <f>Comparison_data!I172-Comparison_data!I30</f>
        <v>-1.7850066555299691</v>
      </c>
      <c r="K55" s="15">
        <f>Comparison_data!J172-Comparison_data!J30</f>
        <v>-1.4700475464801457</v>
      </c>
      <c r="L55" s="15">
        <f>Comparison_data!K172-Comparison_data!K30</f>
        <v>-1.6750193974301055</v>
      </c>
      <c r="M55" s="15">
        <f>Comparison_data!L172-Comparison_data!L30</f>
        <v>-1.657531220259898</v>
      </c>
      <c r="N55" s="15">
        <f>Comparison_data!M172-Comparison_data!M30</f>
        <v>-2.1599740031001602</v>
      </c>
      <c r="O55" s="15">
        <f>Comparison_data!N172-Comparison_data!N30</f>
        <v>-1.8457115472801888</v>
      </c>
      <c r="P55" s="15">
        <f>Comparison_data!O172-Comparison_data!O30</f>
        <v>-58.88818497443981</v>
      </c>
      <c r="Q55" s="15">
        <f>Comparison_data!P172-Comparison_data!P30</f>
        <v>-141.26673961047004</v>
      </c>
      <c r="R55" s="15">
        <f>Comparison_data!Q172-Comparison_data!Q30</f>
        <v>-194.88262776731017</v>
      </c>
      <c r="S55" s="15">
        <f>Comparison_data!R172-Comparison_data!R30</f>
        <v>-249.86827520624001</v>
      </c>
      <c r="T55" s="15">
        <f>Comparison_data!S172-Comparison_data!S30</f>
        <v>-326.75484372793017</v>
      </c>
      <c r="U55" s="15">
        <f>Comparison_data!T172-Comparison_data!T30</f>
        <v>-378.57829482352008</v>
      </c>
      <c r="V55" s="15">
        <f>Comparison_data!U172-Comparison_data!U30</f>
        <v>-428.85119170099006</v>
      </c>
      <c r="W55" s="15">
        <f>Comparison_data!V172-Comparison_data!V30</f>
        <v>-478.27593482129987</v>
      </c>
      <c r="X55" s="15">
        <f>Comparison_data!W172-Comparison_data!W30</f>
        <v>-546.53985443249007</v>
      </c>
      <c r="Y55" s="15">
        <f>Comparison_data!X172-Comparison_data!X30</f>
        <v>-593.51327027238995</v>
      </c>
      <c r="Z55" s="15">
        <f>Comparison_data!Y172-Comparison_data!Y30</f>
        <v>-635.69531390346003</v>
      </c>
      <c r="AA55" s="15">
        <f>Comparison_data!Z172-Comparison_data!Z30</f>
        <v>-690.7735269852559</v>
      </c>
      <c r="AB55" s="15">
        <f>Comparison_data!AA172-Comparison_data!AA30</f>
        <v>-731.07696584148584</v>
      </c>
      <c r="AC55" s="15">
        <f>Comparison_data!AB172-Comparison_data!AB30</f>
        <v>-770.42438697564899</v>
      </c>
      <c r="AD55" s="15">
        <f>Comparison_data!AC172-Comparison_data!AC30</f>
        <v>-821.64610890582912</v>
      </c>
      <c r="AE55" s="15">
        <f>Comparison_data!AD172-Comparison_data!AD30</f>
        <v>-859.67689663292003</v>
      </c>
      <c r="AF55" s="15">
        <f>Comparison_data!AE172-Comparison_data!AE30</f>
        <v>-895.5893667373291</v>
      </c>
      <c r="AG55" s="15">
        <f>Comparison_data!AF172-Comparison_data!AF30</f>
        <v>-930.95691502475393</v>
      </c>
      <c r="AH55" s="15">
        <f>Comparison_data!AG172-Comparison_data!AG30</f>
        <v>-979.51557017731591</v>
      </c>
      <c r="AI55" s="15">
        <f>Comparison_data!AH172-Comparison_data!AH30</f>
        <v>-1013.2160335190861</v>
      </c>
      <c r="AJ55" s="15">
        <f>Comparison_data!AI172-Comparison_data!AI30</f>
        <v>-1045.535103916895</v>
      </c>
      <c r="AK55" s="15">
        <f>Comparison_data!AJ172-Comparison_data!AJ30</f>
        <v>-1085.4934217461559</v>
      </c>
      <c r="AL55" s="15">
        <f>Comparison_data!AK172-Comparison_data!AK30</f>
        <v>-1116.780459382798</v>
      </c>
      <c r="AM55" s="15">
        <f>Comparison_data!AL172-Comparison_data!AL30</f>
        <v>-1087.3011320840301</v>
      </c>
      <c r="AN55" s="15">
        <f>Comparison_data!AM172-Comparison_data!AM30</f>
        <v>-1020.73946864562</v>
      </c>
      <c r="AO55" s="15">
        <f>Comparison_data!AN172-Comparison_data!AN30</f>
        <v>-950.24654520251602</v>
      </c>
      <c r="AP55" s="15">
        <f>Comparison_data!AO172-Comparison_data!AO30</f>
        <v>-875.68529559221304</v>
      </c>
      <c r="AQ55" s="15">
        <f>Comparison_data!AP172-Comparison_data!AP30</f>
        <v>-796.636658187075</v>
      </c>
      <c r="AR55" s="15">
        <f>Comparison_data!AQ172-Comparison_data!AQ30</f>
        <v>-713.19027020162605</v>
      </c>
      <c r="AS55" s="15">
        <f>Comparison_data!AR172-Comparison_data!AR30</f>
        <v>-624.965411738802</v>
      </c>
    </row>
    <row r="56" spans="1:45" x14ac:dyDescent="0.2">
      <c r="A56" t="s">
        <v>97</v>
      </c>
      <c r="C56" t="s">
        <v>42</v>
      </c>
      <c r="D56" t="s">
        <v>39</v>
      </c>
      <c r="E56" s="15">
        <f>Comparison_data!D173-Comparison_data!D31</f>
        <v>0</v>
      </c>
      <c r="F56" s="15">
        <f>Comparison_data!E173-Comparison_data!E31</f>
        <v>0</v>
      </c>
      <c r="G56" s="15">
        <f>Comparison_data!F173-Comparison_data!F31</f>
        <v>0</v>
      </c>
      <c r="H56" s="15">
        <f>Comparison_data!G173-Comparison_data!G31</f>
        <v>0</v>
      </c>
      <c r="I56" s="15">
        <f>Comparison_data!H173-Comparison_data!H31</f>
        <v>0</v>
      </c>
      <c r="J56" s="15">
        <f>Comparison_data!I173-Comparison_data!I31</f>
        <v>1.0231815394945443E-12</v>
      </c>
      <c r="K56" s="15">
        <f>Comparison_data!J173-Comparison_data!J31</f>
        <v>-1.0231815394945443E-12</v>
      </c>
      <c r="L56" s="15">
        <f>Comparison_data!K173-Comparison_data!K31</f>
        <v>0</v>
      </c>
      <c r="M56" s="15">
        <f>Comparison_data!L173-Comparison_data!L31</f>
        <v>0</v>
      </c>
      <c r="N56" s="15">
        <f>Comparison_data!M173-Comparison_data!M31</f>
        <v>0</v>
      </c>
      <c r="O56" s="15">
        <f>Comparison_data!N173-Comparison_data!N31</f>
        <v>0</v>
      </c>
      <c r="P56" s="15">
        <f>Comparison_data!O173-Comparison_data!O31</f>
        <v>0</v>
      </c>
      <c r="Q56" s="15">
        <f>Comparison_data!P173-Comparison_data!P31</f>
        <v>0</v>
      </c>
      <c r="R56" s="15">
        <f>Comparison_data!Q173-Comparison_data!Q31</f>
        <v>1.0231815394945443E-12</v>
      </c>
      <c r="S56" s="15">
        <f>Comparison_data!R173-Comparison_data!R31</f>
        <v>-1.0231815394945443E-12</v>
      </c>
      <c r="T56" s="15">
        <f>Comparison_data!S173-Comparison_data!S31</f>
        <v>0</v>
      </c>
      <c r="U56" s="15">
        <f>Comparison_data!T173-Comparison_data!T31</f>
        <v>0</v>
      </c>
      <c r="V56" s="15">
        <f>Comparison_data!U173-Comparison_data!U31</f>
        <v>0</v>
      </c>
      <c r="W56" s="15">
        <f>Comparison_data!V173-Comparison_data!V31</f>
        <v>0</v>
      </c>
      <c r="X56" s="15">
        <f>Comparison_data!W173-Comparison_data!W31</f>
        <v>0</v>
      </c>
      <c r="Y56" s="15">
        <f>Comparison_data!X173-Comparison_data!X31</f>
        <v>0</v>
      </c>
      <c r="Z56" s="15">
        <f>Comparison_data!Y173-Comparison_data!Y31</f>
        <v>0</v>
      </c>
      <c r="AA56" s="15">
        <f>Comparison_data!Z173-Comparison_data!Z31</f>
        <v>0</v>
      </c>
      <c r="AB56" s="15">
        <f>Comparison_data!AA173-Comparison_data!AA31</f>
        <v>-1.0231815394945443E-12</v>
      </c>
      <c r="AC56" s="15">
        <f>Comparison_data!AB173-Comparison_data!AB31</f>
        <v>0</v>
      </c>
      <c r="AD56" s="15">
        <f>Comparison_data!AC173-Comparison_data!AC31</f>
        <v>0</v>
      </c>
      <c r="AE56" s="15">
        <f>Comparison_data!AD173-Comparison_data!AD31</f>
        <v>-1.0231815394945443E-12</v>
      </c>
      <c r="AF56" s="15">
        <f>Comparison_data!AE173-Comparison_data!AE31</f>
        <v>1.0231815394945443E-12</v>
      </c>
      <c r="AG56" s="15">
        <f>Comparison_data!AF173-Comparison_data!AF31</f>
        <v>0</v>
      </c>
      <c r="AH56" s="15">
        <f>Comparison_data!AG173-Comparison_data!AG31</f>
        <v>1.0231815394945443E-12</v>
      </c>
      <c r="AI56" s="15">
        <f>Comparison_data!AH173-Comparison_data!AH31</f>
        <v>0</v>
      </c>
      <c r="AJ56" s="15">
        <f>Comparison_data!AI173-Comparison_data!AI31</f>
        <v>0</v>
      </c>
      <c r="AK56" s="15">
        <f>Comparison_data!AJ173-Comparison_data!AJ31</f>
        <v>0</v>
      </c>
      <c r="AL56" s="15">
        <f>Comparison_data!AK173-Comparison_data!AK31</f>
        <v>0</v>
      </c>
      <c r="AM56" s="15">
        <f>Comparison_data!AL173-Comparison_data!AL31</f>
        <v>-43.510775034799963</v>
      </c>
      <c r="AN56" s="15">
        <f>Comparison_data!AM173-Comparison_data!AM31</f>
        <v>-122.1508446711598</v>
      </c>
      <c r="AO56" s="15">
        <f>Comparison_data!AN173-Comparison_data!AN31</f>
        <v>-197.72436335922998</v>
      </c>
      <c r="AP56" s="15">
        <f>Comparison_data!AO173-Comparison_data!AO31</f>
        <v>-274.71983265946983</v>
      </c>
      <c r="AQ56" s="15">
        <f>Comparison_data!AP173-Comparison_data!AP31</f>
        <v>-356.07133236448999</v>
      </c>
      <c r="AR56" s="15">
        <f>Comparison_data!AQ173-Comparison_data!AQ31</f>
        <v>-445.41870395151</v>
      </c>
      <c r="AS56" s="15">
        <f>Comparison_data!AR173-Comparison_data!AR31</f>
        <v>-533.1459360926101</v>
      </c>
    </row>
    <row r="57" spans="1:45" x14ac:dyDescent="0.2">
      <c r="A57" t="s">
        <v>97</v>
      </c>
      <c r="C57" t="s">
        <v>43</v>
      </c>
      <c r="D57" t="s">
        <v>39</v>
      </c>
      <c r="E57" s="15">
        <f>Comparison_data!D174-Comparison_data!D32</f>
        <v>0</v>
      </c>
      <c r="F57" s="15">
        <f>Comparison_data!E174-Comparison_data!E32</f>
        <v>0</v>
      </c>
      <c r="G57" s="15">
        <f>Comparison_data!F174-Comparison_data!F32</f>
        <v>-1.0004441719502211E-11</v>
      </c>
      <c r="H57" s="15">
        <f>Comparison_data!G174-Comparison_data!G32</f>
        <v>1.5292777751997164</v>
      </c>
      <c r="I57" s="15">
        <f>Comparison_data!H174-Comparison_data!H32</f>
        <v>1.3786613455099541</v>
      </c>
      <c r="J57" s="15">
        <f>Comparison_data!I174-Comparison_data!I32</f>
        <v>4.3626916366397381</v>
      </c>
      <c r="K57" s="15">
        <f>Comparison_data!J174-Comparison_data!J32</f>
        <v>0.82562630118991365</v>
      </c>
      <c r="L57" s="15">
        <f>Comparison_data!K174-Comparison_data!K32</f>
        <v>4.252704378549879</v>
      </c>
      <c r="M57" s="15">
        <f>Comparison_data!L174-Comparison_data!L32</f>
        <v>1.0131099749901296</v>
      </c>
      <c r="N57" s="15">
        <f>Comparison_data!M174-Comparison_data!M32</f>
        <v>4.7376589842197063</v>
      </c>
      <c r="O57" s="15">
        <f>Comparison_data!N174-Comparison_data!N32</f>
        <v>1.2012903019999612</v>
      </c>
      <c r="P57" s="15">
        <f>Comparison_data!O174-Comparison_data!O32</f>
        <v>94.331353464819585</v>
      </c>
      <c r="Q57" s="15">
        <f>Comparison_data!P174-Comparison_data!P32</f>
        <v>298.8680098761497</v>
      </c>
      <c r="R57" s="15">
        <f>Comparison_data!Q174-Comparison_data!Q32</f>
        <v>473.44219026632982</v>
      </c>
      <c r="S57" s="15">
        <f>Comparison_data!R174-Comparison_data!R32</f>
        <v>563.83708928798978</v>
      </c>
      <c r="T57" s="15">
        <f>Comparison_data!S174-Comparison_data!S32</f>
        <v>834.55878500825975</v>
      </c>
      <c r="U57" s="15">
        <f>Comparison_data!T174-Comparison_data!T32</f>
        <v>914.73677089615967</v>
      </c>
      <c r="V57" s="15">
        <f>Comparison_data!U174-Comparison_data!U32</f>
        <v>999.16399377344942</v>
      </c>
      <c r="W57" s="15">
        <f>Comparison_data!V174-Comparison_data!V32</f>
        <v>1082.7430628935704</v>
      </c>
      <c r="X57" s="15">
        <f>Comparison_data!W174-Comparison_data!W32</f>
        <v>1326.5657417545103</v>
      </c>
      <c r="Y57" s="15">
        <f>Comparison_data!X174-Comparison_data!X32</f>
        <v>1401.6175118530205</v>
      </c>
      <c r="Z57" s="15">
        <f>Comparison_data!Y174-Comparison_data!Y32</f>
        <v>1471.60172920902</v>
      </c>
      <c r="AA57" s="15">
        <f>Comparison_data!Z174-Comparison_data!Z32</f>
        <v>1681.1318134808794</v>
      </c>
      <c r="AB57" s="15">
        <f>Comparison_data!AA174-Comparison_data!AA32</f>
        <v>1743.46274217577</v>
      </c>
      <c r="AC57" s="15">
        <f>Comparison_data!AB174-Comparison_data!AB32</f>
        <v>1809.4657693646805</v>
      </c>
      <c r="AD57" s="15">
        <f>Comparison_data!AC174-Comparison_data!AC32</f>
        <v>2002.4219584631696</v>
      </c>
      <c r="AE57" s="15">
        <f>Comparison_data!AD174-Comparison_data!AD32</f>
        <v>2066.6498707266296</v>
      </c>
      <c r="AF57" s="15">
        <f>Comparison_data!AE174-Comparison_data!AE32</f>
        <v>2123.7161686652203</v>
      </c>
      <c r="AG57" s="15">
        <f>Comparison_data!AF174-Comparison_data!AF32</f>
        <v>2184.6364202437303</v>
      </c>
      <c r="AH57" s="15">
        <f>Comparison_data!AG174-Comparison_data!AG32</f>
        <v>2363.4101944152899</v>
      </c>
      <c r="AI57" s="15">
        <f>Comparison_data!AH174-Comparison_data!AH32</f>
        <v>2417.40992698337</v>
      </c>
      <c r="AJ57" s="15">
        <f>Comparison_data!AI174-Comparison_data!AI32</f>
        <v>2470.3504772301203</v>
      </c>
      <c r="AK57" s="15">
        <f>Comparison_data!AJ174-Comparison_data!AJ32</f>
        <v>2625.6601979644397</v>
      </c>
      <c r="AL57" s="15">
        <f>Comparison_data!AK174-Comparison_data!AK32</f>
        <v>2677.1820627028596</v>
      </c>
      <c r="AM57" s="15">
        <f>Comparison_data!AL174-Comparison_data!AL32</f>
        <v>2706.8085045746502</v>
      </c>
      <c r="AN57" s="15">
        <f>Comparison_data!AM174-Comparison_data!AM32</f>
        <v>2825.6724682019299</v>
      </c>
      <c r="AO57" s="15">
        <f>Comparison_data!AN174-Comparison_data!AN32</f>
        <v>2850.6309803205304</v>
      </c>
      <c r="AP57" s="15">
        <f>Comparison_data!AO174-Comparison_data!AO32</f>
        <v>2868.48173903215</v>
      </c>
      <c r="AQ57" s="15">
        <f>Comparison_data!AP174-Comparison_data!AP32</f>
        <v>2890.0180969603803</v>
      </c>
      <c r="AR57" s="15">
        <f>Comparison_data!AQ174-Comparison_data!AQ32</f>
        <v>2994.7799090365102</v>
      </c>
      <c r="AS57" s="15">
        <f>Comparison_data!AR174-Comparison_data!AR32</f>
        <v>3013.82972715494</v>
      </c>
    </row>
    <row r="58" spans="1:45" x14ac:dyDescent="0.2">
      <c r="A58" t="s">
        <v>97</v>
      </c>
      <c r="C58" t="s">
        <v>45</v>
      </c>
      <c r="D58" t="s">
        <v>39</v>
      </c>
      <c r="E58" s="15">
        <f>Comparison_data!D176-Comparison_data!D34</f>
        <v>0</v>
      </c>
      <c r="F58" s="15">
        <f>Comparison_data!E176-Comparison_data!E34</f>
        <v>0</v>
      </c>
      <c r="G58" s="15">
        <f>Comparison_data!F176-Comparison_data!F34</f>
        <v>0</v>
      </c>
      <c r="H58" s="15">
        <f>Comparison_data!G176-Comparison_data!G34</f>
        <v>0</v>
      </c>
      <c r="I58" s="15">
        <f>Comparison_data!H176-Comparison_data!H34</f>
        <v>0</v>
      </c>
      <c r="J58" s="15">
        <f>Comparison_data!I176-Comparison_data!I34</f>
        <v>0</v>
      </c>
      <c r="K58" s="15">
        <f>Comparison_data!J176-Comparison_data!J34</f>
        <v>0</v>
      </c>
      <c r="L58" s="15">
        <f>Comparison_data!K176-Comparison_data!K34</f>
        <v>0</v>
      </c>
      <c r="M58" s="15">
        <f>Comparison_data!L176-Comparison_data!L34</f>
        <v>-1.0004441719502211E-11</v>
      </c>
      <c r="N58" s="15">
        <f>Comparison_data!M176-Comparison_data!M34</f>
        <v>1.0004441719502211E-11</v>
      </c>
      <c r="O58" s="15">
        <f>Comparison_data!N176-Comparison_data!N34</f>
        <v>1.0004441719502211E-11</v>
      </c>
      <c r="P58" s="15">
        <f>Comparison_data!O176-Comparison_data!O34</f>
        <v>0</v>
      </c>
      <c r="Q58" s="15">
        <f>Comparison_data!P176-Comparison_data!P34</f>
        <v>0</v>
      </c>
      <c r="R58" s="15">
        <f>Comparison_data!Q176-Comparison_data!Q34</f>
        <v>0</v>
      </c>
      <c r="S58" s="15">
        <f>Comparison_data!R176-Comparison_data!R34</f>
        <v>0</v>
      </c>
      <c r="T58" s="15">
        <f>Comparison_data!S176-Comparison_data!S34</f>
        <v>0</v>
      </c>
      <c r="U58" s="15">
        <f>Comparison_data!T176-Comparison_data!T34</f>
        <v>0</v>
      </c>
      <c r="V58" s="15">
        <f>Comparison_data!U176-Comparison_data!U34</f>
        <v>0</v>
      </c>
      <c r="W58" s="15">
        <f>Comparison_data!V176-Comparison_data!V34</f>
        <v>0</v>
      </c>
      <c r="X58" s="15">
        <f>Comparison_data!W176-Comparison_data!W34</f>
        <v>0</v>
      </c>
      <c r="Y58" s="15">
        <f>Comparison_data!X176-Comparison_data!X34</f>
        <v>0</v>
      </c>
      <c r="Z58" s="15">
        <f>Comparison_data!Y176-Comparison_data!Y34</f>
        <v>0</v>
      </c>
      <c r="AA58" s="15">
        <f>Comparison_data!Z176-Comparison_data!Z34</f>
        <v>0</v>
      </c>
      <c r="AB58" s="15">
        <f>Comparison_data!AA176-Comparison_data!AA34</f>
        <v>0</v>
      </c>
      <c r="AC58" s="15">
        <f>Comparison_data!AB176-Comparison_data!AB34</f>
        <v>0</v>
      </c>
      <c r="AD58" s="15">
        <f>Comparison_data!AC176-Comparison_data!AC34</f>
        <v>0</v>
      </c>
      <c r="AE58" s="15">
        <f>Comparison_data!AD176-Comparison_data!AD34</f>
        <v>0</v>
      </c>
      <c r="AF58" s="15">
        <f>Comparison_data!AE176-Comparison_data!AE34</f>
        <v>1.0004441719502211E-11</v>
      </c>
      <c r="AG58" s="15">
        <f>Comparison_data!AF176-Comparison_data!AF34</f>
        <v>0</v>
      </c>
      <c r="AH58" s="15">
        <f>Comparison_data!AG176-Comparison_data!AG34</f>
        <v>0</v>
      </c>
      <c r="AI58" s="15">
        <f>Comparison_data!AH176-Comparison_data!AH34</f>
        <v>0</v>
      </c>
      <c r="AJ58" s="15">
        <f>Comparison_data!AI176-Comparison_data!AI34</f>
        <v>0</v>
      </c>
      <c r="AK58" s="15">
        <f>Comparison_data!AJ176-Comparison_data!AJ34</f>
        <v>0</v>
      </c>
      <c r="AL58" s="15">
        <f>Comparison_data!AK176-Comparison_data!AK34</f>
        <v>0</v>
      </c>
      <c r="AM58" s="15">
        <f>Comparison_data!AL176-Comparison_data!AL34</f>
        <v>0</v>
      </c>
      <c r="AN58" s="15">
        <f>Comparison_data!AM176-Comparison_data!AM34</f>
        <v>0</v>
      </c>
      <c r="AO58" s="15">
        <f>Comparison_data!AN176-Comparison_data!AN34</f>
        <v>0</v>
      </c>
      <c r="AP58" s="15">
        <f>Comparison_data!AO176-Comparison_data!AO34</f>
        <v>0</v>
      </c>
      <c r="AQ58" s="15">
        <f>Comparison_data!AP176-Comparison_data!AP34</f>
        <v>0</v>
      </c>
      <c r="AR58" s="15">
        <f>Comparison_data!AQ176-Comparison_data!AQ34</f>
        <v>0</v>
      </c>
      <c r="AS58" s="15">
        <f>Comparison_data!AR176-Comparison_data!AR34</f>
        <v>0</v>
      </c>
    </row>
    <row r="59" spans="1:45" x14ac:dyDescent="0.2">
      <c r="A59" t="s">
        <v>97</v>
      </c>
      <c r="C59" t="s">
        <v>46</v>
      </c>
      <c r="D59" t="s">
        <v>39</v>
      </c>
      <c r="E59" s="15">
        <f>Comparison_data!D177-Comparison_data!D35</f>
        <v>0</v>
      </c>
      <c r="F59" s="15">
        <f>Comparison_data!E177-Comparison_data!E35</f>
        <v>0</v>
      </c>
      <c r="G59" s="15">
        <f>Comparison_data!F177-Comparison_data!F35</f>
        <v>0</v>
      </c>
      <c r="H59" s="15">
        <f>Comparison_data!G177-Comparison_data!G35</f>
        <v>0</v>
      </c>
      <c r="I59" s="15">
        <f>Comparison_data!H177-Comparison_data!H35</f>
        <v>0</v>
      </c>
      <c r="J59" s="15">
        <f>Comparison_data!I177-Comparison_data!I35</f>
        <v>-2.5776849811099964</v>
      </c>
      <c r="K59" s="15">
        <f>Comparison_data!J177-Comparison_data!J35</f>
        <v>0.64442124527977285</v>
      </c>
      <c r="L59" s="15">
        <f>Comparison_data!K177-Comparison_data!K35</f>
        <v>-2.5776849811099964</v>
      </c>
      <c r="M59" s="15">
        <f>Comparison_data!L177-Comparison_data!L35</f>
        <v>0.64442124527977285</v>
      </c>
      <c r="N59" s="15">
        <f>Comparison_data!M177-Comparison_data!M35</f>
        <v>-2.5776849811200009</v>
      </c>
      <c r="O59" s="15">
        <f>Comparison_data!N177-Comparison_data!N35</f>
        <v>0.64442124527977285</v>
      </c>
      <c r="P59" s="15">
        <f>Comparison_data!O177-Comparison_data!O35</f>
        <v>-35.443168490380231</v>
      </c>
      <c r="Q59" s="15">
        <f>Comparison_data!P177-Comparison_data!P35</f>
        <v>-249.25535429261981</v>
      </c>
      <c r="R59" s="15">
        <f>Comparison_data!Q177-Comparison_data!Q35</f>
        <v>-278.55956249903011</v>
      </c>
      <c r="S59" s="15">
        <f>Comparison_data!R177-Comparison_data!R35</f>
        <v>-313.96881408175022</v>
      </c>
      <c r="T59" s="15">
        <f>Comparison_data!S177-Comparison_data!S35</f>
        <v>-507.80394128034004</v>
      </c>
      <c r="U59" s="15">
        <f>Comparison_data!T177-Comparison_data!T35</f>
        <v>-536.15847607264004</v>
      </c>
      <c r="V59" s="15">
        <f>Comparison_data!U177-Comparison_data!U35</f>
        <v>-570.31280207245982</v>
      </c>
      <c r="W59" s="15">
        <f>Comparison_data!V177-Comparison_data!V35</f>
        <v>-604.46712807228005</v>
      </c>
      <c r="X59" s="15">
        <f>Comparison_data!W177-Comparison_data!W35</f>
        <v>-780.02588732203003</v>
      </c>
      <c r="Y59" s="15">
        <f>Comparison_data!X177-Comparison_data!X35</f>
        <v>-808.1042415806296</v>
      </c>
      <c r="Z59" s="15">
        <f>Comparison_data!Y177-Comparison_data!Y35</f>
        <v>-835.90641530555968</v>
      </c>
      <c r="AA59" s="15">
        <f>Comparison_data!Z177-Comparison_data!Z35</f>
        <v>-990.35828649562018</v>
      </c>
      <c r="AB59" s="15">
        <f>Comparison_data!AA177-Comparison_data!AA35</f>
        <v>-1012.3857763342698</v>
      </c>
      <c r="AC59" s="15">
        <f>Comparison_data!AB177-Comparison_data!AB35</f>
        <v>-1039.0413823890199</v>
      </c>
      <c r="AD59" s="15">
        <f>Comparison_data!AC177-Comparison_data!AC35</f>
        <v>-1180.7758495573303</v>
      </c>
      <c r="AE59" s="15">
        <f>Comparison_data!AD177-Comparison_data!AD35</f>
        <v>-1206.9729740937</v>
      </c>
      <c r="AF59" s="15">
        <f>Comparison_data!AE177-Comparison_data!AE35</f>
        <v>-1228.12680192788</v>
      </c>
      <c r="AG59" s="15">
        <f>Comparison_data!AF177-Comparison_data!AF35</f>
        <v>-1253.67950521898</v>
      </c>
      <c r="AH59" s="15">
        <f>Comparison_data!AG177-Comparison_data!AG35</f>
        <v>-1383.8946242379798</v>
      </c>
      <c r="AI59" s="15">
        <f>Comparison_data!AH177-Comparison_data!AH35</f>
        <v>-1404.1938934642799</v>
      </c>
      <c r="AJ59" s="15">
        <f>Comparison_data!AI177-Comparison_data!AI35</f>
        <v>-1424.8153733132299</v>
      </c>
      <c r="AK59" s="15">
        <f>Comparison_data!AJ177-Comparison_data!AJ35</f>
        <v>-1540.1667762182697</v>
      </c>
      <c r="AL59" s="15">
        <f>Comparison_data!AK177-Comparison_data!AK35</f>
        <v>-1560.4016033200601</v>
      </c>
      <c r="AM59" s="15">
        <f>Comparison_data!AL177-Comparison_data!AL35</f>
        <v>-1575.9965974558299</v>
      </c>
      <c r="AN59" s="15">
        <f>Comparison_data!AM177-Comparison_data!AM35</f>
        <v>-1682.7821548851603</v>
      </c>
      <c r="AO59" s="15">
        <f>Comparison_data!AN177-Comparison_data!AN35</f>
        <v>-1702.6600717587899</v>
      </c>
      <c r="AP59" s="15">
        <f>Comparison_data!AO177-Comparison_data!AO35</f>
        <v>-1718.0766107804702</v>
      </c>
      <c r="AQ59" s="15">
        <f>Comparison_data!AP177-Comparison_data!AP35</f>
        <v>-1737.31010640882</v>
      </c>
      <c r="AR59" s="15">
        <f>Comparison_data!AQ177-Comparison_data!AQ35</f>
        <v>-1836.1709348833797</v>
      </c>
      <c r="AS59" s="15">
        <f>Comparison_data!AR177-Comparison_data!AR35</f>
        <v>-1855.7183793235301</v>
      </c>
    </row>
    <row r="61" spans="1:45" s="14" customFormat="1" x14ac:dyDescent="0.2">
      <c r="A61" s="14" t="s">
        <v>90</v>
      </c>
      <c r="C61" s="14" t="s">
        <v>95</v>
      </c>
      <c r="D61" s="14" t="s">
        <v>1</v>
      </c>
      <c r="E61" s="14">
        <v>2010</v>
      </c>
      <c r="F61" s="14">
        <v>2011</v>
      </c>
      <c r="G61" s="14">
        <v>2012</v>
      </c>
      <c r="H61" s="14">
        <v>2013</v>
      </c>
      <c r="I61" s="14">
        <v>2014</v>
      </c>
      <c r="J61" s="14">
        <v>2015</v>
      </c>
      <c r="K61" s="14">
        <v>2016</v>
      </c>
      <c r="L61" s="14">
        <v>2017</v>
      </c>
      <c r="M61" s="14">
        <v>2018</v>
      </c>
      <c r="N61" s="14">
        <v>2019</v>
      </c>
      <c r="O61" s="14">
        <v>2020</v>
      </c>
      <c r="P61" s="14">
        <v>2021</v>
      </c>
      <c r="Q61" s="14">
        <v>2022</v>
      </c>
      <c r="R61" s="14">
        <v>2023</v>
      </c>
      <c r="S61" s="14">
        <v>2024</v>
      </c>
      <c r="T61" s="14">
        <v>2025</v>
      </c>
      <c r="U61" s="14">
        <v>2026</v>
      </c>
      <c r="V61" s="14">
        <v>2027</v>
      </c>
      <c r="W61" s="14">
        <v>2028</v>
      </c>
      <c r="X61" s="14">
        <v>2029</v>
      </c>
      <c r="Y61" s="14">
        <v>2030</v>
      </c>
      <c r="Z61" s="14">
        <v>2031</v>
      </c>
      <c r="AA61" s="14">
        <v>2032</v>
      </c>
      <c r="AB61" s="14">
        <v>2033</v>
      </c>
      <c r="AC61" s="14">
        <v>2034</v>
      </c>
      <c r="AD61" s="14">
        <v>2035</v>
      </c>
      <c r="AE61" s="14">
        <v>2036</v>
      </c>
      <c r="AF61" s="14">
        <v>2037</v>
      </c>
      <c r="AG61" s="14">
        <v>2038</v>
      </c>
      <c r="AH61" s="14">
        <v>2039</v>
      </c>
      <c r="AI61" s="14">
        <v>2040</v>
      </c>
      <c r="AJ61" s="14">
        <v>2041</v>
      </c>
      <c r="AK61" s="14">
        <v>2042</v>
      </c>
      <c r="AL61" s="14">
        <v>2043</v>
      </c>
      <c r="AM61" s="14">
        <v>2044</v>
      </c>
      <c r="AN61" s="14">
        <v>2045</v>
      </c>
      <c r="AO61" s="14">
        <v>2046</v>
      </c>
      <c r="AP61" s="14">
        <v>2047</v>
      </c>
      <c r="AQ61" s="14">
        <v>2048</v>
      </c>
      <c r="AR61" s="14">
        <v>2049</v>
      </c>
      <c r="AS61" s="14">
        <v>2050</v>
      </c>
    </row>
    <row r="62" spans="1:45" x14ac:dyDescent="0.2">
      <c r="A62" t="str">
        <f>Comparison_data!A24</f>
        <v>BASELINE</v>
      </c>
      <c r="C62" t="str">
        <f>Comparison_data!B24</f>
        <v>Food Demand</v>
      </c>
      <c r="D62" t="str">
        <f>Comparison_data!C24</f>
        <v>kcal/cap/day</v>
      </c>
      <c r="E62">
        <f>Comparison_data!D24</f>
        <v>2856.3201850944711</v>
      </c>
      <c r="F62">
        <f>Comparison_data!E24</f>
        <v>2867.5667417364225</v>
      </c>
      <c r="G62">
        <f>Comparison_data!F24</f>
        <v>2878.8546235695385</v>
      </c>
      <c r="H62">
        <f>Comparison_data!G24</f>
        <v>2890.0902420072202</v>
      </c>
      <c r="I62">
        <f>Comparison_data!H24</f>
        <v>2901.366554683596</v>
      </c>
      <c r="J62">
        <f>Comparison_data!I24</f>
        <v>2912.5919157585263</v>
      </c>
      <c r="K62">
        <f>Comparison_data!J24</f>
        <v>2923.857351939399</v>
      </c>
      <c r="L62">
        <f>Comparison_data!K24</f>
        <v>2935.1616527540828</v>
      </c>
      <c r="M62">
        <f>Comparison_data!L24</f>
        <v>2946.4159676525992</v>
      </c>
      <c r="N62">
        <f>Comparison_data!M24</f>
        <v>2957.7085995521347</v>
      </c>
      <c r="O62">
        <f>Comparison_data!N24</f>
        <v>2968.9524506611479</v>
      </c>
      <c r="P62">
        <f>Comparison_data!O24</f>
        <v>2973.2788979422326</v>
      </c>
      <c r="Q62">
        <f>Comparison_data!P24</f>
        <v>2977.532609205774</v>
      </c>
      <c r="R62">
        <f>Comparison_data!Q24</f>
        <v>2981.8830520822089</v>
      </c>
      <c r="S62">
        <f>Comparison_data!R24</f>
        <v>2986.1615648143638</v>
      </c>
      <c r="T62">
        <f>Comparison_data!S24</f>
        <v>2990.5348162093296</v>
      </c>
      <c r="U62">
        <f>Comparison_data!T24</f>
        <v>2994.7551572028124</v>
      </c>
      <c r="V62">
        <f>Comparison_data!U24</f>
        <v>2999.0696468939491</v>
      </c>
      <c r="W62">
        <f>Comparison_data!V24</f>
        <v>3003.3150843083304</v>
      </c>
      <c r="X62">
        <f>Comparison_data!W24</f>
        <v>3007.6527770846656</v>
      </c>
      <c r="Y62">
        <f>Comparison_data!X24</f>
        <v>3011.9221398291975</v>
      </c>
      <c r="Z62">
        <f>Comparison_data!Y24</f>
        <v>3012.4962740211085</v>
      </c>
      <c r="AA62">
        <f>Comparison_data!Z24</f>
        <v>3012.9849928944454</v>
      </c>
      <c r="AB62">
        <f>Comparison_data!AA24</f>
        <v>3013.5453362174553</v>
      </c>
      <c r="AC62">
        <f>Comparison_data!AB24</f>
        <v>3014.0987330903863</v>
      </c>
      <c r="AD62">
        <f>Comparison_data!AC24</f>
        <v>3014.6453118877721</v>
      </c>
      <c r="AE62">
        <f>Comparison_data!AD24</f>
        <v>3015.1851978403797</v>
      </c>
      <c r="AF62">
        <f>Comparison_data!AE24</f>
        <v>3015.7185131307433</v>
      </c>
      <c r="AG62">
        <f>Comparison_data!AF24</f>
        <v>3016.1700066519329</v>
      </c>
      <c r="AH62">
        <f>Comparison_data!AG24</f>
        <v>3016.7659057636115</v>
      </c>
      <c r="AI62">
        <f>Comparison_data!AH24</f>
        <v>3017.2802130431955</v>
      </c>
      <c r="AJ62">
        <f>Comparison_data!AI24</f>
        <v>3018.4566462882512</v>
      </c>
      <c r="AK62">
        <f>Comparison_data!AJ24</f>
        <v>3019.6229394120746</v>
      </c>
      <c r="AL62">
        <f>Comparison_data!AK24</f>
        <v>3020.8527337524033</v>
      </c>
      <c r="AM62">
        <f>Comparison_data!AL24</f>
        <v>3022.0720186172498</v>
      </c>
      <c r="AN62">
        <f>Comparison_data!AM24</f>
        <v>3023.2809281499572</v>
      </c>
      <c r="AO62">
        <f>Comparison_data!AN24</f>
        <v>3024.4795942205928</v>
      </c>
      <c r="AP62">
        <f>Comparison_data!AO24</f>
        <v>3025.7404167683458</v>
      </c>
      <c r="AQ62">
        <f>Comparison_data!AP24</f>
        <v>3026.8467123761629</v>
      </c>
      <c r="AR62">
        <f>Comparison_data!AQ24</f>
        <v>3028.0870828718225</v>
      </c>
      <c r="AS62">
        <f>Comparison_data!AR24</f>
        <v>3029.3171184685521</v>
      </c>
    </row>
    <row r="63" spans="1:45" x14ac:dyDescent="0.2">
      <c r="A63" t="str">
        <f>Comparison_data!A25</f>
        <v>BASELINE</v>
      </c>
      <c r="C63" t="str">
        <f>Comparison_data!B25</f>
        <v>Food Demand|Crops</v>
      </c>
      <c r="D63" t="str">
        <f>Comparison_data!C25</f>
        <v>kcal/cap/day</v>
      </c>
      <c r="E63">
        <f>Comparison_data!D25</f>
        <v>2405.4225637268787</v>
      </c>
      <c r="F63">
        <f>Comparison_data!E25</f>
        <v>2416.410449563055</v>
      </c>
      <c r="G63">
        <f>Comparison_data!F25</f>
        <v>2427.351879073035</v>
      </c>
      <c r="H63">
        <f>Comparison_data!G25</f>
        <v>2438.3406023338757</v>
      </c>
      <c r="I63">
        <f>Comparison_data!H25</f>
        <v>2449.2838164950012</v>
      </c>
      <c r="J63">
        <f>Comparison_data!I25</f>
        <v>2460.2733158188853</v>
      </c>
      <c r="K63">
        <f>Comparison_data!J25</f>
        <v>2471.2182159816443</v>
      </c>
      <c r="L63">
        <f>Comparison_data!K25</f>
        <v>2482.2084353248665</v>
      </c>
      <c r="M63">
        <f>Comparison_data!L25</f>
        <v>2493.1549302817612</v>
      </c>
      <c r="N63">
        <f>Comparison_data!M25</f>
        <v>2504.1458183727127</v>
      </c>
      <c r="O63">
        <f>Comparison_data!N25</f>
        <v>2515.0938236570328</v>
      </c>
      <c r="P63">
        <f>Comparison_data!O25</f>
        <v>2520.1988978942854</v>
      </c>
      <c r="Q63">
        <f>Comparison_data!P25</f>
        <v>2525.2181458761474</v>
      </c>
      <c r="R63">
        <f>Comparison_data!Q25</f>
        <v>2530.321362589948</v>
      </c>
      <c r="S63">
        <f>Comparison_data!R25</f>
        <v>2535.3402028103797</v>
      </c>
      <c r="T63">
        <f>Comparison_data!S25</f>
        <v>2540.4416414951565</v>
      </c>
      <c r="U63">
        <f>Comparison_data!T25</f>
        <v>2545.460104994685</v>
      </c>
      <c r="V63">
        <f>Comparison_data!U25</f>
        <v>2550.5598404055368</v>
      </c>
      <c r="W63">
        <f>Comparison_data!V25</f>
        <v>2555.5779558876875</v>
      </c>
      <c r="X63">
        <f>Comparison_data!W25</f>
        <v>2560.6760583975597</v>
      </c>
      <c r="Y63">
        <f>Comparison_data!X25</f>
        <v>2565.6938524290322</v>
      </c>
      <c r="Z63">
        <f>Comparison_data!Y25</f>
        <v>2567.0400238369416</v>
      </c>
      <c r="AA63">
        <f>Comparison_data!Z25</f>
        <v>2568.3692975840518</v>
      </c>
      <c r="AB63">
        <f>Comparison_data!AA25</f>
        <v>2569.6819898448848</v>
      </c>
      <c r="AC63">
        <f>Comparison_data!AB25</f>
        <v>2571.0556479865722</v>
      </c>
      <c r="AD63">
        <f>Comparison_data!AC25</f>
        <v>2572.4123820987952</v>
      </c>
      <c r="AE63">
        <f>Comparison_data!AD25</f>
        <v>2573.7525030330798</v>
      </c>
      <c r="AF63">
        <f>Comparison_data!AE25</f>
        <v>2575.0763140745389</v>
      </c>
      <c r="AG63">
        <f>Comparison_data!AF25</f>
        <v>2576.3841111706934</v>
      </c>
      <c r="AH63">
        <f>Comparison_data!AG25</f>
        <v>2577.7511003544519</v>
      </c>
      <c r="AI63">
        <f>Comparison_data!AH25</f>
        <v>2579.1017509191847</v>
      </c>
      <c r="AJ63">
        <f>Comparison_data!AI25</f>
        <v>2580.9142687797321</v>
      </c>
      <c r="AK63">
        <f>Comparison_data!AJ25</f>
        <v>2582.7111638661718</v>
      </c>
      <c r="AL63">
        <f>Comparison_data!AK25</f>
        <v>2584.5661480976319</v>
      </c>
      <c r="AM63">
        <f>Comparison_data!AL25</f>
        <v>2586.4052801571788</v>
      </c>
      <c r="AN63">
        <f>Comparison_data!AM25</f>
        <v>2588.2287623825364</v>
      </c>
      <c r="AO63">
        <f>Comparison_data!AN25</f>
        <v>2590.0367936824869</v>
      </c>
      <c r="AP63">
        <f>Comparison_data!AO25</f>
        <v>2591.9018399036486</v>
      </c>
      <c r="AQ63">
        <f>Comparison_data!AP25</f>
        <v>2593.6792491115903</v>
      </c>
      <c r="AR63">
        <f>Comparison_data!AQ25</f>
        <v>2595.5134524129007</v>
      </c>
      <c r="AS63">
        <f>Comparison_data!AR25</f>
        <v>2597.3323729371682</v>
      </c>
    </row>
    <row r="64" spans="1:45" x14ac:dyDescent="0.2">
      <c r="A64" t="str">
        <f>Comparison_data!A26</f>
        <v>BASELINE</v>
      </c>
      <c r="C64" t="str">
        <f>Comparison_data!B26</f>
        <v>Food Demand|Livestock</v>
      </c>
      <c r="D64" t="str">
        <f>Comparison_data!C26</f>
        <v>kcal/cap/day</v>
      </c>
      <c r="E64">
        <f>Comparison_data!D26</f>
        <v>450.89762136759254</v>
      </c>
      <c r="F64">
        <f>Comparison_data!E26</f>
        <v>451.15629217336738</v>
      </c>
      <c r="G64">
        <f>Comparison_data!F26</f>
        <v>451.5027444965034</v>
      </c>
      <c r="H64">
        <f>Comparison_data!G26</f>
        <v>451.74963967334469</v>
      </c>
      <c r="I64">
        <f>Comparison_data!H26</f>
        <v>452.08273818859482</v>
      </c>
      <c r="J64">
        <f>Comparison_data!I26</f>
        <v>452.31859993964082</v>
      </c>
      <c r="K64">
        <f>Comparison_data!J26</f>
        <v>452.63913595775477</v>
      </c>
      <c r="L64">
        <f>Comparison_data!K26</f>
        <v>452.95321742921618</v>
      </c>
      <c r="M64">
        <f>Comparison_data!L26</f>
        <v>453.26103737083821</v>
      </c>
      <c r="N64">
        <f>Comparison_data!M26</f>
        <v>453.56278117942219</v>
      </c>
      <c r="O64">
        <f>Comparison_data!N26</f>
        <v>453.85862700411514</v>
      </c>
      <c r="P64">
        <f>Comparison_data!O26</f>
        <v>453.08000004794712</v>
      </c>
      <c r="Q64">
        <f>Comparison_data!P26</f>
        <v>452.31446332962639</v>
      </c>
      <c r="R64">
        <f>Comparison_data!Q26</f>
        <v>451.56168949226094</v>
      </c>
      <c r="S64">
        <f>Comparison_data!R26</f>
        <v>450.82136200398429</v>
      </c>
      <c r="T64">
        <f>Comparison_data!S26</f>
        <v>450.09317471417313</v>
      </c>
      <c r="U64">
        <f>Comparison_data!T26</f>
        <v>449.29505220812729</v>
      </c>
      <c r="V64">
        <f>Comparison_data!U26</f>
        <v>448.50980648841244</v>
      </c>
      <c r="W64">
        <f>Comparison_data!V26</f>
        <v>447.73712842064276</v>
      </c>
      <c r="X64">
        <f>Comparison_data!W26</f>
        <v>446.97671868710574</v>
      </c>
      <c r="Y64">
        <f>Comparison_data!X26</f>
        <v>446.22828740016553</v>
      </c>
      <c r="Z64">
        <f>Comparison_data!Y26</f>
        <v>445.45625018416672</v>
      </c>
      <c r="AA64">
        <f>Comparison_data!Z26</f>
        <v>444.61569531039385</v>
      </c>
      <c r="AB64">
        <f>Comparison_data!AA26</f>
        <v>443.86334637257045</v>
      </c>
      <c r="AC64">
        <f>Comparison_data!AB26</f>
        <v>443.04308510381406</v>
      </c>
      <c r="AD64">
        <f>Comparison_data!AC26</f>
        <v>442.23292978897689</v>
      </c>
      <c r="AE64">
        <f>Comparison_data!AD26</f>
        <v>441.4326948072997</v>
      </c>
      <c r="AF64">
        <f>Comparison_data!AE26</f>
        <v>440.64219905620456</v>
      </c>
      <c r="AG64">
        <f>Comparison_data!AF26</f>
        <v>439.78589548123966</v>
      </c>
      <c r="AH64">
        <f>Comparison_data!AG26</f>
        <v>439.01480540915958</v>
      </c>
      <c r="AI64">
        <f>Comparison_data!AH26</f>
        <v>438.17846212401105</v>
      </c>
      <c r="AJ64">
        <f>Comparison_data!AI26</f>
        <v>437.542377508519</v>
      </c>
      <c r="AK64">
        <f>Comparison_data!AJ26</f>
        <v>436.91177554590297</v>
      </c>
      <c r="AL64">
        <f>Comparison_data!AK26</f>
        <v>436.28658565477161</v>
      </c>
      <c r="AM64">
        <f>Comparison_data!AL26</f>
        <v>435.66673846007086</v>
      </c>
      <c r="AN64">
        <f>Comparison_data!AM26</f>
        <v>435.05216576742089</v>
      </c>
      <c r="AO64">
        <f>Comparison_data!AN26</f>
        <v>434.44280053810604</v>
      </c>
      <c r="AP64">
        <f>Comparison_data!AO26</f>
        <v>433.83857686469713</v>
      </c>
      <c r="AQ64">
        <f>Comparison_data!AP26</f>
        <v>433.16746326457246</v>
      </c>
      <c r="AR64">
        <f>Comparison_data!AQ26</f>
        <v>432.57363045892163</v>
      </c>
      <c r="AS64">
        <f>Comparison_data!AR26</f>
        <v>431.98474553138396</v>
      </c>
    </row>
    <row r="65" spans="1:45" x14ac:dyDescent="0.2">
      <c r="A65" t="str">
        <f>Comparison_data!A166</f>
        <v>FOOD</v>
      </c>
      <c r="C65" t="str">
        <f>Comparison_data!B166</f>
        <v>Food Demand</v>
      </c>
      <c r="D65" t="str">
        <f>Comparison_data!C166</f>
        <v>kcal/cap/day</v>
      </c>
      <c r="E65">
        <f>Comparison_data!D166</f>
        <v>2856.3201850944711</v>
      </c>
      <c r="F65">
        <f>Comparison_data!E166</f>
        <v>2867.5667417364225</v>
      </c>
      <c r="G65">
        <f>Comparison_data!F166</f>
        <v>2878.8546235695385</v>
      </c>
      <c r="H65">
        <f>Comparison_data!G166</f>
        <v>2890.0902420072202</v>
      </c>
      <c r="I65">
        <f>Comparison_data!H166</f>
        <v>2901.366554683596</v>
      </c>
      <c r="J65">
        <f>Comparison_data!I166</f>
        <v>2912.5919157585263</v>
      </c>
      <c r="K65">
        <f>Comparison_data!J166</f>
        <v>2923.857351939399</v>
      </c>
      <c r="L65">
        <f>Comparison_data!K166</f>
        <v>2935.1616527540828</v>
      </c>
      <c r="M65">
        <f>Comparison_data!L166</f>
        <v>2946.4159676525992</v>
      </c>
      <c r="N65">
        <f>Comparison_data!M166</f>
        <v>2957.7085995521347</v>
      </c>
      <c r="O65">
        <f>Comparison_data!N166</f>
        <v>2968.9524506611479</v>
      </c>
      <c r="P65">
        <f>Comparison_data!O166</f>
        <v>2973.2788979422326</v>
      </c>
      <c r="Q65">
        <f>Comparison_data!P166</f>
        <v>2977.532609205774</v>
      </c>
      <c r="R65">
        <f>Comparison_data!Q166</f>
        <v>2981.8830520822089</v>
      </c>
      <c r="S65">
        <f>Comparison_data!R166</f>
        <v>2986.1615648143638</v>
      </c>
      <c r="T65">
        <f>Comparison_data!S166</f>
        <v>2990.5348162093296</v>
      </c>
      <c r="U65">
        <f>Comparison_data!T166</f>
        <v>2994.7551572028124</v>
      </c>
      <c r="V65">
        <f>Comparison_data!U166</f>
        <v>2999.0696468939491</v>
      </c>
      <c r="W65">
        <f>Comparison_data!V166</f>
        <v>3003.3150843083304</v>
      </c>
      <c r="X65">
        <f>Comparison_data!W166</f>
        <v>3007.6527770846656</v>
      </c>
      <c r="Y65">
        <f>Comparison_data!X166</f>
        <v>3011.9221398291975</v>
      </c>
      <c r="Z65">
        <f>Comparison_data!Y166</f>
        <v>3012.4962740211085</v>
      </c>
      <c r="AA65">
        <f>Comparison_data!Z166</f>
        <v>3012.9849928944454</v>
      </c>
      <c r="AB65">
        <f>Comparison_data!AA166</f>
        <v>3013.5453362174553</v>
      </c>
      <c r="AC65">
        <f>Comparison_data!AB166</f>
        <v>3014.0987330903863</v>
      </c>
      <c r="AD65">
        <f>Comparison_data!AC166</f>
        <v>3014.6453118877721</v>
      </c>
      <c r="AE65">
        <f>Comparison_data!AD166</f>
        <v>3015.1851978403797</v>
      </c>
      <c r="AF65">
        <f>Comparison_data!AE166</f>
        <v>3015.7185131307433</v>
      </c>
      <c r="AG65">
        <f>Comparison_data!AF166</f>
        <v>3016.1700066519329</v>
      </c>
      <c r="AH65">
        <f>Comparison_data!AG166</f>
        <v>3016.7659057636115</v>
      </c>
      <c r="AI65">
        <f>Comparison_data!AH166</f>
        <v>3017.2802130431955</v>
      </c>
      <c r="AJ65">
        <f>Comparison_data!AI166</f>
        <v>3018.4566462882512</v>
      </c>
      <c r="AK65">
        <f>Comparison_data!AJ166</f>
        <v>3019.6229394120746</v>
      </c>
      <c r="AL65">
        <f>Comparison_data!AK166</f>
        <v>3020.8527337524033</v>
      </c>
      <c r="AM65">
        <f>Comparison_data!AL166</f>
        <v>3022.0720186172498</v>
      </c>
      <c r="AN65">
        <f>Comparison_data!AM166</f>
        <v>3023.2809281499572</v>
      </c>
      <c r="AO65">
        <f>Comparison_data!AN166</f>
        <v>3024.4795942205928</v>
      </c>
      <c r="AP65">
        <f>Comparison_data!AO166</f>
        <v>3025.7404167683458</v>
      </c>
      <c r="AQ65">
        <f>Comparison_data!AP166</f>
        <v>3026.8467123761629</v>
      </c>
      <c r="AR65">
        <f>Comparison_data!AQ166</f>
        <v>3028.0870828718225</v>
      </c>
      <c r="AS65">
        <f>Comparison_data!AR166</f>
        <v>3029.3171184685521</v>
      </c>
    </row>
    <row r="66" spans="1:45" x14ac:dyDescent="0.2">
      <c r="A66" t="str">
        <f>Comparison_data!A167</f>
        <v>FOOD</v>
      </c>
      <c r="C66" t="str">
        <f>Comparison_data!B167</f>
        <v>Food Demand|Crops</v>
      </c>
      <c r="D66" t="str">
        <f>Comparison_data!C167</f>
        <v>kcal/cap/day</v>
      </c>
      <c r="E66">
        <f>Comparison_data!D167</f>
        <v>2405.4225637268787</v>
      </c>
      <c r="F66">
        <f>Comparison_data!E167</f>
        <v>2416.410449563055</v>
      </c>
      <c r="G66">
        <f>Comparison_data!F167</f>
        <v>2427.351879073035</v>
      </c>
      <c r="H66">
        <f>Comparison_data!G167</f>
        <v>2438.3406023338757</v>
      </c>
      <c r="I66">
        <f>Comparison_data!H167</f>
        <v>2449.2838164950012</v>
      </c>
      <c r="J66">
        <f>Comparison_data!I167</f>
        <v>2460.2733158188853</v>
      </c>
      <c r="K66">
        <f>Comparison_data!J167</f>
        <v>2471.2182159816443</v>
      </c>
      <c r="L66">
        <f>Comparison_data!K167</f>
        <v>2482.2084353248665</v>
      </c>
      <c r="M66">
        <f>Comparison_data!L167</f>
        <v>2493.1549302817612</v>
      </c>
      <c r="N66">
        <f>Comparison_data!M167</f>
        <v>2504.1458183727127</v>
      </c>
      <c r="O66">
        <f>Comparison_data!N167</f>
        <v>2515.0938236570328</v>
      </c>
      <c r="P66">
        <f>Comparison_data!O167</f>
        <v>2520.1988978942854</v>
      </c>
      <c r="Q66">
        <f>Comparison_data!P167</f>
        <v>2525.2181458761474</v>
      </c>
      <c r="R66">
        <f>Comparison_data!Q167</f>
        <v>2530.321362589948</v>
      </c>
      <c r="S66">
        <f>Comparison_data!R167</f>
        <v>2535.3402028103797</v>
      </c>
      <c r="T66">
        <f>Comparison_data!S167</f>
        <v>2540.4416414951565</v>
      </c>
      <c r="U66">
        <f>Comparison_data!T167</f>
        <v>2545.460104994685</v>
      </c>
      <c r="V66">
        <f>Comparison_data!U167</f>
        <v>2550.5598404055368</v>
      </c>
      <c r="W66">
        <f>Comparison_data!V167</f>
        <v>2555.5779558876875</v>
      </c>
      <c r="X66">
        <f>Comparison_data!W167</f>
        <v>2560.6760583975597</v>
      </c>
      <c r="Y66">
        <f>Comparison_data!X167</f>
        <v>2565.6938524290322</v>
      </c>
      <c r="Z66">
        <f>Comparison_data!Y167</f>
        <v>2567.0400238369416</v>
      </c>
      <c r="AA66">
        <f>Comparison_data!Z167</f>
        <v>2568.3692975840518</v>
      </c>
      <c r="AB66">
        <f>Comparison_data!AA167</f>
        <v>2569.6819898448848</v>
      </c>
      <c r="AC66">
        <f>Comparison_data!AB167</f>
        <v>2571.0556479865722</v>
      </c>
      <c r="AD66">
        <f>Comparison_data!AC167</f>
        <v>2572.4123820987952</v>
      </c>
      <c r="AE66">
        <f>Comparison_data!AD167</f>
        <v>2573.7525030330798</v>
      </c>
      <c r="AF66">
        <f>Comparison_data!AE167</f>
        <v>2575.0763140745389</v>
      </c>
      <c r="AG66">
        <f>Comparison_data!AF167</f>
        <v>2576.3841111706934</v>
      </c>
      <c r="AH66">
        <f>Comparison_data!AG167</f>
        <v>2577.7511003544519</v>
      </c>
      <c r="AI66">
        <f>Comparison_data!AH167</f>
        <v>2579.1017509191847</v>
      </c>
      <c r="AJ66">
        <f>Comparison_data!AI167</f>
        <v>2580.9142687797321</v>
      </c>
      <c r="AK66">
        <f>Comparison_data!AJ167</f>
        <v>2582.7111638661718</v>
      </c>
      <c r="AL66">
        <f>Comparison_data!AK167</f>
        <v>2584.5661480976319</v>
      </c>
      <c r="AM66">
        <f>Comparison_data!AL167</f>
        <v>2586.4052801571788</v>
      </c>
      <c r="AN66">
        <f>Comparison_data!AM167</f>
        <v>2588.2287623825364</v>
      </c>
      <c r="AO66">
        <f>Comparison_data!AN167</f>
        <v>2590.0367936824869</v>
      </c>
      <c r="AP66">
        <f>Comparison_data!AO167</f>
        <v>2591.9018399036486</v>
      </c>
      <c r="AQ66">
        <f>Comparison_data!AP167</f>
        <v>2593.6792491115903</v>
      </c>
      <c r="AR66">
        <f>Comparison_data!AQ167</f>
        <v>2595.5134524129007</v>
      </c>
      <c r="AS66">
        <f>Comparison_data!AR167</f>
        <v>2597.3323729371682</v>
      </c>
    </row>
    <row r="67" spans="1:45" x14ac:dyDescent="0.2">
      <c r="A67" t="str">
        <f>Comparison_data!A168</f>
        <v>FOOD</v>
      </c>
      <c r="C67" t="str">
        <f>Comparison_data!B168</f>
        <v>Food Demand|Livestock</v>
      </c>
      <c r="D67" t="str">
        <f>Comparison_data!C168</f>
        <v>kcal/cap/day</v>
      </c>
      <c r="E67">
        <f>Comparison_data!D168</f>
        <v>450.89762136759254</v>
      </c>
      <c r="F67">
        <f>Comparison_data!E168</f>
        <v>451.15629217336738</v>
      </c>
      <c r="G67">
        <f>Comparison_data!F168</f>
        <v>451.5027444965034</v>
      </c>
      <c r="H67">
        <f>Comparison_data!G168</f>
        <v>451.74963967334469</v>
      </c>
      <c r="I67">
        <f>Comparison_data!H168</f>
        <v>452.08273818859482</v>
      </c>
      <c r="J67">
        <f>Comparison_data!I168</f>
        <v>452.31859993964082</v>
      </c>
      <c r="K67">
        <f>Comparison_data!J168</f>
        <v>452.63913595775477</v>
      </c>
      <c r="L67">
        <f>Comparison_data!K168</f>
        <v>452.95321742921618</v>
      </c>
      <c r="M67">
        <f>Comparison_data!L168</f>
        <v>453.26103737083821</v>
      </c>
      <c r="N67">
        <f>Comparison_data!M168</f>
        <v>453.56278117942219</v>
      </c>
      <c r="O67">
        <f>Comparison_data!N168</f>
        <v>453.85862700411514</v>
      </c>
      <c r="P67">
        <f>Comparison_data!O168</f>
        <v>453.08000004794712</v>
      </c>
      <c r="Q67">
        <f>Comparison_data!P168</f>
        <v>452.31446332962639</v>
      </c>
      <c r="R67">
        <f>Comparison_data!Q168</f>
        <v>451.56168949226094</v>
      </c>
      <c r="S67">
        <f>Comparison_data!R168</f>
        <v>450.82136200398429</v>
      </c>
      <c r="T67">
        <f>Comparison_data!S168</f>
        <v>450.09317471417313</v>
      </c>
      <c r="U67">
        <f>Comparison_data!T168</f>
        <v>449.29505220812729</v>
      </c>
      <c r="V67">
        <f>Comparison_data!U168</f>
        <v>448.50980648841244</v>
      </c>
      <c r="W67">
        <f>Comparison_data!V168</f>
        <v>447.73712842064276</v>
      </c>
      <c r="X67">
        <f>Comparison_data!W168</f>
        <v>446.97671868710574</v>
      </c>
      <c r="Y67">
        <f>Comparison_data!X168</f>
        <v>446.22828740016553</v>
      </c>
      <c r="Z67">
        <f>Comparison_data!Y168</f>
        <v>445.45625018416672</v>
      </c>
      <c r="AA67">
        <f>Comparison_data!Z168</f>
        <v>444.61569531039385</v>
      </c>
      <c r="AB67">
        <f>Comparison_data!AA168</f>
        <v>443.86334637257045</v>
      </c>
      <c r="AC67">
        <f>Comparison_data!AB168</f>
        <v>443.04308510381406</v>
      </c>
      <c r="AD67">
        <f>Comparison_data!AC168</f>
        <v>442.23292978897689</v>
      </c>
      <c r="AE67">
        <f>Comparison_data!AD168</f>
        <v>441.4326948072997</v>
      </c>
      <c r="AF67">
        <f>Comparison_data!AE168</f>
        <v>440.64219905620456</v>
      </c>
      <c r="AG67">
        <f>Comparison_data!AF168</f>
        <v>439.78589548123966</v>
      </c>
      <c r="AH67">
        <f>Comparison_data!AG168</f>
        <v>439.01480540915958</v>
      </c>
      <c r="AI67">
        <f>Comparison_data!AH168</f>
        <v>438.17846212401105</v>
      </c>
      <c r="AJ67">
        <f>Comparison_data!AI168</f>
        <v>437.542377508519</v>
      </c>
      <c r="AK67">
        <f>Comparison_data!AJ168</f>
        <v>436.91177554590297</v>
      </c>
      <c r="AL67">
        <f>Comparison_data!AK168</f>
        <v>436.28658565477161</v>
      </c>
      <c r="AM67">
        <f>Comparison_data!AL168</f>
        <v>435.66673846007086</v>
      </c>
      <c r="AN67">
        <f>Comparison_data!AM168</f>
        <v>435.05216576742089</v>
      </c>
      <c r="AO67">
        <f>Comparison_data!AN168</f>
        <v>434.44280053810604</v>
      </c>
      <c r="AP67">
        <f>Comparison_data!AO168</f>
        <v>433.83857686469713</v>
      </c>
      <c r="AQ67">
        <f>Comparison_data!AP168</f>
        <v>433.16746326457246</v>
      </c>
      <c r="AR67">
        <f>Comparison_data!AQ168</f>
        <v>432.57363045892163</v>
      </c>
      <c r="AS67">
        <f>Comparison_data!AR168</f>
        <v>431.98474553138396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J134"/>
  <sheetViews>
    <sheetView topLeftCell="A103" zoomScaleNormal="113" zoomScaleSheetLayoutView="100" workbookViewId="0">
      <selection activeCell="S62" sqref="S62"/>
    </sheetView>
  </sheetViews>
  <sheetFormatPr baseColWidth="10" defaultColWidth="11" defaultRowHeight="16" x14ac:dyDescent="0.2"/>
  <cols>
    <col min="1" max="1" width="29.83203125" bestFit="1" customWidth="1"/>
    <col min="3" max="3" width="16.6640625" bestFit="1" customWidth="1"/>
    <col min="4" max="8" width="11.1640625" bestFit="1" customWidth="1"/>
    <col min="9" max="9" width="2.1640625" customWidth="1"/>
    <col min="10" max="14" width="11.1640625" bestFit="1" customWidth="1"/>
    <col min="15" max="15" width="2.33203125" customWidth="1"/>
    <col min="16" max="22" width="11.1640625" bestFit="1" customWidth="1"/>
    <col min="23" max="23" width="31.1640625" bestFit="1" customWidth="1"/>
    <col min="24" max="24" width="11.83203125" bestFit="1" customWidth="1"/>
    <col min="25" max="25" width="19.6640625" bestFit="1" customWidth="1"/>
    <col min="26" max="30" width="13" bestFit="1" customWidth="1"/>
    <col min="31" max="31" width="2.33203125" customWidth="1"/>
    <col min="32" max="36" width="13" bestFit="1" customWidth="1"/>
    <col min="37" max="37" width="2.1640625" customWidth="1"/>
    <col min="38" max="38" width="13" bestFit="1" customWidth="1"/>
    <col min="39" max="39" width="12" bestFit="1" customWidth="1"/>
    <col min="40" max="42" width="13" bestFit="1" customWidth="1"/>
    <col min="45" max="45" width="32.6640625" bestFit="1" customWidth="1"/>
    <col min="46" max="47" width="12.33203125" bestFit="1" customWidth="1"/>
    <col min="52" max="52" width="11" customWidth="1"/>
    <col min="56" max="56" width="10.5" customWidth="1"/>
    <col min="57" max="57" width="11" customWidth="1"/>
  </cols>
  <sheetData>
    <row r="1" spans="1:64" x14ac:dyDescent="0.2">
      <c r="A1" s="51" t="s">
        <v>6</v>
      </c>
      <c r="B1" s="51" t="s">
        <v>1</v>
      </c>
      <c r="D1" s="20">
        <v>2010</v>
      </c>
      <c r="E1" s="20"/>
      <c r="I1" t="s">
        <v>162</v>
      </c>
      <c r="J1" s="19">
        <v>2030</v>
      </c>
      <c r="K1" s="19"/>
      <c r="O1" t="s">
        <v>162</v>
      </c>
      <c r="P1" s="19">
        <v>2050</v>
      </c>
      <c r="Q1" s="19"/>
      <c r="W1" s="51" t="s">
        <v>49</v>
      </c>
      <c r="X1" s="51" t="s">
        <v>1</v>
      </c>
      <c r="Z1" s="20">
        <v>2010</v>
      </c>
      <c r="AA1" s="20"/>
      <c r="AE1" t="s">
        <v>162</v>
      </c>
      <c r="AF1" s="19">
        <v>2030</v>
      </c>
      <c r="AG1" s="19"/>
      <c r="AK1" t="s">
        <v>162</v>
      </c>
      <c r="AL1" s="19">
        <v>2050</v>
      </c>
      <c r="AM1" s="19"/>
      <c r="AS1" s="50" t="s">
        <v>161</v>
      </c>
      <c r="AT1" s="49" t="s">
        <v>1</v>
      </c>
      <c r="AU1" s="14"/>
      <c r="AV1" s="20">
        <v>2010</v>
      </c>
      <c r="AW1" s="20"/>
      <c r="BA1" t="s">
        <v>162</v>
      </c>
      <c r="BB1" s="19">
        <v>2030</v>
      </c>
      <c r="BC1" s="19"/>
      <c r="BG1" t="s">
        <v>162</v>
      </c>
      <c r="BH1" s="19">
        <v>2050</v>
      </c>
      <c r="BI1" s="19"/>
    </row>
    <row r="2" spans="1:64" s="14" customFormat="1" ht="17" x14ac:dyDescent="0.2">
      <c r="A2" s="51"/>
      <c r="B2" s="51"/>
      <c r="D2" s="20" t="s">
        <v>93</v>
      </c>
      <c r="E2" s="17" t="s">
        <v>94</v>
      </c>
      <c r="F2" s="14" t="s">
        <v>91</v>
      </c>
      <c r="G2" s="14" t="s">
        <v>177</v>
      </c>
      <c r="H2" s="14" t="s">
        <v>92</v>
      </c>
      <c r="J2" s="20" t="s">
        <v>93</v>
      </c>
      <c r="K2" s="17" t="s">
        <v>94</v>
      </c>
      <c r="L2" s="14" t="s">
        <v>91</v>
      </c>
      <c r="M2" s="14" t="s">
        <v>177</v>
      </c>
      <c r="N2" s="14" t="s">
        <v>92</v>
      </c>
      <c r="P2" s="20" t="s">
        <v>93</v>
      </c>
      <c r="Q2" s="17" t="s">
        <v>94</v>
      </c>
      <c r="R2" s="14" t="s">
        <v>91</v>
      </c>
      <c r="S2" s="14" t="s">
        <v>177</v>
      </c>
      <c r="T2" s="14" t="s">
        <v>92</v>
      </c>
      <c r="W2" s="51"/>
      <c r="X2" s="51"/>
      <c r="Z2" s="20" t="s">
        <v>93</v>
      </c>
      <c r="AA2" s="17" t="s">
        <v>94</v>
      </c>
      <c r="AB2" s="14" t="s">
        <v>91</v>
      </c>
      <c r="AC2" s="14" t="s">
        <v>177</v>
      </c>
      <c r="AD2" s="14" t="s">
        <v>92</v>
      </c>
      <c r="AF2" s="20" t="s">
        <v>93</v>
      </c>
      <c r="AG2" s="17" t="s">
        <v>94</v>
      </c>
      <c r="AH2" s="14" t="s">
        <v>91</v>
      </c>
      <c r="AI2" s="14" t="s">
        <v>177</v>
      </c>
      <c r="AJ2" s="14" t="s">
        <v>92</v>
      </c>
      <c r="AL2" s="20" t="s">
        <v>93</v>
      </c>
      <c r="AM2" s="17" t="s">
        <v>94</v>
      </c>
      <c r="AN2" s="14" t="s">
        <v>91</v>
      </c>
      <c r="AO2" s="14" t="s">
        <v>177</v>
      </c>
      <c r="AP2" s="14" t="s">
        <v>92</v>
      </c>
      <c r="AS2" s="50"/>
      <c r="AT2" s="49"/>
      <c r="AV2" s="20" t="s">
        <v>93</v>
      </c>
      <c r="AW2" s="17" t="s">
        <v>94</v>
      </c>
      <c r="AX2" s="14" t="s">
        <v>91</v>
      </c>
      <c r="AY2" s="14" t="s">
        <v>177</v>
      </c>
      <c r="AZ2" s="14" t="s">
        <v>92</v>
      </c>
      <c r="BB2" s="20" t="s">
        <v>93</v>
      </c>
      <c r="BC2" s="17" t="s">
        <v>94</v>
      </c>
      <c r="BD2" s="14" t="s">
        <v>91</v>
      </c>
      <c r="BE2" s="14" t="s">
        <v>177</v>
      </c>
      <c r="BF2" s="14" t="s">
        <v>92</v>
      </c>
      <c r="BH2" s="20" t="s">
        <v>93</v>
      </c>
      <c r="BI2" s="17" t="s">
        <v>94</v>
      </c>
      <c r="BJ2" s="14" t="s">
        <v>91</v>
      </c>
      <c r="BK2" s="14" t="s">
        <v>177</v>
      </c>
      <c r="BL2" s="14" t="s">
        <v>92</v>
      </c>
    </row>
    <row r="3" spans="1:64" x14ac:dyDescent="0.2">
      <c r="A3" t="s">
        <v>8</v>
      </c>
      <c r="B3" t="s">
        <v>7</v>
      </c>
      <c r="C3" s="18" t="s">
        <v>98</v>
      </c>
      <c r="D3">
        <f>Comparison_data!D5</f>
        <v>86.3</v>
      </c>
      <c r="E3" s="18">
        <f>Comparison_data!D76</f>
        <v>86.3</v>
      </c>
      <c r="F3">
        <f>Comparison_data!D147</f>
        <v>86.3</v>
      </c>
      <c r="G3">
        <f>Comparison_data!D218</f>
        <v>86.3</v>
      </c>
      <c r="H3">
        <f>Comparison_data!D289</f>
        <v>86.3</v>
      </c>
      <c r="J3" s="18">
        <f>Comparison_data!X5</f>
        <v>322.32189554944296</v>
      </c>
      <c r="K3" s="18">
        <f>Comparison_data!X76</f>
        <v>239.06294790357498</v>
      </c>
      <c r="L3">
        <f>Comparison_data!X147</f>
        <v>469.24117924519896</v>
      </c>
      <c r="M3">
        <f>Comparison_data!X218</f>
        <v>320.48174437712498</v>
      </c>
      <c r="N3">
        <f>Comparison_data!X289</f>
        <v>198.25750665039612</v>
      </c>
      <c r="P3" s="18">
        <f>Comparison_data!AR5</f>
        <v>359.90066148473699</v>
      </c>
      <c r="Q3" s="18">
        <f>Comparison_data!AR76</f>
        <v>474.55790149881301</v>
      </c>
      <c r="R3">
        <f>Comparison_data!AR147</f>
        <v>758.93129675070998</v>
      </c>
      <c r="S3">
        <f>Comparison_data!AR218</f>
        <v>373.682681863384</v>
      </c>
      <c r="T3">
        <f>Comparison_data!AR289</f>
        <v>435.49575068519107</v>
      </c>
      <c r="W3" t="s">
        <v>50</v>
      </c>
      <c r="X3" t="s">
        <v>3</v>
      </c>
      <c r="Y3" t="s">
        <v>98</v>
      </c>
      <c r="Z3">
        <f>Comparison_data!D38</f>
        <v>36.424674321238214</v>
      </c>
      <c r="AA3">
        <f>Comparison_data!D109</f>
        <v>36.424674321238214</v>
      </c>
      <c r="AB3">
        <f>Comparison_data!D180</f>
        <v>36.423419817305216</v>
      </c>
      <c r="AC3">
        <f>Comparison_data!D251</f>
        <v>36.424674321238207</v>
      </c>
      <c r="AD3">
        <f>Comparison_data!D322</f>
        <v>36.423419817305216</v>
      </c>
      <c r="AF3">
        <f>Comparison_data!S38</f>
        <v>31.865193293122307</v>
      </c>
      <c r="AG3">
        <f>Comparison_data!S109</f>
        <v>28.090187939320305</v>
      </c>
      <c r="AH3">
        <f>Comparison_data!S180</f>
        <v>40.194629426853467</v>
      </c>
      <c r="AI3">
        <f>Comparison_data!X251</f>
        <v>30.460321141775392</v>
      </c>
      <c r="AJ3">
        <f>Comparison_data!S322</f>
        <v>39.263290726925035</v>
      </c>
      <c r="AL3">
        <f>Comparison_data!AR38</f>
        <v>29.355899072637701</v>
      </c>
      <c r="AM3">
        <f>Comparison_data!AR109</f>
        <v>26.315999999999999</v>
      </c>
      <c r="AN3">
        <f>Comparison_data!AR180</f>
        <v>59.0930107256535</v>
      </c>
      <c r="AO3">
        <f>Comparison_data!AR251</f>
        <v>29.355899072637801</v>
      </c>
      <c r="AP3">
        <f>Comparison_data!AR322</f>
        <v>31.081016201882758</v>
      </c>
      <c r="AS3" t="s">
        <v>149</v>
      </c>
      <c r="AT3" t="s">
        <v>3</v>
      </c>
      <c r="AU3" t="s">
        <v>98</v>
      </c>
      <c r="AV3">
        <f>Baseline_data!D138</f>
        <v>0.93297480523199905</v>
      </c>
      <c r="AW3">
        <f>'2Degree_data'!D138</f>
        <v>0.93297480523199905</v>
      </c>
      <c r="AX3">
        <f>Food_data!D138</f>
        <v>0.93297480523199905</v>
      </c>
      <c r="AY3">
        <f>Materials_data!D138</f>
        <v>0.93297480523200005</v>
      </c>
      <c r="AZ3">
        <f>Total_data!D138</f>
        <v>0.93297480523199905</v>
      </c>
      <c r="BB3">
        <f>Baseline_data!X138</f>
        <v>7.8140870924430441</v>
      </c>
      <c r="BC3">
        <f>'2Degree_data'!X138</f>
        <v>0.60213419280000002</v>
      </c>
      <c r="BD3">
        <f>Food_data!X138</f>
        <v>11.5748962452251</v>
      </c>
      <c r="BE3">
        <f>Materials_data!X138</f>
        <v>7.7685342962089328</v>
      </c>
      <c r="BF3">
        <f>Total_data!X138</f>
        <v>1.32830115751623</v>
      </c>
      <c r="BH3">
        <f>Baseline_data!AR138</f>
        <v>8.8755649177756393</v>
      </c>
      <c r="BI3">
        <f>'2Degree_data'!AR138</f>
        <v>0</v>
      </c>
      <c r="BJ3">
        <f>Food_data!AR138</f>
        <v>18.716120066726301</v>
      </c>
      <c r="BK3">
        <f>Materials_data!AR138</f>
        <v>9.21544541720057</v>
      </c>
      <c r="BL3">
        <f>Total_data!AR138</f>
        <v>0.72616696471623599</v>
      </c>
    </row>
    <row r="4" spans="1:64" x14ac:dyDescent="0.2">
      <c r="A4" t="s">
        <v>9</v>
      </c>
      <c r="B4" t="s">
        <v>7</v>
      </c>
      <c r="C4" s="18" t="s">
        <v>99</v>
      </c>
      <c r="D4">
        <f>Comparison_data!D6</f>
        <v>1580.8000000000002</v>
      </c>
      <c r="E4" s="18">
        <f>Comparison_data!D77</f>
        <v>1580.8000000000002</v>
      </c>
      <c r="F4">
        <f>Comparison_data!D148</f>
        <v>1580.8000000000002</v>
      </c>
      <c r="G4">
        <f>Comparison_data!D219</f>
        <v>1580.8000000000002</v>
      </c>
      <c r="H4">
        <f>Comparison_data!D290</f>
        <v>1580.8000000000002</v>
      </c>
      <c r="J4" s="18">
        <f>Comparison_data!X6</f>
        <v>1019.68398656456</v>
      </c>
      <c r="K4" s="18">
        <f>Comparison_data!X77</f>
        <v>792.8</v>
      </c>
      <c r="L4">
        <f>Comparison_data!X148</f>
        <v>901.52873834166394</v>
      </c>
      <c r="M4">
        <f>Comparison_data!X219</f>
        <v>1017.4425906738441</v>
      </c>
      <c r="N4">
        <f>Comparison_data!X290</f>
        <v>792.8</v>
      </c>
      <c r="P4" s="18">
        <f>Comparison_data!AR6</f>
        <v>2229.38398656456</v>
      </c>
      <c r="Q4" s="18">
        <f>Comparison_data!AR77</f>
        <v>408.54996629051897</v>
      </c>
      <c r="R4">
        <f>Comparison_data!AR148</f>
        <v>2111.2287383416601</v>
      </c>
      <c r="S4">
        <f>Comparison_data!AR219</f>
        <v>2227.14259067384</v>
      </c>
      <c r="T4">
        <f>Comparison_data!AR290</f>
        <v>377.13039961818902</v>
      </c>
      <c r="W4" t="s">
        <v>52</v>
      </c>
      <c r="X4" t="s">
        <v>3</v>
      </c>
      <c r="Y4" t="s">
        <v>99</v>
      </c>
      <c r="Z4">
        <f>Comparison_data!D40</f>
        <v>139.24760000000001</v>
      </c>
      <c r="AA4">
        <f>Comparison_data!D111</f>
        <v>139.24760000000001</v>
      </c>
      <c r="AB4">
        <f>Comparison_data!D182</f>
        <v>139.24760000000001</v>
      </c>
      <c r="AC4">
        <f>Comparison_data!D253</f>
        <v>139.24760000000001</v>
      </c>
      <c r="AD4">
        <f>Comparison_data!D324</f>
        <v>139.24760000000001</v>
      </c>
      <c r="AF4">
        <f>Comparison_data!S40</f>
        <v>147.87606307647999</v>
      </c>
      <c r="AG4">
        <f>Comparison_data!S111</f>
        <v>122</v>
      </c>
      <c r="AH4">
        <f>Comparison_data!S182</f>
        <v>139.00729125344901</v>
      </c>
      <c r="AI4">
        <f>Comparison_data!X253</f>
        <v>161.73930020354999</v>
      </c>
      <c r="AJ4">
        <f>Comparison_data!S324</f>
        <v>121.99999999999901</v>
      </c>
      <c r="AL4">
        <f>Comparison_data!AR40</f>
        <v>280.29275397178202</v>
      </c>
      <c r="AM4">
        <f>Comparison_data!AR111</f>
        <v>39.8260679408247</v>
      </c>
      <c r="AN4">
        <f>Comparison_data!AR182</f>
        <v>265.64026892757499</v>
      </c>
      <c r="AO4">
        <f>Comparison_data!AR253</f>
        <v>271.72383675291798</v>
      </c>
      <c r="AP4">
        <f>Comparison_data!AR324</f>
        <v>82</v>
      </c>
      <c r="AS4" t="s">
        <v>158</v>
      </c>
      <c r="AT4" t="s">
        <v>3</v>
      </c>
      <c r="AU4" t="s">
        <v>135</v>
      </c>
      <c r="AV4">
        <f>Baseline_data!D139</f>
        <v>0</v>
      </c>
      <c r="AW4">
        <f>'2Degree_data'!D139</f>
        <v>0</v>
      </c>
      <c r="AX4">
        <f>Food_data!D139</f>
        <v>0</v>
      </c>
      <c r="AY4">
        <f>Materials_data!D139</f>
        <v>0</v>
      </c>
      <c r="AZ4">
        <f>Total_data!D139</f>
        <v>0</v>
      </c>
      <c r="BB4">
        <f>Baseline_data!X139</f>
        <v>0</v>
      </c>
      <c r="BC4">
        <f>'2Degree_data'!X139</f>
        <v>5.2890768558743604</v>
      </c>
      <c r="BD4">
        <f>Food_data!X139</f>
        <v>0</v>
      </c>
      <c r="BE4">
        <f>Materials_data!X139</f>
        <v>0</v>
      </c>
      <c r="BF4">
        <f>Total_data!X139</f>
        <v>3.5589640254354702</v>
      </c>
      <c r="BH4">
        <f>Baseline_data!AR139</f>
        <v>0</v>
      </c>
      <c r="BI4">
        <f>'2Degree_data'!AR139</f>
        <v>10</v>
      </c>
      <c r="BJ4">
        <f>Food_data!AR139</f>
        <v>0</v>
      </c>
      <c r="BK4">
        <f>Materials_data!AR139</f>
        <v>0</v>
      </c>
      <c r="BL4">
        <f>Total_data!AR139</f>
        <v>10</v>
      </c>
    </row>
    <row r="5" spans="1:64" x14ac:dyDescent="0.2">
      <c r="A5" t="s">
        <v>10</v>
      </c>
      <c r="B5" t="s">
        <v>7</v>
      </c>
      <c r="C5" s="18" t="s">
        <v>100</v>
      </c>
      <c r="D5">
        <f>Comparison_data!D7</f>
        <v>1403.7741192377712</v>
      </c>
      <c r="E5" s="18">
        <f>Comparison_data!D78</f>
        <v>1403.7741192377712</v>
      </c>
      <c r="F5">
        <f>Comparison_data!D149</f>
        <v>1403.7741192377712</v>
      </c>
      <c r="G5">
        <f>Comparison_data!D220</f>
        <v>1403.7741192377712</v>
      </c>
      <c r="H5">
        <f>Comparison_data!D291</f>
        <v>1403.7741192377712</v>
      </c>
      <c r="J5" s="18">
        <f>Comparison_data!X7</f>
        <v>3003.0511697573424</v>
      </c>
      <c r="K5" s="18">
        <f>Comparison_data!X78</f>
        <v>2427.9057259727351</v>
      </c>
      <c r="L5">
        <f>Comparison_data!X149</f>
        <v>3012.3670506877575</v>
      </c>
      <c r="M5">
        <f>Comparison_data!X220</f>
        <v>3028.2984417084876</v>
      </c>
      <c r="N5">
        <f>Comparison_data!X291</f>
        <v>2599.1928511325391</v>
      </c>
      <c r="P5" s="18">
        <f>Comparison_data!AR7</f>
        <v>3151.1657658631311</v>
      </c>
      <c r="Q5" s="18">
        <f>Comparison_data!AR78</f>
        <v>1646.311820631614</v>
      </c>
      <c r="R5">
        <f>Comparison_data!AR149</f>
        <v>3069.505605946812</v>
      </c>
      <c r="S5">
        <f>Comparison_data!AR220</f>
        <v>3218.1695216468306</v>
      </c>
      <c r="T5">
        <f>Comparison_data!AR291</f>
        <v>2956.8993001700151</v>
      </c>
      <c r="W5" t="s">
        <v>54</v>
      </c>
      <c r="X5" t="s">
        <v>3</v>
      </c>
      <c r="Y5" t="s">
        <v>100</v>
      </c>
      <c r="Z5">
        <f>Comparison_data!D42</f>
        <v>108.035399999999</v>
      </c>
      <c r="AA5">
        <f>Comparison_data!D113</f>
        <v>108.0354</v>
      </c>
      <c r="AB5">
        <f>Comparison_data!D184</f>
        <v>108.0354</v>
      </c>
      <c r="AC5">
        <f>Comparison_data!D255</f>
        <v>108.0354</v>
      </c>
      <c r="AD5">
        <f>Comparison_data!D326</f>
        <v>108.0354</v>
      </c>
      <c r="AF5">
        <f>Comparison_data!S42</f>
        <v>135</v>
      </c>
      <c r="AG5">
        <f>Comparison_data!S113</f>
        <v>135</v>
      </c>
      <c r="AH5">
        <f>Comparison_data!S184</f>
        <v>135</v>
      </c>
      <c r="AI5">
        <f>Comparison_data!X255</f>
        <v>136</v>
      </c>
      <c r="AJ5">
        <f>Comparison_data!S326</f>
        <v>135</v>
      </c>
      <c r="AL5">
        <f>Comparison_data!AR42</f>
        <v>124.23591603524299</v>
      </c>
      <c r="AM5">
        <f>Comparison_data!AR113</f>
        <v>123</v>
      </c>
      <c r="AN5">
        <f>Comparison_data!AR184</f>
        <v>123</v>
      </c>
      <c r="AO5">
        <f>Comparison_data!AR255</f>
        <v>123</v>
      </c>
      <c r="AP5">
        <f>Comparison_data!AR326</f>
        <v>123</v>
      </c>
      <c r="AS5" t="s">
        <v>150</v>
      </c>
      <c r="AT5" t="s">
        <v>3</v>
      </c>
      <c r="AU5" t="s">
        <v>99</v>
      </c>
      <c r="AV5">
        <f>Baseline_data!D130</f>
        <v>30.029407019999997</v>
      </c>
      <c r="AW5">
        <f>'2Degree_data'!D130</f>
        <v>30.029407019999898</v>
      </c>
      <c r="AX5">
        <f>Food_data!D130</f>
        <v>30.029407019999898</v>
      </c>
      <c r="AY5">
        <f>Materials_data!D130</f>
        <v>30.029407019999997</v>
      </c>
      <c r="AZ5">
        <f>Total_data!D130</f>
        <v>30.029407019999997</v>
      </c>
      <c r="BB5">
        <f>Baseline_data!X130</f>
        <v>25.146581784634499</v>
      </c>
      <c r="BC5">
        <f>'2Degree_data'!X130</f>
        <v>12.682048001233699</v>
      </c>
      <c r="BD5">
        <f>Food_data!X130</f>
        <v>22.232737248611997</v>
      </c>
      <c r="BE5">
        <f>Materials_data!X130</f>
        <v>25.091306379881399</v>
      </c>
      <c r="BF5">
        <f>Total_data!X130</f>
        <v>17.8188201767483</v>
      </c>
      <c r="BH5">
        <f>Baseline_data!AR130</f>
        <v>54.979177359034495</v>
      </c>
      <c r="BI5">
        <f>'2Degree_data'!AR130</f>
        <v>6.1652879999999903E-2</v>
      </c>
      <c r="BJ5">
        <f>Food_data!AR130</f>
        <v>52.009268910612001</v>
      </c>
      <c r="BK5">
        <f>Materials_data!AR130</f>
        <v>54.867838041881399</v>
      </c>
      <c r="BL5">
        <f>Total_data!AR130</f>
        <v>6.1652879999999903E-2</v>
      </c>
    </row>
    <row r="6" spans="1:64" x14ac:dyDescent="0.2">
      <c r="A6" t="s">
        <v>11</v>
      </c>
      <c r="B6" t="s">
        <v>7</v>
      </c>
      <c r="C6" s="18" t="s">
        <v>101</v>
      </c>
      <c r="D6">
        <f>Comparison_data!D8</f>
        <v>1006.6999999999999</v>
      </c>
      <c r="E6" s="18">
        <f>Comparison_data!D79</f>
        <v>1006.6999999999999</v>
      </c>
      <c r="F6">
        <f>Comparison_data!D150</f>
        <v>1006.6999999999999</v>
      </c>
      <c r="G6">
        <f>Comparison_data!D221</f>
        <v>1006.6999999999999</v>
      </c>
      <c r="H6">
        <f>Comparison_data!D292</f>
        <v>1006.6999999999999</v>
      </c>
      <c r="J6" s="18">
        <f>Comparison_data!X8</f>
        <v>1303.6213408053998</v>
      </c>
      <c r="K6" s="18">
        <f>Comparison_data!X79</f>
        <v>905</v>
      </c>
      <c r="L6">
        <f>Comparison_data!X150</f>
        <v>1356.9890170049</v>
      </c>
      <c r="M6">
        <f>Comparison_data!X221</f>
        <v>1247.58099860889</v>
      </c>
      <c r="N6">
        <f>Comparison_data!X292</f>
        <v>755</v>
      </c>
      <c r="P6" s="18">
        <f>Comparison_data!AR8</f>
        <v>1874</v>
      </c>
      <c r="Q6" s="18">
        <f>Comparison_data!AR79</f>
        <v>1874</v>
      </c>
      <c r="R6">
        <f>Comparison_data!AR150</f>
        <v>1873.9999999999902</v>
      </c>
      <c r="S6">
        <f>Comparison_data!AR221</f>
        <v>1874</v>
      </c>
      <c r="T6">
        <f>Comparison_data!AR292</f>
        <v>1874</v>
      </c>
      <c r="W6" t="s">
        <v>55</v>
      </c>
      <c r="X6" t="s">
        <v>3</v>
      </c>
      <c r="Y6" t="s">
        <v>101</v>
      </c>
      <c r="Z6">
        <f>Comparison_data!D43</f>
        <v>12.561203813760001</v>
      </c>
      <c r="AA6">
        <f>Comparison_data!D114</f>
        <v>12.561203813760001</v>
      </c>
      <c r="AB6">
        <f>Comparison_data!D185</f>
        <v>12.561203813760001</v>
      </c>
      <c r="AC6">
        <f>Comparison_data!D256</f>
        <v>12.561203813760001</v>
      </c>
      <c r="AD6">
        <f>Comparison_data!D327</f>
        <v>12.561203813760001</v>
      </c>
      <c r="AF6">
        <f>Comparison_data!S43</f>
        <v>11.629038758399899</v>
      </c>
      <c r="AG6">
        <f>Comparison_data!S114</f>
        <v>11.629038758399899</v>
      </c>
      <c r="AH6">
        <f>Comparison_data!S185</f>
        <v>11.629038758399899</v>
      </c>
      <c r="AI6">
        <f>Comparison_data!X256</f>
        <v>17.736146438956201</v>
      </c>
      <c r="AJ6">
        <f>Comparison_data!S327</f>
        <v>11.629038758399899</v>
      </c>
      <c r="AL6">
        <f>Comparison_data!AR43</f>
        <v>26.641587571199999</v>
      </c>
      <c r="AM6">
        <f>Comparison_data!AR114</f>
        <v>26.641587571199899</v>
      </c>
      <c r="AN6">
        <f>Comparison_data!AR185</f>
        <v>26.641587571199999</v>
      </c>
      <c r="AO6">
        <f>Comparison_data!AR256</f>
        <v>26.641587571199999</v>
      </c>
      <c r="AP6">
        <f>Comparison_data!AR327</f>
        <v>26.641587571199899</v>
      </c>
      <c r="AS6" t="s">
        <v>159</v>
      </c>
      <c r="AT6" t="s">
        <v>3</v>
      </c>
      <c r="AU6" t="s">
        <v>131</v>
      </c>
      <c r="AV6">
        <f>Baseline_data!D131</f>
        <v>0</v>
      </c>
      <c r="AW6">
        <f>'2Degree_data'!D131</f>
        <v>0</v>
      </c>
      <c r="AX6">
        <f>Food_data!D131</f>
        <v>0</v>
      </c>
      <c r="AY6">
        <f>Materials_data!D131</f>
        <v>0</v>
      </c>
      <c r="AZ6">
        <f>Total_data!D131</f>
        <v>0</v>
      </c>
      <c r="BB6">
        <f>Baseline_data!X131</f>
        <v>0</v>
      </c>
      <c r="BC6">
        <f>'2Degree_data'!X131</f>
        <v>0</v>
      </c>
      <c r="BD6">
        <f>Food_data!X131</f>
        <v>0</v>
      </c>
      <c r="BE6">
        <f>Materials_data!X131</f>
        <v>0</v>
      </c>
      <c r="BF6">
        <f>Total_data!X131</f>
        <v>0</v>
      </c>
      <c r="BH6">
        <f>Baseline_data!AR131</f>
        <v>0</v>
      </c>
      <c r="BI6">
        <f>'2Degree_data'!AR131</f>
        <v>10</v>
      </c>
      <c r="BJ6">
        <f>Food_data!AR131</f>
        <v>0</v>
      </c>
      <c r="BK6">
        <f>Materials_data!AR131</f>
        <v>0</v>
      </c>
      <c r="BL6">
        <f>Total_data!AR131</f>
        <v>9.2262142770416506</v>
      </c>
    </row>
    <row r="7" spans="1:64" x14ac:dyDescent="0.2">
      <c r="A7" t="s">
        <v>12</v>
      </c>
      <c r="B7" t="s">
        <v>7</v>
      </c>
      <c r="C7" s="18" t="s">
        <v>102</v>
      </c>
      <c r="D7">
        <f>Comparison_data!D9</f>
        <v>393.29999999999995</v>
      </c>
      <c r="E7" s="18">
        <f>Comparison_data!D80</f>
        <v>393.29999999999995</v>
      </c>
      <c r="F7">
        <f>Comparison_data!D151</f>
        <v>393.29999999999995</v>
      </c>
      <c r="G7">
        <f>Comparison_data!D222</f>
        <v>393.29999999999995</v>
      </c>
      <c r="H7">
        <f>Comparison_data!D293</f>
        <v>393.29999999999995</v>
      </c>
      <c r="J7" s="44">
        <f>Comparison_data!X9</f>
        <v>236</v>
      </c>
      <c r="K7" s="18">
        <f>Comparison_data!X80</f>
        <v>236</v>
      </c>
      <c r="L7">
        <f>Comparison_data!X151</f>
        <v>236</v>
      </c>
      <c r="M7">
        <f>Comparison_data!X222</f>
        <v>236</v>
      </c>
      <c r="N7">
        <f>Comparison_data!X293</f>
        <v>236</v>
      </c>
      <c r="P7" s="18">
        <f>Comparison_data!AR9</f>
        <v>78.7</v>
      </c>
      <c r="Q7" s="18">
        <f>Comparison_data!AR80</f>
        <v>510.36861870010796</v>
      </c>
      <c r="R7">
        <f>Comparison_data!AR151</f>
        <v>78.7</v>
      </c>
      <c r="S7">
        <f>Comparison_data!AR222</f>
        <v>78.7</v>
      </c>
      <c r="T7">
        <f>Comparison_data!AR293</f>
        <v>78.7</v>
      </c>
      <c r="W7" t="s">
        <v>56</v>
      </c>
      <c r="X7" t="s">
        <v>3</v>
      </c>
      <c r="Y7" t="s">
        <v>102</v>
      </c>
      <c r="Z7">
        <f>Comparison_data!D44</f>
        <v>25.2242661327953</v>
      </c>
      <c r="AA7">
        <f>Comparison_data!D115</f>
        <v>25.2242661327954</v>
      </c>
      <c r="AB7">
        <f>Comparison_data!D186</f>
        <v>25.2222544124782</v>
      </c>
      <c r="AC7">
        <f>Comparison_data!D257</f>
        <v>25.2242661327953</v>
      </c>
      <c r="AD7">
        <f>Comparison_data!D328</f>
        <v>25.2222544124782</v>
      </c>
      <c r="AF7">
        <f>Comparison_data!S44</f>
        <v>20.639214042623902</v>
      </c>
      <c r="AG7">
        <f>Comparison_data!S115</f>
        <v>10.4797033023029</v>
      </c>
      <c r="AH7">
        <f>Comparison_data!S186</f>
        <v>20.639214042623902</v>
      </c>
      <c r="AI7">
        <f>Comparison_data!X257</f>
        <v>17.562802060799999</v>
      </c>
      <c r="AJ7">
        <f>Comparison_data!S328</f>
        <v>1.8119057380577199</v>
      </c>
      <c r="AL7">
        <f>Comparison_data!AR44</f>
        <v>5.8567479753599896</v>
      </c>
      <c r="AM7">
        <f>Comparison_data!AR115</f>
        <v>37.980945035058902</v>
      </c>
      <c r="AN7">
        <f>Comparison_data!AR186</f>
        <v>5.8567479753599896</v>
      </c>
      <c r="AO7">
        <f>Comparison_data!AR257</f>
        <v>5.8567479753599896</v>
      </c>
      <c r="AP7">
        <f>Comparison_data!AR328</f>
        <v>5.8567479753599896</v>
      </c>
      <c r="AS7" t="s">
        <v>151</v>
      </c>
      <c r="AT7" t="s">
        <v>3</v>
      </c>
      <c r="AU7" t="s">
        <v>100</v>
      </c>
      <c r="AV7">
        <f>Baseline_data!D133</f>
        <v>18.85677982868329</v>
      </c>
      <c r="AW7">
        <f>'2Degree_data'!D133</f>
        <v>18.856779828683273</v>
      </c>
      <c r="AX7">
        <f>Food_data!D133</f>
        <v>18.856779828683301</v>
      </c>
      <c r="AY7">
        <f>Materials_data!D133</f>
        <v>18.85677982868329</v>
      </c>
      <c r="AZ7">
        <f>Total_data!D133</f>
        <v>18.856779828683273</v>
      </c>
      <c r="BB7">
        <f>Baseline_data!X133</f>
        <v>66.016443015678291</v>
      </c>
      <c r="BC7">
        <f>'2Degree_data'!X133</f>
        <v>53.550145505960032</v>
      </c>
      <c r="BD7">
        <f>Food_data!X133</f>
        <v>65.417565348325084</v>
      </c>
      <c r="BE7">
        <f>Materials_data!X133</f>
        <v>66.073367608409313</v>
      </c>
      <c r="BF7">
        <f>Total_data!X133</f>
        <v>59.322380989710538</v>
      </c>
      <c r="BH7">
        <f>Baseline_data!AR133</f>
        <v>46.031737793216266</v>
      </c>
      <c r="BI7">
        <f>'2Degree_data'!AR133</f>
        <v>17.978426858748296</v>
      </c>
      <c r="BJ7">
        <f>Food_data!AR133</f>
        <v>45.782150546912746</v>
      </c>
      <c r="BK7">
        <f>Materials_data!AR133</f>
        <v>44.954943641725052</v>
      </c>
      <c r="BL7">
        <f>Total_data!AR133</f>
        <v>46.889772169283752</v>
      </c>
    </row>
    <row r="8" spans="1:64" x14ac:dyDescent="0.2">
      <c r="A8" t="s">
        <v>13</v>
      </c>
      <c r="B8" t="s">
        <v>7</v>
      </c>
      <c r="C8" s="18" t="s">
        <v>103</v>
      </c>
      <c r="D8">
        <f>Comparison_data!D10</f>
        <v>461.80000000000007</v>
      </c>
      <c r="E8" s="18">
        <f>Comparison_data!D81</f>
        <v>461.80000000000007</v>
      </c>
      <c r="F8">
        <f>Comparison_data!D152</f>
        <v>461.80000000000007</v>
      </c>
      <c r="G8">
        <f>Comparison_data!D223</f>
        <v>461.80000000000007</v>
      </c>
      <c r="H8">
        <f>Comparison_data!D294</f>
        <v>461.80000000000007</v>
      </c>
      <c r="J8" s="18">
        <f>Comparison_data!X10</f>
        <v>554.79283807616093</v>
      </c>
      <c r="K8" s="18">
        <f>Comparison_data!X81</f>
        <v>496.25634791701913</v>
      </c>
      <c r="L8">
        <f>Comparison_data!X152</f>
        <v>544.33775452856298</v>
      </c>
      <c r="M8">
        <f>Comparison_data!X223</f>
        <v>583.90339679504598</v>
      </c>
      <c r="N8">
        <f>Comparison_data!X294</f>
        <v>486.31204113474183</v>
      </c>
      <c r="P8" s="18">
        <f>Comparison_data!AR10</f>
        <v>42.130650859533198</v>
      </c>
      <c r="Q8" s="18">
        <f>Comparison_data!AR81</f>
        <v>0</v>
      </c>
      <c r="R8">
        <f>Comparison_data!AR152</f>
        <v>55.330730276029001</v>
      </c>
      <c r="S8">
        <f>Comparison_data!AR223</f>
        <v>80.150479575524997</v>
      </c>
      <c r="T8">
        <f>Comparison_data!AR294</f>
        <v>0</v>
      </c>
      <c r="W8" t="s">
        <v>57</v>
      </c>
      <c r="X8" t="s">
        <v>3</v>
      </c>
      <c r="Y8" t="s">
        <v>103</v>
      </c>
      <c r="Z8">
        <f>Comparison_data!D45</f>
        <v>167.54559999999901</v>
      </c>
      <c r="AA8">
        <f>Comparison_data!D116</f>
        <v>167.54559999999901</v>
      </c>
      <c r="AB8">
        <f>Comparison_data!D187</f>
        <v>167.54559999999901</v>
      </c>
      <c r="AC8">
        <f>Comparison_data!D258</f>
        <v>167.54559999999901</v>
      </c>
      <c r="AD8">
        <f>Comparison_data!D329</f>
        <v>167.54559999999901</v>
      </c>
      <c r="AF8">
        <f>Comparison_data!S45</f>
        <v>165</v>
      </c>
      <c r="AG8">
        <f>Comparison_data!S116</f>
        <v>165</v>
      </c>
      <c r="AH8">
        <f>Comparison_data!S187</f>
        <v>165</v>
      </c>
      <c r="AI8">
        <f>Comparison_data!X258</f>
        <v>156</v>
      </c>
      <c r="AJ8">
        <f>Comparison_data!S329</f>
        <v>165</v>
      </c>
      <c r="AL8">
        <f>Comparison_data!AR45</f>
        <v>117</v>
      </c>
      <c r="AM8">
        <f>Comparison_data!AR116</f>
        <v>106.330334245215</v>
      </c>
      <c r="AN8">
        <f>Comparison_data!AR187</f>
        <v>117</v>
      </c>
      <c r="AO8">
        <f>Comparison_data!AR258</f>
        <v>117</v>
      </c>
      <c r="AP8">
        <f>Comparison_data!AR329</f>
        <v>117</v>
      </c>
      <c r="AS8" t="s">
        <v>160</v>
      </c>
      <c r="AT8" t="s">
        <v>3</v>
      </c>
      <c r="AU8" t="s">
        <v>133</v>
      </c>
      <c r="AV8">
        <f>Baseline_data!D134</f>
        <v>0</v>
      </c>
      <c r="AW8">
        <f>'2Degree_data'!D134</f>
        <v>0</v>
      </c>
      <c r="AX8">
        <f>Food_data!D134</f>
        <v>0</v>
      </c>
      <c r="AY8">
        <f>Materials_data!D134</f>
        <v>0</v>
      </c>
      <c r="AZ8">
        <f>Total_data!D134</f>
        <v>0</v>
      </c>
      <c r="BB8">
        <f>Baseline_data!X134</f>
        <v>0</v>
      </c>
      <c r="BC8">
        <f>'2Degree_data'!X134</f>
        <v>0</v>
      </c>
      <c r="BD8">
        <f>Food_data!X134</f>
        <v>0</v>
      </c>
      <c r="BE8">
        <f>Materials_data!X134</f>
        <v>0</v>
      </c>
      <c r="BF8">
        <f>Total_data!X134</f>
        <v>0</v>
      </c>
      <c r="BH8">
        <f>Baseline_data!AR134</f>
        <v>0</v>
      </c>
      <c r="BI8">
        <f>'2Degree_data'!AR134</f>
        <v>10</v>
      </c>
      <c r="BJ8">
        <f>Food_data!AR134</f>
        <v>0</v>
      </c>
      <c r="BK8">
        <f>Materials_data!AR134</f>
        <v>0</v>
      </c>
      <c r="BL8">
        <f>Total_data!AR134</f>
        <v>10.000000000000099</v>
      </c>
    </row>
    <row r="9" spans="1:64" x14ac:dyDescent="0.2">
      <c r="A9" t="s">
        <v>14</v>
      </c>
      <c r="B9" t="s">
        <v>7</v>
      </c>
      <c r="C9" s="18" t="s">
        <v>104</v>
      </c>
      <c r="D9">
        <f>Comparison_data!D11</f>
        <v>11.299999999999999</v>
      </c>
      <c r="E9" s="18">
        <f>Comparison_data!D82</f>
        <v>11.299999999999999</v>
      </c>
      <c r="F9">
        <f>Comparison_data!D153</f>
        <v>11.299999999999999</v>
      </c>
      <c r="G9">
        <f>Comparison_data!D224</f>
        <v>11.299999999999999</v>
      </c>
      <c r="H9">
        <f>Comparison_data!D295</f>
        <v>11.299999999999999</v>
      </c>
      <c r="J9" s="18">
        <f>Comparison_data!X11</f>
        <v>50.4</v>
      </c>
      <c r="K9" s="18">
        <f>Comparison_data!X82</f>
        <v>5.6</v>
      </c>
      <c r="L9">
        <f>Comparison_data!X153</f>
        <v>50.4</v>
      </c>
      <c r="M9">
        <f>Comparison_data!X224</f>
        <v>50.4</v>
      </c>
      <c r="N9">
        <f>Comparison_data!X295</f>
        <v>5.6</v>
      </c>
      <c r="P9" s="18">
        <f>Comparison_data!AR11</f>
        <v>139.1</v>
      </c>
      <c r="Q9" s="18">
        <f>Comparison_data!AR82</f>
        <v>139.1</v>
      </c>
      <c r="R9">
        <f>Comparison_data!AR153</f>
        <v>139.1</v>
      </c>
      <c r="S9">
        <f>Comparison_data!AR224</f>
        <v>139.099999999999</v>
      </c>
      <c r="T9">
        <f>Comparison_data!AR295</f>
        <v>139.099999999999</v>
      </c>
      <c r="W9" t="s">
        <v>58</v>
      </c>
      <c r="X9" t="s">
        <v>3</v>
      </c>
      <c r="Y9" t="s">
        <v>104</v>
      </c>
      <c r="Z9">
        <f>Comparison_data!D46</f>
        <v>0.256576896</v>
      </c>
      <c r="AA9">
        <f>Comparison_data!D117</f>
        <v>0.256576896</v>
      </c>
      <c r="AB9">
        <f>Comparison_data!D188</f>
        <v>0.256576896</v>
      </c>
      <c r="AC9">
        <f>Comparison_data!D259</f>
        <v>0.256576896</v>
      </c>
      <c r="AD9">
        <f>Comparison_data!D330</f>
        <v>0.256576896</v>
      </c>
      <c r="AF9">
        <f>Comparison_data!S46</f>
        <v>0.16247347200000001</v>
      </c>
      <c r="AG9">
        <f>Comparison_data!S117</f>
        <v>0.16247347200000001</v>
      </c>
      <c r="AH9">
        <f>Comparison_data!S188</f>
        <v>0.16247347200000001</v>
      </c>
      <c r="AI9">
        <f>Comparison_data!X259</f>
        <v>1.16980899839999</v>
      </c>
      <c r="AJ9">
        <f>Comparison_data!S330</f>
        <v>0.16247347200000001</v>
      </c>
      <c r="AL9">
        <f>Comparison_data!AR46</f>
        <v>3.2285799935999901</v>
      </c>
      <c r="AM9">
        <f>Comparison_data!AR117</f>
        <v>3.2285799935999901</v>
      </c>
      <c r="AN9">
        <f>Comparison_data!AR188</f>
        <v>3.2285799935999999</v>
      </c>
      <c r="AO9">
        <f>Comparison_data!AR259</f>
        <v>3.2285799935999901</v>
      </c>
      <c r="AP9">
        <f>Comparison_data!AR330</f>
        <v>3.2285799935999901</v>
      </c>
      <c r="AS9" t="s">
        <v>152</v>
      </c>
      <c r="AT9" t="s">
        <v>3</v>
      </c>
      <c r="AU9" t="s">
        <v>101</v>
      </c>
      <c r="AV9">
        <f>Baseline_data!D137</f>
        <v>12.561203813760001</v>
      </c>
      <c r="AW9">
        <f>'2Degree_data'!D137</f>
        <v>12.561203813760001</v>
      </c>
      <c r="AX9">
        <f>Food_data!D137</f>
        <v>12.561203813760001</v>
      </c>
      <c r="AY9">
        <f>Materials_data!D137</f>
        <v>12.561203813760001</v>
      </c>
      <c r="AZ9">
        <f>Total_data!D137</f>
        <v>12.561203813760001</v>
      </c>
      <c r="BB9">
        <f>Baseline_data!X137</f>
        <v>18.532839973720499</v>
      </c>
      <c r="BC9">
        <f>'2Degree_data'!X137</f>
        <v>12.865868064000001</v>
      </c>
      <c r="BD9">
        <f>Food_data!X137</f>
        <v>19.291537742632201</v>
      </c>
      <c r="BE9">
        <f>Materials_data!X137</f>
        <v>17.736146438956201</v>
      </c>
      <c r="BF9">
        <f>Total_data!X137</f>
        <v>10.733403744</v>
      </c>
      <c r="BH9">
        <f>Baseline_data!AR137</f>
        <v>26.641587571199999</v>
      </c>
      <c r="BI9">
        <f>'2Degree_data'!AR137</f>
        <v>26.641587571199899</v>
      </c>
      <c r="BJ9">
        <f>Food_data!AR137</f>
        <v>26.641587571199999</v>
      </c>
      <c r="BK9">
        <f>Materials_data!AR137</f>
        <v>26.641587571199999</v>
      </c>
      <c r="BL9">
        <f>Total_data!AR137</f>
        <v>26.641587571199899</v>
      </c>
    </row>
    <row r="10" spans="1:64" x14ac:dyDescent="0.2">
      <c r="A10" t="s">
        <v>15</v>
      </c>
      <c r="B10" t="s">
        <v>7</v>
      </c>
      <c r="C10" s="18" t="s">
        <v>105</v>
      </c>
      <c r="D10">
        <f>Comparison_data!D12</f>
        <v>40.6</v>
      </c>
      <c r="E10" s="18">
        <f>Comparison_data!D83</f>
        <v>40.6</v>
      </c>
      <c r="F10">
        <f>Comparison_data!D154</f>
        <v>40.6</v>
      </c>
      <c r="G10">
        <f>Comparison_data!D225</f>
        <v>40.6</v>
      </c>
      <c r="H10">
        <f>Comparison_data!D296</f>
        <v>40.6</v>
      </c>
      <c r="J10" s="18">
        <f>Comparison_data!X12</f>
        <v>71.3</v>
      </c>
      <c r="K10" s="18">
        <f>Comparison_data!X83</f>
        <v>71.3</v>
      </c>
      <c r="L10">
        <f>Comparison_data!X154</f>
        <v>71.3</v>
      </c>
      <c r="M10">
        <f>Comparison_data!X225</f>
        <v>71.3</v>
      </c>
      <c r="N10">
        <f>Comparison_data!X296</f>
        <v>71.3</v>
      </c>
      <c r="P10" s="18">
        <f>Comparison_data!AR12</f>
        <v>2259.7729867634471</v>
      </c>
      <c r="Q10" s="18">
        <f>Comparison_data!AR83</f>
        <v>3382.9771582516796</v>
      </c>
      <c r="R10">
        <f>Comparison_data!AR154</f>
        <v>1738.999999999998</v>
      </c>
      <c r="S10">
        <f>Comparison_data!AR225</f>
        <v>1818.9999999999991</v>
      </c>
      <c r="T10">
        <f>Comparison_data!AR296</f>
        <v>1851.0198678304469</v>
      </c>
      <c r="W10" t="s">
        <v>59</v>
      </c>
      <c r="X10" t="s">
        <v>3</v>
      </c>
      <c r="Y10" t="s">
        <v>105</v>
      </c>
      <c r="Z10">
        <f>Comparison_data!D47</f>
        <v>0.2330439759359989</v>
      </c>
      <c r="AA10">
        <f>Comparison_data!D118</f>
        <v>0.2330439759359989</v>
      </c>
      <c r="AB10">
        <f>Comparison_data!D189</f>
        <v>0.2330439759359989</v>
      </c>
      <c r="AC10">
        <f>Comparison_data!D260</f>
        <v>0.2330439759359989</v>
      </c>
      <c r="AD10">
        <f>Comparison_data!D331</f>
        <v>0.2330439759359989</v>
      </c>
      <c r="AF10">
        <f>Comparison_data!S47</f>
        <v>0.47260159661951895</v>
      </c>
      <c r="AG10">
        <f>Comparison_data!S118</f>
        <v>0.47260159661951895</v>
      </c>
      <c r="AH10">
        <f>Comparison_data!S189</f>
        <v>0.47260159661951895</v>
      </c>
      <c r="AI10">
        <f>Comparison_data!X260</f>
        <v>0.437124864272112</v>
      </c>
      <c r="AJ10">
        <f>Comparison_data!S331</f>
        <v>0.47260159661951895</v>
      </c>
      <c r="AL10">
        <f>Comparison_data!AR47</f>
        <v>21.379225263415321</v>
      </c>
      <c r="AM10">
        <f>Comparison_data!AR118</f>
        <v>28.554032260362177</v>
      </c>
      <c r="AN10">
        <f>Comparison_data!AR189</f>
        <v>18.018640585612701</v>
      </c>
      <c r="AO10">
        <f>Comparison_data!AR260</f>
        <v>18.548495111577502</v>
      </c>
      <c r="AP10">
        <f>Comparison_data!AR331</f>
        <v>18.454158482758579</v>
      </c>
      <c r="AS10" t="s">
        <v>153</v>
      </c>
      <c r="AT10" t="s">
        <v>3</v>
      </c>
      <c r="AU10" t="s">
        <v>102</v>
      </c>
      <c r="AV10">
        <f>Baseline_data!D141</f>
        <v>9.0734770261853903</v>
      </c>
      <c r="AW10">
        <f>'2Degree_data'!D141</f>
        <v>9.0734770261853992</v>
      </c>
      <c r="AX10">
        <f>Food_data!D141</f>
        <v>9.0727533857835194</v>
      </c>
      <c r="AY10">
        <f>Materials_data!D141</f>
        <v>9.0734770261853797</v>
      </c>
      <c r="AZ10">
        <f>Total_data!D141</f>
        <v>9.0727533857835496</v>
      </c>
      <c r="BB10">
        <f>Baseline_data!X141</f>
        <v>6.5047415040000001</v>
      </c>
      <c r="BC10">
        <f>'2Degree_data'!X141</f>
        <v>6.5047415040000001</v>
      </c>
      <c r="BD10">
        <f>Food_data!X141</f>
        <v>6.5047415040000001</v>
      </c>
      <c r="BE10">
        <f>Materials_data!X141</f>
        <v>6.5047415040000001</v>
      </c>
      <c r="BF10">
        <f>Total_data!X141</f>
        <v>1.5612569949680299</v>
      </c>
      <c r="BH10">
        <f>Baseline_data!AR141</f>
        <v>2.1691659167999999</v>
      </c>
      <c r="BI10">
        <f>'2Degree_data'!AR141</f>
        <v>14.067016679651401</v>
      </c>
      <c r="BJ10">
        <f>Food_data!AR141</f>
        <v>2.1691659167999999</v>
      </c>
      <c r="BK10">
        <f>Materials_data!AR141</f>
        <v>2.1691659167999999</v>
      </c>
      <c r="BL10">
        <f>Total_data!AR141</f>
        <v>2.1691659167999999</v>
      </c>
    </row>
    <row r="11" spans="1:64" x14ac:dyDescent="0.2">
      <c r="A11" t="s">
        <v>16</v>
      </c>
      <c r="B11" t="s">
        <v>7</v>
      </c>
      <c r="C11" s="18" t="s">
        <v>106</v>
      </c>
      <c r="D11">
        <f>Comparison_data!D13</f>
        <v>159.20000000000002</v>
      </c>
      <c r="E11" s="18">
        <f>Comparison_data!D84</f>
        <v>159.20000000000002</v>
      </c>
      <c r="F11">
        <f>Comparison_data!D155</f>
        <v>159.20000000000002</v>
      </c>
      <c r="G11">
        <f>Comparison_data!D226</f>
        <v>159.20000000000002</v>
      </c>
      <c r="H11">
        <f>Comparison_data!D297</f>
        <v>159.20000000000002</v>
      </c>
      <c r="J11" s="18">
        <f>Comparison_data!X13</f>
        <v>591.79999999999995</v>
      </c>
      <c r="K11" s="18">
        <f>Comparison_data!X84</f>
        <v>351.8</v>
      </c>
      <c r="L11">
        <f>Comparison_data!X155</f>
        <v>431.79999999999995</v>
      </c>
      <c r="M11">
        <f>Comparison_data!X226</f>
        <v>511.8</v>
      </c>
      <c r="N11">
        <f>Comparison_data!X297</f>
        <v>31.8</v>
      </c>
      <c r="P11" s="18">
        <f>Comparison_data!AR13</f>
        <v>2783.402694118251</v>
      </c>
      <c r="Q11" s="18">
        <f>Comparison_data!AR84</f>
        <v>2984.13140279659</v>
      </c>
      <c r="R11">
        <f>Comparison_data!AR155</f>
        <v>2342.7572459334642</v>
      </c>
      <c r="S11">
        <f>Comparison_data!AR226</f>
        <v>2629.8645555815901</v>
      </c>
      <c r="T11">
        <f>Comparison_data!AR297</f>
        <v>1815.2417647919369</v>
      </c>
      <c r="W11" t="s">
        <v>60</v>
      </c>
      <c r="X11" t="s">
        <v>3</v>
      </c>
      <c r="Y11" t="s">
        <v>106</v>
      </c>
      <c r="Z11">
        <f>Comparison_data!D48</f>
        <v>1.3084917119999999</v>
      </c>
      <c r="AA11">
        <f>Comparison_data!D119</f>
        <v>1.3084917119999999</v>
      </c>
      <c r="AB11">
        <f>Comparison_data!D190</f>
        <v>1.3084917119999999</v>
      </c>
      <c r="AC11">
        <f>Comparison_data!D261</f>
        <v>1.3084917119999999</v>
      </c>
      <c r="AD11">
        <f>Comparison_data!D332</f>
        <v>1.3084917119999999</v>
      </c>
      <c r="AF11">
        <f>Comparison_data!S48</f>
        <v>2.0119494960000002</v>
      </c>
      <c r="AG11">
        <f>Comparison_data!S119</f>
        <v>0.57390789599999903</v>
      </c>
      <c r="AH11">
        <f>Comparison_data!S190</f>
        <v>0.57390789599999903</v>
      </c>
      <c r="AI11">
        <f>Comparison_data!X261</f>
        <v>4.6813299839999898</v>
      </c>
      <c r="AJ11">
        <f>Comparison_data!S332</f>
        <v>0.57390789599999903</v>
      </c>
      <c r="AL11">
        <f>Comparison_data!AR48</f>
        <v>29.928582691919502</v>
      </c>
      <c r="AM11">
        <f>Comparison_data!AR119</f>
        <v>32.864775325809198</v>
      </c>
      <c r="AN11">
        <f>Comparison_data!AR190</f>
        <v>24.092180853258292</v>
      </c>
      <c r="AO11">
        <f>Comparison_data!AR261</f>
        <v>27.894951622424841</v>
      </c>
      <c r="AP11">
        <f>Comparison_data!AR332</f>
        <v>19.047792603681021</v>
      </c>
      <c r="AS11" t="s">
        <v>154</v>
      </c>
      <c r="AT11" t="s">
        <v>3</v>
      </c>
      <c r="AU11" t="s">
        <v>103</v>
      </c>
      <c r="AV11">
        <f>Baseline_data!D136</f>
        <v>1.235544150528</v>
      </c>
      <c r="AW11">
        <f>'2Degree_data'!D136</f>
        <v>1.235544150528</v>
      </c>
      <c r="AX11">
        <f>Food_data!D136</f>
        <v>1.235544150528</v>
      </c>
      <c r="AY11">
        <f>Materials_data!D136</f>
        <v>1.2355441505279989</v>
      </c>
      <c r="AZ11">
        <f>Total_data!D136</f>
        <v>1.235544150528</v>
      </c>
      <c r="BB11">
        <f>Baseline_data!X136</f>
        <v>3.1047008010408761</v>
      </c>
      <c r="BC11">
        <f>'2Degree_data'!X136</f>
        <v>10.896547606033069</v>
      </c>
      <c r="BD11">
        <f>Food_data!X136</f>
        <v>3.3001204854693</v>
      </c>
      <c r="BE11">
        <f>Materials_data!X136</f>
        <v>3.1973565457788875</v>
      </c>
      <c r="BF11">
        <f>Total_data!X136</f>
        <v>9.2644698262798091</v>
      </c>
      <c r="BH11">
        <f>Baseline_data!AR136</f>
        <v>0.11080792593922</v>
      </c>
      <c r="BI11">
        <f>'2Degree_data'!AR136</f>
        <v>0</v>
      </c>
      <c r="BJ11">
        <f>Food_data!AR136</f>
        <v>0.145525486492736</v>
      </c>
      <c r="BK11">
        <f>Materials_data!AR136</f>
        <v>0.21080396869273901</v>
      </c>
      <c r="BL11">
        <f>Total_data!AR136</f>
        <v>0</v>
      </c>
    </row>
    <row r="12" spans="1:64" x14ac:dyDescent="0.2">
      <c r="C12" s="18"/>
      <c r="E12" s="18"/>
      <c r="J12" s="18"/>
      <c r="K12" s="18"/>
      <c r="P12" s="18"/>
      <c r="Q12" s="18"/>
      <c r="AS12" t="s">
        <v>155</v>
      </c>
      <c r="AT12" t="s">
        <v>3</v>
      </c>
      <c r="AU12" t="s">
        <v>104</v>
      </c>
      <c r="AV12">
        <f>Baseline_data!D148</f>
        <v>0.256576896</v>
      </c>
      <c r="AW12">
        <f>'2Degree_data'!D148</f>
        <v>0.256576896</v>
      </c>
      <c r="AX12">
        <f>Food_data!D148</f>
        <v>0.256576896</v>
      </c>
      <c r="AY12">
        <f>Materials_data!D148</f>
        <v>0.256576896</v>
      </c>
      <c r="AZ12">
        <f>Total_data!D148</f>
        <v>0.256576896</v>
      </c>
      <c r="BB12">
        <f>Baseline_data!X148</f>
        <v>1.1698089984</v>
      </c>
      <c r="BC12">
        <f>'2Degree_data'!X148</f>
        <v>0.12997877760000001</v>
      </c>
      <c r="BD12">
        <f>Food_data!X148</f>
        <v>1.1698089984</v>
      </c>
      <c r="BE12">
        <f>Materials_data!X148</f>
        <v>1.16980899839999</v>
      </c>
      <c r="BF12">
        <f>Total_data!X148</f>
        <v>0.12997877760000001</v>
      </c>
      <c r="BH12">
        <f>Baseline_data!AR148</f>
        <v>3.2285799935999901</v>
      </c>
      <c r="BI12">
        <f>'2Degree_data'!AR148</f>
        <v>3.2285799935999901</v>
      </c>
      <c r="BJ12">
        <f>Food_data!AR148</f>
        <v>3.2285799935999999</v>
      </c>
      <c r="BK12">
        <f>Materials_data!AR148</f>
        <v>3.2285799935999901</v>
      </c>
      <c r="BL12">
        <f>Total_data!AR148</f>
        <v>3.2285799935999901</v>
      </c>
    </row>
    <row r="13" spans="1:64" x14ac:dyDescent="0.2">
      <c r="C13" s="24" t="s">
        <v>175</v>
      </c>
      <c r="D13">
        <f>D4+D5+D8</f>
        <v>3446.3741192377715</v>
      </c>
      <c r="E13">
        <f t="shared" ref="E13:T13" si="0">E4+E5+E8</f>
        <v>3446.3741192377715</v>
      </c>
      <c r="F13">
        <f t="shared" si="0"/>
        <v>3446.3741192377715</v>
      </c>
      <c r="G13">
        <f t="shared" ref="G13" si="1">G4+G5+G8</f>
        <v>3446.3741192377715</v>
      </c>
      <c r="H13">
        <f t="shared" si="0"/>
        <v>3446.3741192377715</v>
      </c>
      <c r="J13">
        <f t="shared" si="0"/>
        <v>4577.527994398064</v>
      </c>
      <c r="K13">
        <f t="shared" si="0"/>
        <v>3716.9620738897543</v>
      </c>
      <c r="L13">
        <f t="shared" si="0"/>
        <v>4458.2335435579844</v>
      </c>
      <c r="M13">
        <f t="shared" ref="M13" si="2">M4+M5+M8</f>
        <v>4629.6444291773778</v>
      </c>
      <c r="N13">
        <f t="shared" si="0"/>
        <v>3878.3048922672806</v>
      </c>
      <c r="P13">
        <f t="shared" si="0"/>
        <v>5422.6804032872242</v>
      </c>
      <c r="Q13">
        <f t="shared" si="0"/>
        <v>2054.861786922133</v>
      </c>
      <c r="R13">
        <f t="shared" si="0"/>
        <v>5236.0650745645007</v>
      </c>
      <c r="S13">
        <f t="shared" ref="S13" si="3">S4+S5+S8</f>
        <v>5525.4625918961965</v>
      </c>
      <c r="T13">
        <f t="shared" si="0"/>
        <v>3334.0296997882042</v>
      </c>
      <c r="Y13" s="24" t="s">
        <v>175</v>
      </c>
      <c r="Z13">
        <f>Z4+Z5+Z8</f>
        <v>414.828599999998</v>
      </c>
      <c r="AA13">
        <f t="shared" ref="AA13:AP13" si="4">AA4+AA5+AA8</f>
        <v>414.82859999999903</v>
      </c>
      <c r="AB13">
        <f t="shared" si="4"/>
        <v>414.82859999999903</v>
      </c>
      <c r="AC13">
        <f t="shared" ref="AC13" si="5">AC4+AC5+AC8</f>
        <v>414.82859999999903</v>
      </c>
      <c r="AD13">
        <f t="shared" si="4"/>
        <v>414.82859999999903</v>
      </c>
      <c r="AF13">
        <f t="shared" si="4"/>
        <v>447.87606307648002</v>
      </c>
      <c r="AG13">
        <f>AG4+AG5+AG8</f>
        <v>422</v>
      </c>
      <c r="AH13">
        <f>AH4+AH5+AH8</f>
        <v>439.00729125344901</v>
      </c>
      <c r="AI13">
        <f>AI4+AI5+AI8</f>
        <v>453.73930020354999</v>
      </c>
      <c r="AJ13">
        <f t="shared" si="4"/>
        <v>421.99999999999898</v>
      </c>
      <c r="AL13">
        <f t="shared" si="4"/>
        <v>521.52867000702508</v>
      </c>
      <c r="AM13">
        <f t="shared" si="4"/>
        <v>269.15640218603971</v>
      </c>
      <c r="AN13">
        <f t="shared" si="4"/>
        <v>505.64026892757499</v>
      </c>
      <c r="AO13">
        <f t="shared" ref="AO13" si="6">AO4+AO5+AO8</f>
        <v>511.72383675291798</v>
      </c>
      <c r="AP13">
        <f t="shared" si="4"/>
        <v>322</v>
      </c>
      <c r="AS13" t="s">
        <v>156</v>
      </c>
      <c r="AT13" t="s">
        <v>3</v>
      </c>
      <c r="AU13" t="s">
        <v>105</v>
      </c>
      <c r="AV13">
        <f>Baseline_data!D144</f>
        <v>0.23304397593599893</v>
      </c>
      <c r="AW13">
        <f>'2Degree_data'!D144</f>
        <v>0.23304397593599893</v>
      </c>
      <c r="AX13">
        <f>Food_data!D144</f>
        <v>0.23304397593599893</v>
      </c>
      <c r="AY13">
        <f>Materials_data!D144</f>
        <v>0.23304397593599893</v>
      </c>
      <c r="AZ13">
        <f>Total_data!D144</f>
        <v>0.23304397593599893</v>
      </c>
      <c r="BB13">
        <f>Baseline_data!X144</f>
        <v>0.437124864272112</v>
      </c>
      <c r="BC13">
        <f>'2Degree_data'!X144</f>
        <v>0.437124864272112</v>
      </c>
      <c r="BD13">
        <f>Food_data!X144</f>
        <v>0.437124864272112</v>
      </c>
      <c r="BE13">
        <f>Materials_data!X144</f>
        <v>0.437124864272112</v>
      </c>
      <c r="BF13">
        <f>Total_data!X144</f>
        <v>0.437124864272112</v>
      </c>
      <c r="BH13">
        <f>Baseline_data!AR144</f>
        <v>21.379225263415321</v>
      </c>
      <c r="BI13">
        <f>'2Degree_data'!AR144</f>
        <v>28.554032260362177</v>
      </c>
      <c r="BJ13">
        <f>Food_data!AR144</f>
        <v>18.018640585612701</v>
      </c>
      <c r="BK13">
        <f>Materials_data!AR144</f>
        <v>18.548495111577502</v>
      </c>
      <c r="BL13">
        <f>Total_data!AR144</f>
        <v>18.454158482758579</v>
      </c>
    </row>
    <row r="14" spans="1:64" x14ac:dyDescent="0.2">
      <c r="C14" s="24"/>
      <c r="E14" s="18"/>
      <c r="J14" s="18"/>
      <c r="K14" s="36">
        <f>K13/$J13-1</f>
        <v>-0.18799795906468786</v>
      </c>
      <c r="L14" s="36">
        <f>L13/$J13-1</f>
        <v>-2.606088941150575E-2</v>
      </c>
      <c r="M14" s="36">
        <f>M13/$J13-1</f>
        <v>1.1385279313003371E-2</v>
      </c>
      <c r="N14" s="36">
        <f t="shared" ref="N14" si="7">N13/$J13-1</f>
        <v>-0.15275124542908014</v>
      </c>
      <c r="P14" s="18"/>
      <c r="Q14" s="36">
        <f>Q13/$P13-1</f>
        <v>-0.62106160900124641</v>
      </c>
      <c r="R14" s="36">
        <f>R13/$P13-1</f>
        <v>-3.4413853453284404E-2</v>
      </c>
      <c r="S14" s="36">
        <f>S13/$P13-1</f>
        <v>1.8954129870287995E-2</v>
      </c>
      <c r="T14" s="36">
        <f t="shared" ref="T14" si="8">T13/$P13-1</f>
        <v>-0.38516942695587997</v>
      </c>
      <c r="Y14" s="24"/>
      <c r="AG14" s="33">
        <f>AG13/$AF13-1</f>
        <v>-5.7775052541848781E-2</v>
      </c>
      <c r="AH14" s="33">
        <f t="shared" ref="AH14:AJ14" si="9">AH13/$AF13-1</f>
        <v>-1.9801843755861914E-2</v>
      </c>
      <c r="AI14" s="33">
        <f t="shared" ref="AI14" si="10">AI13/$AF13-1</f>
        <v>1.3091204488123731E-2</v>
      </c>
      <c r="AJ14" s="33">
        <f t="shared" si="9"/>
        <v>-5.7775052541851113E-2</v>
      </c>
      <c r="AM14" s="33">
        <f>AM13/$AL13-1</f>
        <v>-0.4839087136237129</v>
      </c>
      <c r="AN14" s="33">
        <f t="shared" ref="AN14:AP14" si="11">AN13/$AL13-1</f>
        <v>-3.0465057806383089E-2</v>
      </c>
      <c r="AO14" s="33">
        <f t="shared" ref="AO14" si="12">AO13/$AL13-1</f>
        <v>-1.8800180734023786E-2</v>
      </c>
      <c r="AP14" s="33">
        <f t="shared" si="11"/>
        <v>-0.38258427864442701</v>
      </c>
      <c r="AS14" t="s">
        <v>157</v>
      </c>
      <c r="AT14" t="s">
        <v>3</v>
      </c>
      <c r="AU14" t="s">
        <v>106</v>
      </c>
      <c r="AV14">
        <f>Baseline_data!D145</f>
        <v>1.3084917119999999</v>
      </c>
      <c r="AW14">
        <f>'2Degree_data'!D145</f>
        <v>1.3084917119999999</v>
      </c>
      <c r="AX14">
        <f>Food_data!D145</f>
        <v>1.3084917119999999</v>
      </c>
      <c r="AY14">
        <f>Materials_data!D145</f>
        <v>1.3084917119999999</v>
      </c>
      <c r="AZ14">
        <f>Total_data!D145</f>
        <v>1.3084917119999999</v>
      </c>
      <c r="BB14">
        <f>Baseline_data!X145</f>
        <v>5.4129651839999999</v>
      </c>
      <c r="BC14">
        <f>'2Degree_data'!X145</f>
        <v>3.2180595839999997</v>
      </c>
      <c r="BD14">
        <f>Food_data!X145</f>
        <v>3.9496947839999899</v>
      </c>
      <c r="BE14">
        <f>Materials_data!X145</f>
        <v>4.6813299839999898</v>
      </c>
      <c r="BF14">
        <f>Total_data!X145</f>
        <v>0.29151878399999903</v>
      </c>
      <c r="BH14">
        <f>Baseline_data!AR145</f>
        <v>29.928582691919502</v>
      </c>
      <c r="BI14">
        <f>'2Degree_data'!AR145</f>
        <v>32.864775325809198</v>
      </c>
      <c r="BJ14">
        <f>Food_data!AR145</f>
        <v>24.092180853258292</v>
      </c>
      <c r="BK14">
        <f>Materials_data!AR145</f>
        <v>27.894951622424841</v>
      </c>
      <c r="BL14">
        <f>Total_data!AR145</f>
        <v>19.047792603681021</v>
      </c>
    </row>
    <row r="15" spans="1:64" x14ac:dyDescent="0.2">
      <c r="C15" s="24"/>
      <c r="E15" s="18"/>
      <c r="J15" s="18"/>
      <c r="K15" s="36"/>
      <c r="L15" s="36"/>
      <c r="M15" s="36"/>
      <c r="N15" s="36"/>
      <c r="P15" s="18"/>
      <c r="Q15" s="36"/>
      <c r="R15" s="36"/>
      <c r="S15" s="36"/>
      <c r="T15" s="36">
        <f>T13/Q13-1</f>
        <v>0.62250800565135234</v>
      </c>
      <c r="Y15" s="24"/>
      <c r="AJ15" s="33">
        <f>AJ13/AG13-1</f>
        <v>-2.4424906541753444E-15</v>
      </c>
      <c r="AP15" s="33">
        <f>AP13/AM13-1</f>
        <v>0.19633045093772283</v>
      </c>
    </row>
    <row r="16" spans="1:64" x14ac:dyDescent="0.2">
      <c r="C16" s="24" t="s">
        <v>102</v>
      </c>
      <c r="D16">
        <f>D7</f>
        <v>393.29999999999995</v>
      </c>
      <c r="E16">
        <f t="shared" ref="E16:T16" si="13">E7</f>
        <v>393.29999999999995</v>
      </c>
      <c r="F16">
        <f t="shared" si="13"/>
        <v>393.29999999999995</v>
      </c>
      <c r="G16">
        <f t="shared" ref="G16" si="14">G7</f>
        <v>393.29999999999995</v>
      </c>
      <c r="H16">
        <f t="shared" si="13"/>
        <v>393.29999999999995</v>
      </c>
      <c r="J16">
        <f t="shared" si="13"/>
        <v>236</v>
      </c>
      <c r="K16">
        <f t="shared" si="13"/>
        <v>236</v>
      </c>
      <c r="L16">
        <f t="shared" si="13"/>
        <v>236</v>
      </c>
      <c r="M16">
        <f t="shared" ref="M16" si="15">M7</f>
        <v>236</v>
      </c>
      <c r="N16">
        <f t="shared" si="13"/>
        <v>236</v>
      </c>
      <c r="P16">
        <f>P7</f>
        <v>78.7</v>
      </c>
      <c r="Q16">
        <f t="shared" si="13"/>
        <v>510.36861870010796</v>
      </c>
      <c r="R16">
        <f t="shared" si="13"/>
        <v>78.7</v>
      </c>
      <c r="S16">
        <f t="shared" ref="S16" si="16">S7</f>
        <v>78.7</v>
      </c>
      <c r="T16">
        <f t="shared" si="13"/>
        <v>78.7</v>
      </c>
      <c r="Y16" s="24" t="s">
        <v>102</v>
      </c>
      <c r="Z16">
        <f>Z7</f>
        <v>25.2242661327953</v>
      </c>
      <c r="AA16">
        <f t="shared" ref="AA16:AP16" si="17">AA7</f>
        <v>25.2242661327954</v>
      </c>
      <c r="AB16">
        <f t="shared" si="17"/>
        <v>25.2222544124782</v>
      </c>
      <c r="AC16">
        <f t="shared" ref="AC16" si="18">AC7</f>
        <v>25.2242661327953</v>
      </c>
      <c r="AD16">
        <f t="shared" si="17"/>
        <v>25.2222544124782</v>
      </c>
      <c r="AF16">
        <f t="shared" si="17"/>
        <v>20.639214042623902</v>
      </c>
      <c r="AG16">
        <f t="shared" si="17"/>
        <v>10.4797033023029</v>
      </c>
      <c r="AH16">
        <f t="shared" si="17"/>
        <v>20.639214042623902</v>
      </c>
      <c r="AI16">
        <f t="shared" ref="AI16" si="19">AI7</f>
        <v>17.562802060799999</v>
      </c>
      <c r="AJ16">
        <f t="shared" si="17"/>
        <v>1.8119057380577199</v>
      </c>
      <c r="AL16">
        <f t="shared" si="17"/>
        <v>5.8567479753599896</v>
      </c>
      <c r="AM16">
        <f t="shared" si="17"/>
        <v>37.980945035058902</v>
      </c>
      <c r="AN16">
        <f>AN7</f>
        <v>5.8567479753599896</v>
      </c>
      <c r="AO16">
        <f>AO7</f>
        <v>5.8567479753599896</v>
      </c>
      <c r="AP16">
        <f t="shared" si="17"/>
        <v>5.8567479753599896</v>
      </c>
    </row>
    <row r="17" spans="3:42" x14ac:dyDescent="0.2">
      <c r="C17" s="24"/>
      <c r="E17" s="18"/>
      <c r="J17" s="18"/>
      <c r="K17" s="36"/>
      <c r="L17" s="36"/>
      <c r="M17" s="36"/>
      <c r="N17" s="36"/>
      <c r="P17" s="18"/>
      <c r="Q17" s="36">
        <f>Q16/$P16-1</f>
        <v>5.484988801780279</v>
      </c>
      <c r="R17" s="36">
        <f t="shared" ref="R17:T17" si="20">R16/$P16-1</f>
        <v>0</v>
      </c>
      <c r="S17" s="36">
        <f t="shared" ref="S17" si="21">S16/$P16-1</f>
        <v>0</v>
      </c>
      <c r="T17" s="36">
        <f t="shared" si="20"/>
        <v>0</v>
      </c>
      <c r="Y17" s="24"/>
      <c r="AG17" s="34">
        <f>AG16/$AF16-1</f>
        <v>-0.49224310186132481</v>
      </c>
      <c r="AH17" s="34">
        <f t="shared" ref="AH17:AI17" si="22">AH16/$AF16-1</f>
        <v>0</v>
      </c>
      <c r="AI17" s="34">
        <f t="shared" si="22"/>
        <v>-0.14905664408879749</v>
      </c>
      <c r="AJ17" s="34">
        <f>AJ16/$AF16-1</f>
        <v>-0.91221052631578947</v>
      </c>
      <c r="AM17" s="33">
        <f>AM16/$AL16-1</f>
        <v>5.484988801780287</v>
      </c>
      <c r="AN17" s="33">
        <f t="shared" ref="AN17:AP17" si="23">AN16/$AL16-1</f>
        <v>0</v>
      </c>
      <c r="AO17" s="33">
        <f t="shared" ref="AO17" si="24">AO16/$AL16-1</f>
        <v>0</v>
      </c>
      <c r="AP17" s="33">
        <f t="shared" si="23"/>
        <v>0</v>
      </c>
    </row>
    <row r="18" spans="3:42" x14ac:dyDescent="0.2">
      <c r="C18" s="24"/>
      <c r="E18" s="18"/>
      <c r="J18" s="18"/>
      <c r="K18" s="36"/>
      <c r="L18" s="36"/>
      <c r="M18" s="36"/>
      <c r="N18" s="36"/>
      <c r="P18" s="18"/>
      <c r="Q18" s="36"/>
      <c r="R18" s="36"/>
      <c r="S18" s="36"/>
      <c r="T18" s="36"/>
      <c r="Y18" s="24"/>
      <c r="AJ18" s="34">
        <f>AJ16/AG16-1</f>
        <v>-0.82710333625002952</v>
      </c>
      <c r="AP18" s="33">
        <f>AP16/AM16-1</f>
        <v>-0.84579772909931994</v>
      </c>
    </row>
    <row r="19" spans="3:42" x14ac:dyDescent="0.2">
      <c r="C19" s="24" t="s">
        <v>174</v>
      </c>
      <c r="D19">
        <f>D3+D6+D9+D10+D11</f>
        <v>1304.0999999999999</v>
      </c>
      <c r="E19">
        <f>E3+E6+E9+E10+E11</f>
        <v>1304.0999999999999</v>
      </c>
      <c r="F19">
        <f>F3+F6+F9+F10+F11</f>
        <v>1304.0999999999999</v>
      </c>
      <c r="G19">
        <f>G3+G6+G9+G10+G11</f>
        <v>1304.0999999999999</v>
      </c>
      <c r="H19">
        <f>H3+H6+H9+H10+H11</f>
        <v>1304.0999999999999</v>
      </c>
      <c r="J19">
        <f>J3+J6+J9+J10+J11</f>
        <v>2339.4432363548426</v>
      </c>
      <c r="K19">
        <f>K3+K6+K9+K10+K11</f>
        <v>1572.7629479035747</v>
      </c>
      <c r="L19">
        <f>L3+L6+L9+L10+L11</f>
        <v>2379.7301962500987</v>
      </c>
      <c r="M19">
        <f>M3+M6+M9+M10+M11</f>
        <v>2201.5627429860151</v>
      </c>
      <c r="N19">
        <f>N3+N6+N9+N10+N11</f>
        <v>1061.9575066503962</v>
      </c>
      <c r="P19">
        <f>P3+P6+P9+P10+P11</f>
        <v>7416.1763423664352</v>
      </c>
      <c r="Q19">
        <f>Q3+Q6+Q9+Q10+Q11</f>
        <v>8854.7664625470825</v>
      </c>
      <c r="R19">
        <f>R3+R6+R9+R10+R11</f>
        <v>6853.7885426841622</v>
      </c>
      <c r="S19">
        <f>S3+S6+S9+S10+S11</f>
        <v>6835.6472374449722</v>
      </c>
      <c r="T19">
        <f>T3+T6+T9+T10+T11</f>
        <v>6114.8573833075734</v>
      </c>
      <c r="Y19" s="24" t="s">
        <v>174</v>
      </c>
      <c r="Z19">
        <f>Z3+Z6+Z9+Z10+Z11</f>
        <v>50.783990718934213</v>
      </c>
      <c r="AA19">
        <f>AA3+AA6+AA9+AA10+AA11</f>
        <v>50.783990718934213</v>
      </c>
      <c r="AB19">
        <f>AB3+AB6+AB9+AB10+AB11</f>
        <v>50.782736215001215</v>
      </c>
      <c r="AC19">
        <f>AC3+AC6+AC9+AC10+AC11</f>
        <v>50.783990718934206</v>
      </c>
      <c r="AD19">
        <f>AD3+AD6+AD9+AD10+AD11</f>
        <v>50.782736215001215</v>
      </c>
      <c r="AF19">
        <f>AF3+AF6+AF9+AF10+AF11</f>
        <v>46.141256616141725</v>
      </c>
      <c r="AG19">
        <f>AG3+AG6+AG9+AG10+AG11</f>
        <v>40.928209662339725</v>
      </c>
      <c r="AH19">
        <f>AH3+AH6+AH9+AH10+AH11</f>
        <v>53.032651149872891</v>
      </c>
      <c r="AI19">
        <f>AI3+AI6+AI9+AI10+AI11</f>
        <v>54.48473142740368</v>
      </c>
      <c r="AJ19">
        <f>AJ3+AJ6+AJ9+AJ10+AJ11</f>
        <v>52.101312449944459</v>
      </c>
      <c r="AL19">
        <f>AL3+AL6+AL9+AL10+AL11</f>
        <v>110.53387459277252</v>
      </c>
      <c r="AM19">
        <f>AM3+AM6+AM9+AM10+AM11</f>
        <v>117.60497515097126</v>
      </c>
      <c r="AN19">
        <f>AN3+AN6+AN9+AN10+AN11</f>
        <v>131.0739997293245</v>
      </c>
      <c r="AO19">
        <f>AO3+AO6+AO9+AO10+AO11</f>
        <v>105.66951337144015</v>
      </c>
      <c r="AP19">
        <f>AP3+AP6+AP9+AP10+AP11</f>
        <v>98.453134853122236</v>
      </c>
    </row>
    <row r="20" spans="3:42" x14ac:dyDescent="0.2">
      <c r="C20" s="18"/>
      <c r="E20" s="18"/>
      <c r="J20" s="18"/>
      <c r="K20" s="36">
        <f>K19/$J19-1</f>
        <v>-0.32771912416471183</v>
      </c>
      <c r="L20" s="36">
        <f>L19/$J19-1</f>
        <v>1.7220746914991869E-2</v>
      </c>
      <c r="M20" s="36">
        <f>M19/$J19-1</f>
        <v>-5.8937310906360452E-2</v>
      </c>
      <c r="N20" s="36">
        <f t="shared" ref="N20" si="25">N19/$J19-1</f>
        <v>-0.54606399926802052</v>
      </c>
      <c r="P20" s="18"/>
      <c r="Q20" s="36">
        <f>Q19/$P19-1</f>
        <v>0.19398003145669618</v>
      </c>
      <c r="R20" s="36">
        <f>R19/$P19-1</f>
        <v>-7.5832581875044824E-2</v>
      </c>
      <c r="S20" s="36">
        <f>S19/$P19-1</f>
        <v>-7.8278762278759628E-2</v>
      </c>
      <c r="T20" s="36">
        <f>T19/$P19-1</f>
        <v>-0.17547033659715039</v>
      </c>
      <c r="AG20" s="33">
        <f>AG19/$AF19-1</f>
        <v>-0.11298016864105742</v>
      </c>
      <c r="AH20" s="33">
        <f t="shared" ref="AH20:AI20" si="26">AH19/$AF19-1</f>
        <v>0.1493542880954033</v>
      </c>
      <c r="AI20" s="33">
        <f t="shared" si="26"/>
        <v>0.18082461170646003</v>
      </c>
      <c r="AJ20" s="33">
        <f>AJ19/$AF19-1</f>
        <v>0.1291697771342819</v>
      </c>
      <c r="AM20" s="33">
        <f>AM19/$AL19-1</f>
        <v>6.3972249088797284E-2</v>
      </c>
      <c r="AN20" s="33">
        <f t="shared" ref="AN20:AP20" si="27">AN19/$AL19-1</f>
        <v>0.18582651890405222</v>
      </c>
      <c r="AO20" s="33">
        <f t="shared" ref="AO20" si="28">AO19/$AL19-1</f>
        <v>-4.400787757828617E-2</v>
      </c>
      <c r="AP20" s="33">
        <f t="shared" si="27"/>
        <v>-0.10929445642033264</v>
      </c>
    </row>
    <row r="21" spans="3:42" x14ac:dyDescent="0.2">
      <c r="C21" s="18"/>
      <c r="E21" s="18"/>
      <c r="J21" s="18"/>
      <c r="K21" s="36"/>
      <c r="L21" s="36"/>
      <c r="M21" s="36"/>
      <c r="N21" s="36"/>
      <c r="P21" s="18"/>
      <c r="Q21" s="36"/>
      <c r="R21" s="36"/>
      <c r="S21" s="36"/>
      <c r="T21" s="36">
        <f>T19/Q19-1</f>
        <v>-0.30942759369526851</v>
      </c>
      <c r="AM21" s="33"/>
      <c r="AN21" s="33"/>
      <c r="AO21" s="33"/>
      <c r="AP21" s="33">
        <f>AP19/AM19-1</f>
        <v>-0.16284889540823866</v>
      </c>
    </row>
    <row r="22" spans="3:42" x14ac:dyDescent="0.2">
      <c r="C22" s="18"/>
      <c r="E22" s="18"/>
      <c r="J22" s="18"/>
      <c r="K22" s="36"/>
      <c r="L22" s="36"/>
      <c r="M22" s="36"/>
      <c r="N22" s="36"/>
      <c r="P22" s="18"/>
      <c r="Q22" s="36"/>
      <c r="R22" s="36"/>
      <c r="S22" s="36"/>
      <c r="T22" s="36"/>
      <c r="Y22" t="s">
        <v>125</v>
      </c>
      <c r="Z22">
        <f>SUM(Z3:Z11)</f>
        <v>490.83685685172753</v>
      </c>
      <c r="AA22">
        <f t="shared" ref="AA22:AP22" si="29">SUM(AA3:AA11)</f>
        <v>490.83685685172856</v>
      </c>
      <c r="AB22">
        <f t="shared" si="29"/>
        <v>490.83359062747843</v>
      </c>
      <c r="AC22">
        <f t="shared" ref="AC22" si="30">SUM(AC3:AC11)</f>
        <v>490.8368568517285</v>
      </c>
      <c r="AD22">
        <f t="shared" si="29"/>
        <v>490.83359062747843</v>
      </c>
      <c r="AF22">
        <f t="shared" si="29"/>
        <v>514.6565337352456</v>
      </c>
      <c r="AG22">
        <f t="shared" si="29"/>
        <v>473.40791296464261</v>
      </c>
      <c r="AH22">
        <f t="shared" si="29"/>
        <v>512.67915644594575</v>
      </c>
      <c r="AI22">
        <f t="shared" ref="AI22" si="31">SUM(AI3:AI11)</f>
        <v>525.7868336917536</v>
      </c>
      <c r="AJ22">
        <f t="shared" si="29"/>
        <v>475.91321818800111</v>
      </c>
      <c r="AL22">
        <f t="shared" si="29"/>
        <v>637.91929257515744</v>
      </c>
      <c r="AM22">
        <f>SUM(AM3:AM11)</f>
        <v>424.74232237206985</v>
      </c>
      <c r="AN22">
        <f t="shared" si="29"/>
        <v>642.57101663225933</v>
      </c>
      <c r="AO22">
        <f t="shared" ref="AO22" si="32">SUM(AO3:AO11)</f>
        <v>623.25009809971812</v>
      </c>
      <c r="AP22">
        <f t="shared" si="29"/>
        <v>426.30988282848227</v>
      </c>
    </row>
    <row r="23" spans="3:42" x14ac:dyDescent="0.2">
      <c r="C23" s="18"/>
      <c r="E23" s="18"/>
      <c r="J23" s="18"/>
      <c r="K23" s="36"/>
      <c r="L23" s="36"/>
      <c r="M23" s="36"/>
      <c r="N23" s="36"/>
      <c r="P23" s="18"/>
      <c r="Q23" s="36"/>
      <c r="R23" s="36"/>
      <c r="S23" s="36"/>
      <c r="T23" s="36"/>
      <c r="AG23" s="33">
        <f>AG22/$AF$22-1</f>
        <v>-8.0147861858919867E-2</v>
      </c>
      <c r="AH23" s="33">
        <f>AH22/$AF$22-1</f>
        <v>-3.8421299637421136E-3</v>
      </c>
      <c r="AI23" s="33">
        <f>AI22/$AF$22-1</f>
        <v>2.1626656278367129E-2</v>
      </c>
      <c r="AJ23" s="33">
        <f t="shared" ref="AJ23" si="33">AJ22/$AF$22-1</f>
        <v>-7.5279944987884262E-2</v>
      </c>
      <c r="AM23" s="34">
        <f>AM22/$AL$22-1</f>
        <v>-0.33417545555415507</v>
      </c>
      <c r="AN23" s="33">
        <f t="shared" ref="AN23:AO23" si="34">AN22/$AL$22-1</f>
        <v>7.2920259839199808E-3</v>
      </c>
      <c r="AO23" s="34">
        <f t="shared" si="34"/>
        <v>-2.2995376760314934E-2</v>
      </c>
      <c r="AP23" s="34">
        <f>AP22/$AL$22-1</f>
        <v>-0.33171815339280408</v>
      </c>
    </row>
    <row r="24" spans="3:42" x14ac:dyDescent="0.2">
      <c r="T24" s="33"/>
    </row>
    <row r="45" spans="1:46" x14ac:dyDescent="0.2">
      <c r="A45" s="51" t="s">
        <v>6</v>
      </c>
      <c r="B45" s="51" t="s">
        <v>1</v>
      </c>
      <c r="D45" s="20">
        <v>2010</v>
      </c>
      <c r="E45" s="20"/>
      <c r="I45" t="s">
        <v>162</v>
      </c>
      <c r="J45" s="19">
        <v>2030</v>
      </c>
      <c r="K45" s="19"/>
      <c r="O45" t="s">
        <v>162</v>
      </c>
      <c r="P45" s="19">
        <v>2050</v>
      </c>
      <c r="Q45" s="19"/>
      <c r="W45" s="51" t="s">
        <v>112</v>
      </c>
      <c r="X45" s="51" t="s">
        <v>1</v>
      </c>
      <c r="Z45" s="20">
        <v>2010</v>
      </c>
      <c r="AA45" s="20"/>
      <c r="AE45" t="s">
        <v>162</v>
      </c>
      <c r="AF45" s="19">
        <v>2030</v>
      </c>
      <c r="AG45" s="19"/>
      <c r="AK45" t="s">
        <v>162</v>
      </c>
      <c r="AL45" s="19">
        <v>2050</v>
      </c>
      <c r="AM45" s="19"/>
    </row>
    <row r="46" spans="1:46" ht="17" x14ac:dyDescent="0.2">
      <c r="A46" s="51"/>
      <c r="B46" s="51"/>
      <c r="C46" s="14"/>
      <c r="D46" s="20" t="s">
        <v>93</v>
      </c>
      <c r="E46" s="17" t="s">
        <v>94</v>
      </c>
      <c r="F46" s="14" t="s">
        <v>91</v>
      </c>
      <c r="G46" s="14" t="s">
        <v>177</v>
      </c>
      <c r="H46" s="14" t="s">
        <v>92</v>
      </c>
      <c r="I46" s="14" t="s">
        <v>162</v>
      </c>
      <c r="J46" s="20" t="s">
        <v>93</v>
      </c>
      <c r="K46" s="17" t="s">
        <v>94</v>
      </c>
      <c r="L46" s="14" t="s">
        <v>91</v>
      </c>
      <c r="M46" s="14" t="s">
        <v>177</v>
      </c>
      <c r="N46" s="14" t="s">
        <v>92</v>
      </c>
      <c r="O46" s="14" t="s">
        <v>163</v>
      </c>
      <c r="P46" s="20" t="s">
        <v>93</v>
      </c>
      <c r="Q46" s="17" t="s">
        <v>94</v>
      </c>
      <c r="R46" s="14" t="s">
        <v>91</v>
      </c>
      <c r="S46" s="14" t="s">
        <v>177</v>
      </c>
      <c r="T46" s="14" t="s">
        <v>92</v>
      </c>
      <c r="W46" s="51"/>
      <c r="X46" s="51"/>
      <c r="Z46" s="20" t="s">
        <v>93</v>
      </c>
      <c r="AA46" s="17" t="s">
        <v>94</v>
      </c>
      <c r="AB46" s="14" t="s">
        <v>91</v>
      </c>
      <c r="AC46" s="14" t="s">
        <v>177</v>
      </c>
      <c r="AD46" s="14" t="s">
        <v>92</v>
      </c>
      <c r="AE46" s="14"/>
      <c r="AF46" s="20" t="s">
        <v>93</v>
      </c>
      <c r="AG46" s="17" t="s">
        <v>94</v>
      </c>
      <c r="AH46" s="14" t="s">
        <v>91</v>
      </c>
      <c r="AI46" s="14" t="s">
        <v>177</v>
      </c>
      <c r="AJ46" s="14" t="s">
        <v>92</v>
      </c>
      <c r="AK46" s="14"/>
      <c r="AL46" s="20" t="s">
        <v>93</v>
      </c>
      <c r="AM46" s="17" t="s">
        <v>94</v>
      </c>
      <c r="AN46" s="14" t="s">
        <v>91</v>
      </c>
      <c r="AO46" s="14" t="s">
        <v>177</v>
      </c>
      <c r="AP46" s="14" t="s">
        <v>92</v>
      </c>
      <c r="AS46">
        <v>2025</v>
      </c>
      <c r="AT46">
        <v>2050</v>
      </c>
    </row>
    <row r="47" spans="1:46" x14ac:dyDescent="0.2">
      <c r="A47" t="s">
        <v>8</v>
      </c>
      <c r="B47" t="s">
        <v>7</v>
      </c>
      <c r="C47" s="18" t="s">
        <v>98</v>
      </c>
      <c r="D47">
        <f>Baseline_data!D113</f>
        <v>86.3</v>
      </c>
      <c r="E47" s="18">
        <f>'2Degree_data'!D113</f>
        <v>86.3</v>
      </c>
      <c r="F47">
        <f>Food_data!D113</f>
        <v>86.3</v>
      </c>
      <c r="G47">
        <f>Materials_data!D113</f>
        <v>86.3</v>
      </c>
      <c r="H47">
        <f>Total_data!D113</f>
        <v>86.3</v>
      </c>
      <c r="J47" s="18">
        <f>Baseline_data!X113</f>
        <v>322.32189554944296</v>
      </c>
      <c r="K47" s="18">
        <f>'2Degree_data'!X113</f>
        <v>24.299999999999997</v>
      </c>
      <c r="L47">
        <f>Food_data!X113</f>
        <v>469.24117924519896</v>
      </c>
      <c r="M47">
        <f>Materials_data!X113</f>
        <v>320.48174437712498</v>
      </c>
      <c r="N47">
        <f>Total_data!S113</f>
        <v>69.2457843946721</v>
      </c>
      <c r="P47" s="18">
        <f>Baseline_data!AR113</f>
        <v>359.90066148473699</v>
      </c>
      <c r="Q47" s="18">
        <f>'2Degree_data'!AR113</f>
        <v>0</v>
      </c>
      <c r="R47">
        <f>Food_data!AR113</f>
        <v>758.93129675070998</v>
      </c>
      <c r="S47">
        <f>Materials_data!AR113</f>
        <v>373.682681863384</v>
      </c>
      <c r="T47">
        <f>Total_data!AR113</f>
        <v>29.445784394672099</v>
      </c>
      <c r="V47" s="33">
        <f>T47/(T47+T48)</f>
        <v>6.7614401170030508E-2</v>
      </c>
      <c r="W47" t="s">
        <v>25</v>
      </c>
      <c r="X47" t="s">
        <v>3</v>
      </c>
      <c r="Y47" t="s">
        <v>113</v>
      </c>
      <c r="Z47">
        <f>Comparison_data!D19</f>
        <v>12.93801036341241</v>
      </c>
      <c r="AA47">
        <f>Comparison_data!D90</f>
        <v>12.93801036341241</v>
      </c>
      <c r="AB47">
        <f>Comparison_data!D161</f>
        <v>12.938010363412401</v>
      </c>
      <c r="AC47">
        <f>Comparison_data!D232</f>
        <v>12.93801036341241</v>
      </c>
      <c r="AD47">
        <f>Comparison_data!D303</f>
        <v>12.93801036341241</v>
      </c>
      <c r="AF47">
        <f>Comparison_data!X19</f>
        <v>17.28326014483968</v>
      </c>
      <c r="AG47">
        <f>Comparison_data!X90</f>
        <v>17.28326014483968</v>
      </c>
      <c r="AH47">
        <f>Comparison_data!X161</f>
        <v>17.28326014483968</v>
      </c>
      <c r="AI47">
        <f>Comparison_data!X232</f>
        <v>16.040415802282382</v>
      </c>
      <c r="AJ47">
        <f>Comparison_data!X303</f>
        <v>16.040415884345212</v>
      </c>
      <c r="AL47">
        <f>Comparison_data!AR19</f>
        <v>20.17146763373454</v>
      </c>
      <c r="AM47">
        <f>Comparison_data!AR90</f>
        <v>20.17146763373454</v>
      </c>
      <c r="AN47">
        <f>Comparison_data!AR161</f>
        <v>20.17146763373454</v>
      </c>
      <c r="AO47">
        <f>Comparison_data!AR232</f>
        <v>16.29377449822865</v>
      </c>
      <c r="AP47">
        <f>Comparison_data!AR303</f>
        <v>16.293774402977881</v>
      </c>
    </row>
    <row r="48" spans="1:46" x14ac:dyDescent="0.2">
      <c r="A48" t="s">
        <v>146</v>
      </c>
      <c r="B48" t="s">
        <v>7</v>
      </c>
      <c r="C48" s="18" t="s">
        <v>135</v>
      </c>
      <c r="D48">
        <f>Baseline_data!D114</f>
        <v>0</v>
      </c>
      <c r="E48" s="18">
        <f>'2Degree_data'!D114</f>
        <v>0</v>
      </c>
      <c r="F48">
        <f>Food_data!D114</f>
        <v>0</v>
      </c>
      <c r="G48">
        <f>Materials_data!D114</f>
        <v>0</v>
      </c>
      <c r="H48">
        <f>Total_data!D114</f>
        <v>0</v>
      </c>
      <c r="J48" s="18">
        <f>Baseline_data!X114</f>
        <v>0</v>
      </c>
      <c r="K48" s="18">
        <f>'2Degree_data'!X114</f>
        <v>214.762947903575</v>
      </c>
      <c r="L48">
        <f>Food_data!X114</f>
        <v>0</v>
      </c>
      <c r="M48">
        <f>Materials_data!X114</f>
        <v>0</v>
      </c>
      <c r="N48">
        <f>Total_data!S114</f>
        <v>144.51172225572401</v>
      </c>
      <c r="P48" s="18">
        <f>Baseline_data!AR114</f>
        <v>0</v>
      </c>
      <c r="Q48" s="18">
        <f>'2Degree_data'!AR114</f>
        <v>474.55790149881301</v>
      </c>
      <c r="R48">
        <f>Food_data!AR114</f>
        <v>0</v>
      </c>
      <c r="S48">
        <f>Materials_data!AR114</f>
        <v>0</v>
      </c>
      <c r="T48">
        <f>Total_data!AR114</f>
        <v>406.04996629051897</v>
      </c>
      <c r="V48" s="33">
        <f>T48/(T47+T48)</f>
        <v>0.93238559882996952</v>
      </c>
      <c r="W48" t="s">
        <v>26</v>
      </c>
      <c r="X48" t="s">
        <v>3</v>
      </c>
      <c r="Y48" t="s">
        <v>114</v>
      </c>
      <c r="Z48">
        <f>Comparison_data!D20</f>
        <v>118.40359817200448</v>
      </c>
      <c r="AA48">
        <f>Comparison_data!D91</f>
        <v>118.40359817200448</v>
      </c>
      <c r="AB48">
        <f>Comparison_data!D162</f>
        <v>118.40359816553709</v>
      </c>
      <c r="AC48">
        <f>Comparison_data!D233</f>
        <v>118.40359817200448</v>
      </c>
      <c r="AD48">
        <f>Comparison_data!D304</f>
        <v>118.40359816553709</v>
      </c>
      <c r="AF48">
        <f>Comparison_data!X20</f>
        <v>144.91932478040749</v>
      </c>
      <c r="AG48">
        <f>Comparison_data!X91</f>
        <v>136.7129246928335</v>
      </c>
      <c r="AH48">
        <f>Comparison_data!X162</f>
        <v>144.91932277176733</v>
      </c>
      <c r="AI48">
        <f>Comparison_data!X233</f>
        <v>136.36317240428809</v>
      </c>
      <c r="AJ48">
        <f>Comparison_data!X304</f>
        <v>128.15677092315877</v>
      </c>
      <c r="AL48">
        <f>Comparison_data!AR20</f>
        <v>165.87851961715637</v>
      </c>
      <c r="AM48">
        <f>Comparison_data!AR91</f>
        <v>150.16571941033175</v>
      </c>
      <c r="AN48">
        <f>Comparison_data!AR162</f>
        <v>165.8785162070568</v>
      </c>
      <c r="AO48">
        <f>Comparison_data!AR233</f>
        <v>141.77138189778708</v>
      </c>
      <c r="AP48">
        <f>Comparison_data!AR304</f>
        <v>126.05857773181086</v>
      </c>
      <c r="AR48" t="str">
        <f>AM46</f>
        <v>2DEGREE</v>
      </c>
      <c r="AS48" s="38">
        <f>AG56</f>
        <v>-5.0593522238600586E-2</v>
      </c>
      <c r="AT48" s="38">
        <f>AL56</f>
        <v>-8.4454723373002416E-2</v>
      </c>
    </row>
    <row r="49" spans="1:46" x14ac:dyDescent="0.2">
      <c r="A49" t="s">
        <v>9</v>
      </c>
      <c r="B49" t="s">
        <v>7</v>
      </c>
      <c r="C49" s="18" t="s">
        <v>99</v>
      </c>
      <c r="D49">
        <f>Baseline_data!D105</f>
        <v>1580.8000000000002</v>
      </c>
      <c r="E49" s="18">
        <f>'2Degree_data'!D105</f>
        <v>1580.8000000000002</v>
      </c>
      <c r="F49">
        <f>Food_data!D105</f>
        <v>1580.8000000000002</v>
      </c>
      <c r="G49">
        <f>Materials_data!D105</f>
        <v>1580.8000000000002</v>
      </c>
      <c r="H49">
        <f>Total_data!D105</f>
        <v>1580.8000000000002</v>
      </c>
      <c r="J49" s="18">
        <f>Baseline_data!X105</f>
        <v>1019.68398656456</v>
      </c>
      <c r="K49" s="18">
        <f>'2Degree_data'!X105</f>
        <v>792.8</v>
      </c>
      <c r="L49">
        <f>Food_data!X105</f>
        <v>901.52873834166394</v>
      </c>
      <c r="M49">
        <f>Materials_data!X105</f>
        <v>1017.4425906738441</v>
      </c>
      <c r="N49">
        <f>Total_data!S105</f>
        <v>990.5</v>
      </c>
      <c r="P49" s="18">
        <f>Baseline_data!AR105</f>
        <v>2229.38398656456</v>
      </c>
      <c r="Q49" s="18">
        <f>'2Degree_data'!AR105</f>
        <v>2.5</v>
      </c>
      <c r="R49">
        <f>Food_data!AR105</f>
        <v>2111.2287383416601</v>
      </c>
      <c r="S49">
        <f>Materials_data!AR105</f>
        <v>2227.14259067384</v>
      </c>
      <c r="T49">
        <f>Total_data!AR105</f>
        <v>2.5</v>
      </c>
      <c r="U49" s="33">
        <f>Q49/(Q49+Q50)</f>
        <v>6.1192025609476015E-3</v>
      </c>
      <c r="V49" s="33">
        <f>T49/(T49+T50)</f>
        <v>6.6290068436037708E-3</v>
      </c>
      <c r="W49" t="s">
        <v>27</v>
      </c>
      <c r="X49" t="s">
        <v>3</v>
      </c>
      <c r="Y49" t="s">
        <v>115</v>
      </c>
      <c r="Z49">
        <f>Comparison_data!D21</f>
        <v>47.763470499999926</v>
      </c>
      <c r="AA49">
        <f>Comparison_data!D92</f>
        <v>47.763470499999926</v>
      </c>
      <c r="AB49">
        <f>Comparison_data!D163</f>
        <v>47.763470499999997</v>
      </c>
      <c r="AC49">
        <f>Comparison_data!D234</f>
        <v>47.763470499999926</v>
      </c>
      <c r="AD49">
        <f>Comparison_data!D305</f>
        <v>47.763470499999983</v>
      </c>
      <c r="AF49">
        <f>Comparison_data!X21</f>
        <v>93.523073999999767</v>
      </c>
      <c r="AG49">
        <f>Comparison_data!X92</f>
        <v>69.05185199999994</v>
      </c>
      <c r="AH49">
        <f>Comparison_data!X163</f>
        <v>93.523073999999909</v>
      </c>
      <c r="AI49">
        <f>Comparison_data!X234</f>
        <v>93.523073999999056</v>
      </c>
      <c r="AJ49">
        <f>Comparison_data!X305</f>
        <v>69.051851999999982</v>
      </c>
      <c r="AL49">
        <f>Comparison_data!AR21</f>
        <v>140.49224063888943</v>
      </c>
      <c r="AM49">
        <f>Comparison_data!AR92</f>
        <v>100.10520666031401</v>
      </c>
      <c r="AN49">
        <f>Comparison_data!AR163</f>
        <v>138.79951753527206</v>
      </c>
      <c r="AO49">
        <f>Comparison_data!AR234</f>
        <v>139.5992083487663</v>
      </c>
      <c r="AP49">
        <f>Comparison_data!AR305</f>
        <v>100.21036312040029</v>
      </c>
      <c r="AR49" t="str">
        <f>AN46</f>
        <v>FOOD</v>
      </c>
      <c r="AS49" s="38">
        <f>AH56</f>
        <v>-1.238352742571891E-8</v>
      </c>
      <c r="AT49" s="38">
        <f>AM56</f>
        <v>-1.8328942807954718E-8</v>
      </c>
    </row>
    <row r="50" spans="1:46" x14ac:dyDescent="0.2">
      <c r="A50" t="s">
        <v>147</v>
      </c>
      <c r="B50" t="s">
        <v>7</v>
      </c>
      <c r="C50" s="24" t="s">
        <v>131</v>
      </c>
      <c r="D50">
        <f>Baseline_data!D106</f>
        <v>0</v>
      </c>
      <c r="E50" s="18">
        <f>'2Degree_data'!D106</f>
        <v>0</v>
      </c>
      <c r="F50">
        <f>Food_data!D106</f>
        <v>0</v>
      </c>
      <c r="G50">
        <f>Materials_data!D106</f>
        <v>0</v>
      </c>
      <c r="H50">
        <f>Total_data!D106</f>
        <v>0</v>
      </c>
      <c r="J50" s="18">
        <f>Baseline_data!X106</f>
        <v>0</v>
      </c>
      <c r="K50" s="18">
        <f>'2Degree_data'!X106</f>
        <v>0</v>
      </c>
      <c r="L50">
        <f>Food_data!X106</f>
        <v>0</v>
      </c>
      <c r="M50">
        <f>Materials_data!X106</f>
        <v>0</v>
      </c>
      <c r="N50">
        <f>Total_data!S106</f>
        <v>0</v>
      </c>
      <c r="P50" s="18">
        <f>Baseline_data!AR106</f>
        <v>0</v>
      </c>
      <c r="Q50" s="18">
        <f>'2Degree_data'!AR106</f>
        <v>406.04996629051897</v>
      </c>
      <c r="R50">
        <f>Food_data!AR106</f>
        <v>0</v>
      </c>
      <c r="S50">
        <f>Materials_data!AR106</f>
        <v>0</v>
      </c>
      <c r="T50">
        <f>Total_data!AR106</f>
        <v>374.63039961818902</v>
      </c>
      <c r="U50" s="33">
        <f>Q50/(Q49+Q50)</f>
        <v>0.99388079743905244</v>
      </c>
      <c r="V50" s="33">
        <f>T50/(T49+T50)</f>
        <v>0.99337099315639621</v>
      </c>
      <c r="W50" t="s">
        <v>28</v>
      </c>
      <c r="X50" t="s">
        <v>3</v>
      </c>
      <c r="Y50" t="s">
        <v>116</v>
      </c>
      <c r="Z50">
        <f>Comparison_data!D22</f>
        <v>77.894399999999933</v>
      </c>
      <c r="AA50">
        <f>Comparison_data!D93</f>
        <v>77.894399999999933</v>
      </c>
      <c r="AB50">
        <f>Comparison_data!D164</f>
        <v>77.894399999999877</v>
      </c>
      <c r="AC50">
        <f>Comparison_data!D235</f>
        <v>77.894399999999933</v>
      </c>
      <c r="AD50">
        <f>Comparison_data!D306</f>
        <v>77.894399999999905</v>
      </c>
      <c r="AF50">
        <f>Comparison_data!X22</f>
        <v>100.99529999999987</v>
      </c>
      <c r="AG50">
        <f>Comparison_data!X93</f>
        <v>77.027499999999947</v>
      </c>
      <c r="AH50">
        <f>Comparison_data!X164</f>
        <v>100.99529999999999</v>
      </c>
      <c r="AI50">
        <f>Comparison_data!X235</f>
        <v>100.99529999999987</v>
      </c>
      <c r="AJ50">
        <f>Comparison_data!X306</f>
        <v>77.027499999999904</v>
      </c>
      <c r="AL50">
        <f>Comparison_data!AR22</f>
        <v>125.42849999999999</v>
      </c>
      <c r="AM50">
        <f>Comparison_data!AR93</f>
        <v>79.537199999999899</v>
      </c>
      <c r="AN50">
        <f>Comparison_data!AR164</f>
        <v>125.42849999999936</v>
      </c>
      <c r="AO50">
        <f>Comparison_data!AR235</f>
        <v>125.42849999999936</v>
      </c>
      <c r="AP50">
        <f>Comparison_data!AR306</f>
        <v>79.537199999999984</v>
      </c>
      <c r="AR50" t="str">
        <f>AP46</f>
        <v>TOTAL</v>
      </c>
      <c r="AS50" s="38">
        <f>AJ56</f>
        <v>-0.11100561761109529</v>
      </c>
      <c r="AT50" s="38">
        <f>AO56</f>
        <v>-0.23487040102386747</v>
      </c>
    </row>
    <row r="51" spans="1:46" x14ac:dyDescent="0.2">
      <c r="A51" t="s">
        <v>10</v>
      </c>
      <c r="B51" t="s">
        <v>7</v>
      </c>
      <c r="C51" s="18" t="s">
        <v>100</v>
      </c>
      <c r="D51">
        <f>Baseline_data!D108</f>
        <v>1403.7741192377712</v>
      </c>
      <c r="E51" s="18">
        <f>'2Degree_data'!D108</f>
        <v>1403.7741192377712</v>
      </c>
      <c r="F51">
        <f>Food_data!D108</f>
        <v>1403.7741192377712</v>
      </c>
      <c r="G51">
        <f>Materials_data!D108</f>
        <v>1403.7741192377712</v>
      </c>
      <c r="H51">
        <f>Total_data!D108</f>
        <v>1403.7741192377712</v>
      </c>
      <c r="J51" s="18">
        <f>Baseline_data!X108</f>
        <v>3003.0511697573424</v>
      </c>
      <c r="K51" s="18">
        <f>'2Degree_data'!X108</f>
        <v>2427.9057259727351</v>
      </c>
      <c r="L51">
        <f>Food_data!X108</f>
        <v>3012.3670506877575</v>
      </c>
      <c r="M51">
        <f>Materials_data!X108</f>
        <v>3028.2984417084876</v>
      </c>
      <c r="N51">
        <f>Total_data!S108</f>
        <v>2222.0928511325392</v>
      </c>
      <c r="P51" s="18">
        <f>Baseline_data!AR108</f>
        <v>3151.1657658631311</v>
      </c>
      <c r="Q51" s="18">
        <f>'2Degree_data'!AR108</f>
        <v>1091.063142872116</v>
      </c>
      <c r="R51">
        <f>Food_data!AR108</f>
        <v>3069.505605946812</v>
      </c>
      <c r="S51">
        <f>Materials_data!AR108</f>
        <v>3218.1695216468306</v>
      </c>
      <c r="T51">
        <f>Total_data!AR108</f>
        <v>2550.849333879496</v>
      </c>
      <c r="U51" s="33">
        <f>Q51/(Q51+Q52)</f>
        <v>0.66273176757822549</v>
      </c>
      <c r="V51" s="33">
        <f>T51/(T51+T52)</f>
        <v>0.86267710697243827</v>
      </c>
      <c r="W51" t="s">
        <v>29</v>
      </c>
      <c r="X51" t="s">
        <v>3</v>
      </c>
      <c r="Y51" t="s">
        <v>117</v>
      </c>
      <c r="Z51">
        <f>Comparison_data!D23</f>
        <v>86.553998699999994</v>
      </c>
      <c r="AA51">
        <f>Comparison_data!D94</f>
        <v>83.277010700000005</v>
      </c>
      <c r="AB51">
        <f>Comparison_data!D165</f>
        <v>86.553998699999994</v>
      </c>
      <c r="AC51">
        <f>Comparison_data!D236</f>
        <v>86.553998699999994</v>
      </c>
      <c r="AD51">
        <f>Comparison_data!D307</f>
        <v>83.277010699999906</v>
      </c>
      <c r="AF51">
        <f>Comparison_data!X23</f>
        <v>121.91172829999999</v>
      </c>
      <c r="AG51">
        <f>Comparison_data!X94</f>
        <v>100.33870320000001</v>
      </c>
      <c r="AH51">
        <f>Comparison_data!X165</f>
        <v>121.91172829999999</v>
      </c>
      <c r="AI51">
        <f>Comparison_data!X236</f>
        <v>121.91172829999999</v>
      </c>
      <c r="AJ51">
        <f>Comparison_data!X307</f>
        <v>100.33870319999991</v>
      </c>
      <c r="AL51">
        <f>Comparison_data!AR23</f>
        <v>145.99153709999999</v>
      </c>
      <c r="AM51">
        <f>Comparison_data!AR94</f>
        <v>90.12735630009432</v>
      </c>
      <c r="AN51">
        <f>Comparison_data!AR165</f>
        <v>145.99153709999999</v>
      </c>
      <c r="AO51">
        <f>Comparison_data!AR236</f>
        <v>145.99153709999999</v>
      </c>
      <c r="AP51">
        <f>Comparison_data!AR307</f>
        <v>95.010695853677532</v>
      </c>
      <c r="AS51" s="38"/>
      <c r="AT51" s="38"/>
    </row>
    <row r="52" spans="1:46" x14ac:dyDescent="0.2">
      <c r="A52" t="s">
        <v>148</v>
      </c>
      <c r="B52" t="s">
        <v>7</v>
      </c>
      <c r="C52" s="24" t="s">
        <v>133</v>
      </c>
      <c r="D52">
        <f>Baseline_data!D109</f>
        <v>0</v>
      </c>
      <c r="E52" s="18">
        <f>'2Degree_data'!D109</f>
        <v>0</v>
      </c>
      <c r="F52">
        <f>Food_data!D109</f>
        <v>0</v>
      </c>
      <c r="G52">
        <f>Materials_data!D109</f>
        <v>0</v>
      </c>
      <c r="H52">
        <f>Total_data!D109</f>
        <v>0</v>
      </c>
      <c r="J52" s="18">
        <f>Baseline_data!X109</f>
        <v>0</v>
      </c>
      <c r="K52" s="18">
        <f>'2Degree_data'!X109</f>
        <v>0</v>
      </c>
      <c r="L52">
        <f>Food_data!X109</f>
        <v>0</v>
      </c>
      <c r="M52">
        <f>Materials_data!X109</f>
        <v>0</v>
      </c>
      <c r="N52">
        <f>Total_data!S109</f>
        <v>0</v>
      </c>
      <c r="P52" s="18">
        <f>Baseline_data!AR109</f>
        <v>0</v>
      </c>
      <c r="Q52" s="18">
        <f>'2Degree_data'!AR109</f>
        <v>555.24867775949804</v>
      </c>
      <c r="R52">
        <f>Food_data!AR109</f>
        <v>0</v>
      </c>
      <c r="S52">
        <f>Materials_data!AR109</f>
        <v>0</v>
      </c>
      <c r="T52">
        <f>Total_data!AR109</f>
        <v>406.04996629051897</v>
      </c>
      <c r="U52" s="33">
        <f>Q52/(Q51+Q52)</f>
        <v>0.33726823242177456</v>
      </c>
      <c r="V52" s="33">
        <f>T52/(T51+T52)</f>
        <v>0.13732289302756168</v>
      </c>
    </row>
    <row r="53" spans="1:46" x14ac:dyDescent="0.2">
      <c r="A53" t="s">
        <v>11</v>
      </c>
      <c r="B53" t="s">
        <v>7</v>
      </c>
      <c r="C53" s="18" t="s">
        <v>101</v>
      </c>
      <c r="D53">
        <f>Baseline_data!D112</f>
        <v>1006.6999999999999</v>
      </c>
      <c r="E53" s="18">
        <f>'2Degree_data'!D112</f>
        <v>1006.6999999999999</v>
      </c>
      <c r="F53">
        <f>Food_data!D112</f>
        <v>1006.6999999999999</v>
      </c>
      <c r="G53">
        <f>Materials_data!D112</f>
        <v>1006.6999999999999</v>
      </c>
      <c r="H53">
        <f>Total_data!D112</f>
        <v>1006.6999999999999</v>
      </c>
      <c r="J53" s="18">
        <f>Baseline_data!X112</f>
        <v>1303.6213408053998</v>
      </c>
      <c r="K53" s="18">
        <f>'2Degree_data'!X112</f>
        <v>905</v>
      </c>
      <c r="L53">
        <f>Food_data!X112</f>
        <v>1356.9890170049</v>
      </c>
      <c r="M53">
        <f>Materials_data!X112</f>
        <v>1247.58099860889</v>
      </c>
      <c r="N53">
        <f>Total_data!S112</f>
        <v>818.00000000000011</v>
      </c>
      <c r="P53" s="18">
        <f>Baseline_data!AR112</f>
        <v>1874</v>
      </c>
      <c r="Q53" s="18">
        <f>'2Degree_data'!AR112</f>
        <v>1874</v>
      </c>
      <c r="R53">
        <f>Food_data!AR112</f>
        <v>1873.9999999999902</v>
      </c>
      <c r="S53">
        <f>Materials_data!AR112</f>
        <v>1874</v>
      </c>
      <c r="T53">
        <f>Total_data!AR112</f>
        <v>1874</v>
      </c>
      <c r="Y53" t="s">
        <v>179</v>
      </c>
      <c r="Z53" s="42">
        <f>Z47+Z48</f>
        <v>131.3416085354169</v>
      </c>
      <c r="AA53" s="42">
        <f t="shared" ref="AA53:AP53" si="35">AA47+AA48</f>
        <v>131.3416085354169</v>
      </c>
      <c r="AB53" s="42">
        <f t="shared" si="35"/>
        <v>131.34160852894948</v>
      </c>
      <c r="AC53" s="42">
        <f t="shared" si="35"/>
        <v>131.3416085354169</v>
      </c>
      <c r="AD53" s="42">
        <f t="shared" si="35"/>
        <v>131.34160852894951</v>
      </c>
      <c r="AE53" s="42"/>
      <c r="AF53" s="42">
        <f t="shared" si="35"/>
        <v>162.20258492524718</v>
      </c>
      <c r="AG53" s="42">
        <f t="shared" si="35"/>
        <v>153.99618483767318</v>
      </c>
      <c r="AH53" s="42">
        <f t="shared" si="35"/>
        <v>162.20258291660701</v>
      </c>
      <c r="AI53" s="42">
        <f t="shared" si="35"/>
        <v>152.40358820657048</v>
      </c>
      <c r="AJ53" s="42">
        <f t="shared" si="35"/>
        <v>144.19718680750398</v>
      </c>
      <c r="AK53" s="42"/>
      <c r="AL53" s="42">
        <f t="shared" si="35"/>
        <v>186.04998725089092</v>
      </c>
      <c r="AM53" s="42">
        <f>AM47+AM48</f>
        <v>170.3371870440663</v>
      </c>
      <c r="AN53" s="42">
        <f t="shared" si="35"/>
        <v>186.04998384079136</v>
      </c>
      <c r="AO53" s="42">
        <f t="shared" si="35"/>
        <v>158.06515639601574</v>
      </c>
      <c r="AP53" s="42">
        <f t="shared" si="35"/>
        <v>142.35235213478873</v>
      </c>
      <c r="AQ53" s="42"/>
    </row>
    <row r="54" spans="1:46" x14ac:dyDescent="0.2">
      <c r="A54" t="s">
        <v>12</v>
      </c>
      <c r="B54" t="s">
        <v>7</v>
      </c>
      <c r="C54" s="18" t="s">
        <v>102</v>
      </c>
      <c r="D54">
        <f>Baseline_data!D116</f>
        <v>393.29999999999995</v>
      </c>
      <c r="E54" s="18">
        <f>'2Degree_data'!D116</f>
        <v>393.29999999999995</v>
      </c>
      <c r="F54">
        <f>Food_data!D116</f>
        <v>393.29999999999995</v>
      </c>
      <c r="G54">
        <f>Materials_data!D116</f>
        <v>393.29999999999995</v>
      </c>
      <c r="H54">
        <f>Total_data!D116</f>
        <v>393.29999999999995</v>
      </c>
      <c r="J54" s="18">
        <f>Baseline_data!X116</f>
        <v>236</v>
      </c>
      <c r="K54" s="18">
        <f>'2Degree_data'!X116</f>
        <v>236</v>
      </c>
      <c r="L54">
        <f>Food_data!X116</f>
        <v>236</v>
      </c>
      <c r="M54">
        <f>Materials_data!X116</f>
        <v>236</v>
      </c>
      <c r="N54">
        <f>Total_data!S116</f>
        <v>275.3</v>
      </c>
      <c r="P54" s="18">
        <f>Baseline_data!AR116</f>
        <v>78.7</v>
      </c>
      <c r="Q54" s="18">
        <f>'2Degree_data'!AR116</f>
        <v>510.36861870010796</v>
      </c>
      <c r="R54">
        <f>Food_data!AR116</f>
        <v>78.7</v>
      </c>
      <c r="S54">
        <f>Materials_data!AR116</f>
        <v>78.7</v>
      </c>
      <c r="T54">
        <f>Total_data!AR116</f>
        <v>78.7</v>
      </c>
      <c r="Z54" s="20">
        <v>2010</v>
      </c>
      <c r="AA54" s="20"/>
      <c r="AE54" t="s">
        <v>162</v>
      </c>
      <c r="AF54" s="19">
        <v>2030</v>
      </c>
      <c r="AG54" s="19">
        <v>2030</v>
      </c>
      <c r="AK54" t="s">
        <v>162</v>
      </c>
      <c r="AL54" s="19">
        <v>2050</v>
      </c>
    </row>
    <row r="55" spans="1:46" ht="17" x14ac:dyDescent="0.2">
      <c r="A55" t="s">
        <v>13</v>
      </c>
      <c r="B55" t="s">
        <v>7</v>
      </c>
      <c r="C55" s="18" t="s">
        <v>103</v>
      </c>
      <c r="D55">
        <f>Baseline_data!D111</f>
        <v>461.80000000000007</v>
      </c>
      <c r="E55" s="18">
        <f>'2Degree_data'!D111</f>
        <v>461.80000000000007</v>
      </c>
      <c r="F55">
        <f>Food_data!D111</f>
        <v>461.80000000000007</v>
      </c>
      <c r="G55">
        <f>Materials_data!D111</f>
        <v>461.80000000000007</v>
      </c>
      <c r="H55">
        <f>Total_data!D111</f>
        <v>461.80000000000007</v>
      </c>
      <c r="J55" s="18">
        <f>Baseline_data!X111</f>
        <v>554.79283807616093</v>
      </c>
      <c r="K55" s="18">
        <f>'2Degree_data'!X111</f>
        <v>496.25634791701913</v>
      </c>
      <c r="L55">
        <f>Food_data!X111</f>
        <v>544.33775452856298</v>
      </c>
      <c r="M55">
        <f>Materials_data!X111</f>
        <v>583.90339679504598</v>
      </c>
      <c r="N55">
        <f>Total_data!S111</f>
        <v>560.71204113474187</v>
      </c>
      <c r="P55" s="18">
        <f>Baseline_data!AR111</f>
        <v>42.130650859533198</v>
      </c>
      <c r="Q55" s="18">
        <f>'2Degree_data'!AR111</f>
        <v>0</v>
      </c>
      <c r="R55">
        <f>Food_data!AR111</f>
        <v>55.330730276029001</v>
      </c>
      <c r="S55">
        <f>Materials_data!AR111</f>
        <v>80.150479575524997</v>
      </c>
      <c r="T55">
        <f>Total_data!AR111</f>
        <v>0</v>
      </c>
      <c r="Z55" s="20" t="s">
        <v>93</v>
      </c>
      <c r="AA55" s="17" t="s">
        <v>94</v>
      </c>
      <c r="AB55" s="14" t="s">
        <v>91</v>
      </c>
      <c r="AC55" s="14" t="s">
        <v>177</v>
      </c>
      <c r="AD55" s="14" t="s">
        <v>92</v>
      </c>
      <c r="AE55" s="14"/>
      <c r="AF55" s="20" t="s">
        <v>93</v>
      </c>
      <c r="AG55" s="17" t="s">
        <v>94</v>
      </c>
      <c r="AH55" s="14" t="s">
        <v>91</v>
      </c>
      <c r="AI55" s="14" t="s">
        <v>177</v>
      </c>
      <c r="AJ55" s="14" t="s">
        <v>92</v>
      </c>
      <c r="AK55" s="14"/>
      <c r="AL55" s="17" t="s">
        <v>94</v>
      </c>
      <c r="AM55" s="14" t="s">
        <v>91</v>
      </c>
      <c r="AN55" s="14" t="s">
        <v>177</v>
      </c>
      <c r="AO55" s="14" t="s">
        <v>92</v>
      </c>
    </row>
    <row r="56" spans="1:46" x14ac:dyDescent="0.2">
      <c r="A56" t="s">
        <v>14</v>
      </c>
      <c r="B56" t="s">
        <v>7</v>
      </c>
      <c r="C56" s="18" t="s">
        <v>104</v>
      </c>
      <c r="D56">
        <f>Baseline_data!D123</f>
        <v>11.299999999999999</v>
      </c>
      <c r="E56" s="18">
        <f>'2Degree_data'!D123</f>
        <v>11.299999999999999</v>
      </c>
      <c r="F56">
        <f>Food_data!D123</f>
        <v>11.299999999999999</v>
      </c>
      <c r="G56">
        <f>Materials_data!D123</f>
        <v>11.299999999999999</v>
      </c>
      <c r="H56">
        <f>Total_data!D123</f>
        <v>11.299999999999999</v>
      </c>
      <c r="J56" s="18">
        <f>Baseline_data!X123</f>
        <v>50.4</v>
      </c>
      <c r="K56" s="18">
        <f>'2Degree_data'!X123</f>
        <v>5.6</v>
      </c>
      <c r="L56">
        <f>Food_data!X123</f>
        <v>50.4</v>
      </c>
      <c r="M56">
        <f>Materials_data!X123</f>
        <v>50.4</v>
      </c>
      <c r="N56">
        <f>Total_data!S123</f>
        <v>7</v>
      </c>
      <c r="P56" s="18">
        <f>Baseline_data!AR123</f>
        <v>139.1</v>
      </c>
      <c r="Q56" s="18">
        <f>'2Degree_data'!AR123</f>
        <v>139.1</v>
      </c>
      <c r="R56">
        <f>Food_data!AR123</f>
        <v>139.1</v>
      </c>
      <c r="S56">
        <f>Materials_data!AR123</f>
        <v>139.099999999999</v>
      </c>
      <c r="T56">
        <f>Total_data!AR123</f>
        <v>139.099999999999</v>
      </c>
      <c r="Y56" t="s">
        <v>179</v>
      </c>
      <c r="AG56" s="33">
        <f>AG53/$AF$53-1</f>
        <v>-5.0593522238600586E-2</v>
      </c>
      <c r="AH56" s="33">
        <f>AH53/$AF$53-1</f>
        <v>-1.238352742571891E-8</v>
      </c>
      <c r="AI56" s="33">
        <f>AI53/$AF$53-1</f>
        <v>-6.0412087286973115E-2</v>
      </c>
      <c r="AJ56" s="33">
        <f>AJ53/$AF$53-1</f>
        <v>-0.11100561761109529</v>
      </c>
      <c r="AL56" s="33">
        <f>AM53/$AL$53-1</f>
        <v>-8.4454723373002416E-2</v>
      </c>
      <c r="AM56" s="33">
        <f>AN53/$AL$53-1</f>
        <v>-1.8328942807954718E-8</v>
      </c>
      <c r="AN56" s="33">
        <f>AO53/$AL$53-1</f>
        <v>-0.15041565585885941</v>
      </c>
      <c r="AO56" s="33">
        <f>AP53/$AL$53-1</f>
        <v>-0.23487040102386747</v>
      </c>
      <c r="AP56" s="33"/>
    </row>
    <row r="57" spans="1:46" x14ac:dyDescent="0.2">
      <c r="A57" t="s">
        <v>15</v>
      </c>
      <c r="B57" t="s">
        <v>7</v>
      </c>
      <c r="C57" s="18" t="s">
        <v>105</v>
      </c>
      <c r="D57">
        <f>Baseline_data!D119</f>
        <v>40.6</v>
      </c>
      <c r="E57" s="18">
        <f>'2Degree_data'!D119</f>
        <v>40.6</v>
      </c>
      <c r="F57">
        <f>Food_data!D119</f>
        <v>40.6</v>
      </c>
      <c r="G57">
        <f>Materials_data!D119</f>
        <v>40.6</v>
      </c>
      <c r="H57">
        <f>Total_data!D119</f>
        <v>40.6</v>
      </c>
      <c r="J57" s="18">
        <f>Baseline_data!X119</f>
        <v>71.3</v>
      </c>
      <c r="K57" s="18">
        <f>'2Degree_data'!X119</f>
        <v>71.3</v>
      </c>
      <c r="L57">
        <f>Food_data!X119</f>
        <v>71.3</v>
      </c>
      <c r="M57">
        <f>Materials_data!X119</f>
        <v>71.3</v>
      </c>
      <c r="N57">
        <f>Total_data!S119</f>
        <v>79.399999999999991</v>
      </c>
      <c r="P57" s="18">
        <f>Baseline_data!AR119</f>
        <v>2259.7729867634471</v>
      </c>
      <c r="Q57" s="18">
        <f>'2Degree_data'!AR119</f>
        <v>3382.9771582516796</v>
      </c>
      <c r="R57">
        <f>Food_data!AR119</f>
        <v>1738.999999999998</v>
      </c>
      <c r="S57">
        <f>Materials_data!AR119</f>
        <v>1818.9999999999991</v>
      </c>
      <c r="T57">
        <f>Total_data!AR119</f>
        <v>1851.0198678304469</v>
      </c>
    </row>
    <row r="58" spans="1:46" x14ac:dyDescent="0.2">
      <c r="A58" t="s">
        <v>16</v>
      </c>
      <c r="B58" t="s">
        <v>7</v>
      </c>
      <c r="C58" s="18" t="s">
        <v>106</v>
      </c>
      <c r="D58">
        <f>Baseline_data!D120</f>
        <v>159.20000000000002</v>
      </c>
      <c r="E58" s="18">
        <f>'2Degree_data'!D120</f>
        <v>159.20000000000002</v>
      </c>
      <c r="F58">
        <f>Food_data!D120</f>
        <v>159.20000000000002</v>
      </c>
      <c r="G58">
        <f>Materials_data!D120</f>
        <v>159.20000000000002</v>
      </c>
      <c r="H58">
        <f>Total_data!D120</f>
        <v>159.20000000000002</v>
      </c>
      <c r="J58" s="18">
        <f>Baseline_data!X120</f>
        <v>591.79999999999995</v>
      </c>
      <c r="K58" s="18">
        <f>'2Degree_data'!X120</f>
        <v>351.8</v>
      </c>
      <c r="L58">
        <f>Food_data!X120</f>
        <v>431.79999999999995</v>
      </c>
      <c r="M58">
        <f>Materials_data!X120</f>
        <v>511.8</v>
      </c>
      <c r="N58">
        <f>Total_data!S120</f>
        <v>63.699999999999996</v>
      </c>
      <c r="P58" s="18">
        <f>Baseline_data!AR120</f>
        <v>2783.402694118251</v>
      </c>
      <c r="Q58" s="18">
        <f>'2Degree_data'!AR120</f>
        <v>2984.13140279659</v>
      </c>
      <c r="R58">
        <f>Food_data!AR120</f>
        <v>2342.7572459334642</v>
      </c>
      <c r="S58">
        <f>Materials_data!AR120</f>
        <v>2629.8645555815901</v>
      </c>
      <c r="T58">
        <f>Total_data!AR120</f>
        <v>1815.2417647919369</v>
      </c>
    </row>
    <row r="59" spans="1:46" x14ac:dyDescent="0.2">
      <c r="C59" s="18"/>
      <c r="E59" s="18"/>
      <c r="J59" s="18"/>
      <c r="K59" s="18"/>
      <c r="P59" s="18"/>
      <c r="Q59" s="18"/>
    </row>
    <row r="60" spans="1:46" x14ac:dyDescent="0.2">
      <c r="C60" s="24" t="s">
        <v>175</v>
      </c>
      <c r="D60">
        <f>D49+D50+D51+D52+D55</f>
        <v>3446.3741192377715</v>
      </c>
      <c r="E60">
        <f t="shared" ref="E60:T60" si="36">E49+E50+E51+E52+E55</f>
        <v>3446.3741192377715</v>
      </c>
      <c r="F60">
        <f>F49+F50+F51+F52+F55</f>
        <v>3446.3741192377715</v>
      </c>
      <c r="G60">
        <f>G49+G50+G51+G52+G55</f>
        <v>3446.3741192377715</v>
      </c>
      <c r="H60">
        <f>H49+H50+H51+H52+H55</f>
        <v>3446.3741192377715</v>
      </c>
      <c r="J60">
        <f>J49+J50+J51+J52+J55</f>
        <v>4577.527994398064</v>
      </c>
      <c r="K60">
        <f t="shared" si="36"/>
        <v>3716.9620738897543</v>
      </c>
      <c r="L60">
        <f>L49+L50+L51+L52+L55</f>
        <v>4458.2335435579844</v>
      </c>
      <c r="M60">
        <f>M49+M50+M51+M52+M55</f>
        <v>4629.6444291773778</v>
      </c>
      <c r="N60">
        <f t="shared" si="36"/>
        <v>3773.304892267281</v>
      </c>
      <c r="P60">
        <f t="shared" si="36"/>
        <v>5422.6804032872242</v>
      </c>
      <c r="Q60">
        <f t="shared" si="36"/>
        <v>2054.861786922133</v>
      </c>
      <c r="R60">
        <f t="shared" si="36"/>
        <v>5236.0650745645007</v>
      </c>
      <c r="S60">
        <f>S49+S50+S51+S52+S55</f>
        <v>5525.4625918961965</v>
      </c>
      <c r="T60">
        <f t="shared" si="36"/>
        <v>3334.0296997882042</v>
      </c>
    </row>
    <row r="61" spans="1:46" x14ac:dyDescent="0.2">
      <c r="K61" s="33">
        <f>K60/$J60-1</f>
        <v>-0.18799795906468786</v>
      </c>
      <c r="L61" s="33">
        <f>L60/$J60-1</f>
        <v>-2.606088941150575E-2</v>
      </c>
      <c r="M61" s="33">
        <f>M60/$J60-1</f>
        <v>1.1385279313003371E-2</v>
      </c>
      <c r="N61" s="33">
        <f t="shared" ref="N61" si="37">N60/$J60-1</f>
        <v>-0.17568939023747832</v>
      </c>
      <c r="Q61" s="33">
        <f>Q60/$P60-1</f>
        <v>-0.62106160900124641</v>
      </c>
      <c r="R61" s="33">
        <f>R60/$P60-1</f>
        <v>-3.4413853453284404E-2</v>
      </c>
      <c r="S61" s="33">
        <f>S60/$P60-1</f>
        <v>1.8954129870287995E-2</v>
      </c>
      <c r="T61" s="33">
        <f>T60/$P60-1</f>
        <v>-0.38516942695587997</v>
      </c>
    </row>
    <row r="62" spans="1:46" x14ac:dyDescent="0.2">
      <c r="K62" s="33"/>
      <c r="L62" s="33"/>
      <c r="M62" s="33"/>
      <c r="N62" s="33"/>
      <c r="Q62" s="33"/>
      <c r="R62" s="33"/>
      <c r="S62" s="33"/>
      <c r="T62" s="33">
        <f>T60/Q60-1</f>
        <v>0.62250800565135234</v>
      </c>
    </row>
    <row r="63" spans="1:46" x14ac:dyDescent="0.2">
      <c r="C63" t="s">
        <v>102</v>
      </c>
      <c r="D63">
        <f>D54</f>
        <v>393.29999999999995</v>
      </c>
      <c r="E63">
        <f>E54</f>
        <v>393.29999999999995</v>
      </c>
      <c r="F63">
        <f>F54</f>
        <v>393.29999999999995</v>
      </c>
      <c r="G63">
        <f>G54</f>
        <v>393.29999999999995</v>
      </c>
      <c r="H63">
        <f>H54</f>
        <v>393.29999999999995</v>
      </c>
      <c r="J63">
        <f>J54</f>
        <v>236</v>
      </c>
      <c r="K63">
        <f>K54</f>
        <v>236</v>
      </c>
      <c r="L63">
        <f>L54</f>
        <v>236</v>
      </c>
      <c r="M63">
        <f>M54</f>
        <v>236</v>
      </c>
      <c r="N63">
        <f>N54</f>
        <v>275.3</v>
      </c>
      <c r="P63">
        <f>P54</f>
        <v>78.7</v>
      </c>
      <c r="Q63">
        <f>Q54</f>
        <v>510.36861870010796</v>
      </c>
      <c r="R63">
        <f>R54</f>
        <v>78.7</v>
      </c>
      <c r="S63">
        <f>S54</f>
        <v>78.7</v>
      </c>
      <c r="T63">
        <f>T54</f>
        <v>78.7</v>
      </c>
    </row>
    <row r="64" spans="1:46" x14ac:dyDescent="0.2">
      <c r="D64" s="33">
        <f>D63/SUM(D47:D58)</f>
        <v>7.6461366864663372E-2</v>
      </c>
      <c r="K64" s="33">
        <f>K63/$J63-1</f>
        <v>0</v>
      </c>
      <c r="L64" s="33">
        <f t="shared" ref="L64:N64" si="38">L63/$J63-1</f>
        <v>0</v>
      </c>
      <c r="M64" s="33">
        <f>M63/$J63-1</f>
        <v>0</v>
      </c>
      <c r="N64" s="33">
        <f t="shared" si="38"/>
        <v>0.16652542372881363</v>
      </c>
      <c r="P64" s="33">
        <f>P63/SUM(P47:P58)</f>
        <v>6.0924833967909604E-3</v>
      </c>
      <c r="Q64" s="33">
        <f>Q63/$P63-1</f>
        <v>5.484988801780279</v>
      </c>
      <c r="R64" s="33">
        <f>R63/$P63-1</f>
        <v>0</v>
      </c>
      <c r="S64" s="33">
        <f>S63/$P63-1</f>
        <v>0</v>
      </c>
      <c r="T64" s="33">
        <f t="shared" ref="T64" si="39">T63/$P63-1</f>
        <v>0</v>
      </c>
    </row>
    <row r="65" spans="3:20" x14ac:dyDescent="0.2">
      <c r="K65" s="33"/>
      <c r="L65" s="33"/>
      <c r="M65" s="33"/>
      <c r="N65" s="33"/>
      <c r="Q65" s="33"/>
      <c r="R65" s="33"/>
      <c r="S65" s="33"/>
      <c r="T65" s="33">
        <f>T63/Q63-1</f>
        <v>-0.84579772909931983</v>
      </c>
    </row>
    <row r="66" spans="3:20" x14ac:dyDescent="0.2">
      <c r="C66" s="24" t="s">
        <v>174</v>
      </c>
      <c r="D66">
        <f>D58+D57+D56+D53+D47+D48</f>
        <v>1304.0999999999999</v>
      </c>
      <c r="E66">
        <f>E58+E57+E56+E53+E47+E48</f>
        <v>1304.0999999999999</v>
      </c>
      <c r="F66">
        <f>F58+F57+F56+F53+F47+F48</f>
        <v>1304.0999999999999</v>
      </c>
      <c r="G66">
        <f>G58+G57+G56+G53+G47+G48</f>
        <v>1304.0999999999999</v>
      </c>
      <c r="H66">
        <f>H58+H57+H56+H53+H47+H48</f>
        <v>1304.0999999999999</v>
      </c>
      <c r="J66">
        <f>J58+J57+J56+J53+J47+J48</f>
        <v>2339.4432363548426</v>
      </c>
      <c r="K66">
        <f>K58+K57+K56+K53+K47+K48</f>
        <v>1572.762947903575</v>
      </c>
      <c r="L66">
        <f>L58+L57+L56+L53+L47+L48</f>
        <v>2379.7301962500987</v>
      </c>
      <c r="M66">
        <f>M58+M57+M56+M53+M47+M48</f>
        <v>2201.5627429860151</v>
      </c>
      <c r="N66">
        <f>N58+N57+N56+N53+N47+N48</f>
        <v>1181.8575066503961</v>
      </c>
      <c r="P66">
        <f>P58+P57+P56+P53+P47+P48</f>
        <v>7416.1763423664352</v>
      </c>
      <c r="Q66">
        <f>Q58+Q57+Q56+Q53+Q47+Q48</f>
        <v>8854.7664625470825</v>
      </c>
      <c r="R66">
        <f>R58+R57+R56+R53+R47+R48</f>
        <v>6853.7885426841631</v>
      </c>
      <c r="S66">
        <f>S58+S57+S56+S53+S47+S48</f>
        <v>6835.6472374449713</v>
      </c>
      <c r="T66">
        <f>T58+T57+T56+T53+T47+T48</f>
        <v>6114.8573833075734</v>
      </c>
    </row>
    <row r="67" spans="3:20" x14ac:dyDescent="0.2">
      <c r="C67" s="18"/>
      <c r="E67" s="37"/>
      <c r="F67" s="37"/>
      <c r="G67" s="37"/>
      <c r="H67" s="37"/>
      <c r="J67" s="18"/>
      <c r="K67" s="36">
        <f>K66/$J66-1</f>
        <v>-0.32771912416471172</v>
      </c>
      <c r="L67" s="36">
        <f t="shared" ref="L67:N67" si="40">L66/$J66-1</f>
        <v>1.7220746914991869E-2</v>
      </c>
      <c r="M67" s="36">
        <f t="shared" ref="M67" si="41">M66/$J66-1</f>
        <v>-5.8937310906360452E-2</v>
      </c>
      <c r="N67" s="36">
        <f t="shared" si="40"/>
        <v>-0.49481248859370319</v>
      </c>
      <c r="P67" s="18"/>
      <c r="Q67" s="36">
        <f>Q66/$P66-1</f>
        <v>0.19398003145669618</v>
      </c>
      <c r="R67" s="36">
        <f t="shared" ref="R67:T67" si="42">R66/$P66-1</f>
        <v>-7.5832581875044713E-2</v>
      </c>
      <c r="S67" s="36">
        <f t="shared" ref="S67" si="43">S66/$P66-1</f>
        <v>-7.8278762278759739E-2</v>
      </c>
      <c r="T67" s="36">
        <f t="shared" si="42"/>
        <v>-0.17547033659715039</v>
      </c>
    </row>
    <row r="68" spans="3:20" x14ac:dyDescent="0.2">
      <c r="C68" s="18"/>
      <c r="E68" s="37"/>
      <c r="F68" s="37"/>
      <c r="G68" s="37"/>
      <c r="H68" s="37"/>
      <c r="J68" s="18"/>
      <c r="K68" s="36"/>
      <c r="L68" s="36"/>
      <c r="M68" s="36"/>
      <c r="N68" s="36"/>
      <c r="P68" s="18"/>
      <c r="Q68" s="36"/>
      <c r="R68" s="36"/>
      <c r="S68" s="36"/>
      <c r="T68" s="36">
        <f>T66/Q66-1</f>
        <v>-0.30942759369526851</v>
      </c>
    </row>
    <row r="69" spans="3:20" x14ac:dyDescent="0.2">
      <c r="P69">
        <f>SUM(P47:P58)</f>
        <v>12917.556745653661</v>
      </c>
      <c r="Q69">
        <f>SUM(Q47:Q58)</f>
        <v>11419.996868169324</v>
      </c>
      <c r="R69">
        <f t="shared" ref="R69" si="44">SUM(R47:R58)</f>
        <v>12168.553617248663</v>
      </c>
      <c r="S69">
        <f>SUM(S47:S58)</f>
        <v>12439.809829341168</v>
      </c>
      <c r="T69">
        <f>SUM(T47:T58)</f>
        <v>9527.5870830957774</v>
      </c>
    </row>
    <row r="70" spans="3:20" x14ac:dyDescent="0.2">
      <c r="Q70" s="33">
        <f>Q69/$P$69-1</f>
        <v>-0.11593213074045272</v>
      </c>
      <c r="R70" s="33">
        <f>R69/$P$69-1</f>
        <v>-5.7983343379313101E-2</v>
      </c>
      <c r="S70" s="34">
        <f>S69/$P$69-1</f>
        <v>-3.6984309472705812E-2</v>
      </c>
      <c r="T70" s="33">
        <f>T69/$P$69-1</f>
        <v>-0.26243118023836032</v>
      </c>
    </row>
    <row r="72" spans="3:20" x14ac:dyDescent="0.2">
      <c r="P72" t="s">
        <v>182</v>
      </c>
      <c r="Q72" s="33">
        <f>Q48/(Q47+Q48)</f>
        <v>1</v>
      </c>
      <c r="R72" s="33">
        <f t="shared" ref="R72:T72" si="45">R48/(R47+R48)</f>
        <v>0</v>
      </c>
      <c r="S72" s="33">
        <f t="shared" si="45"/>
        <v>0</v>
      </c>
      <c r="T72" s="33">
        <f t="shared" si="45"/>
        <v>0.93238559882996952</v>
      </c>
    </row>
    <row r="73" spans="3:20" x14ac:dyDescent="0.2">
      <c r="P73" t="s">
        <v>183</v>
      </c>
      <c r="Q73" s="47">
        <f>Q50/(Q50+Q49)</f>
        <v>0.99388079743905244</v>
      </c>
      <c r="R73" s="47">
        <f t="shared" ref="R73:T73" si="46">R50/(R50+R49)</f>
        <v>0</v>
      </c>
      <c r="S73" s="47">
        <f t="shared" si="46"/>
        <v>0</v>
      </c>
      <c r="T73" s="47">
        <f t="shared" si="46"/>
        <v>0.99337099315639621</v>
      </c>
    </row>
    <row r="74" spans="3:20" x14ac:dyDescent="0.2">
      <c r="P74" t="s">
        <v>181</v>
      </c>
      <c r="Q74" s="33">
        <f>Q52/(Q51+Q52)</f>
        <v>0.33726823242177456</v>
      </c>
      <c r="R74" s="33">
        <f t="shared" ref="R74:T74" si="47">R52/(R51+R52)</f>
        <v>0</v>
      </c>
      <c r="S74" s="33">
        <f t="shared" si="47"/>
        <v>0</v>
      </c>
      <c r="T74" s="33">
        <f t="shared" si="47"/>
        <v>0.13732289302756168</v>
      </c>
    </row>
    <row r="83" spans="23:88" x14ac:dyDescent="0.2">
      <c r="W83" s="51" t="s">
        <v>121</v>
      </c>
      <c r="X83" s="51" t="s">
        <v>1</v>
      </c>
      <c r="Z83" s="20">
        <v>2010</v>
      </c>
      <c r="AA83" s="20"/>
      <c r="AE83" t="s">
        <v>162</v>
      </c>
      <c r="AF83" s="19">
        <v>2030</v>
      </c>
      <c r="AG83" s="19"/>
      <c r="AK83" t="s">
        <v>162</v>
      </c>
      <c r="AL83" s="19">
        <v>2050</v>
      </c>
      <c r="AM83" s="19"/>
    </row>
    <row r="84" spans="23:88" ht="17" x14ac:dyDescent="0.2">
      <c r="W84" s="51"/>
      <c r="X84" s="51"/>
      <c r="Z84" s="20" t="s">
        <v>93</v>
      </c>
      <c r="AA84" s="17" t="s">
        <v>94</v>
      </c>
      <c r="AB84" s="14" t="s">
        <v>91</v>
      </c>
      <c r="AC84" s="14" t="s">
        <v>177</v>
      </c>
      <c r="AD84" s="14" t="s">
        <v>92</v>
      </c>
      <c r="AE84" s="14"/>
      <c r="AF84" s="20" t="s">
        <v>93</v>
      </c>
      <c r="AG84" s="17" t="s">
        <v>94</v>
      </c>
      <c r="AH84" s="14" t="s">
        <v>91</v>
      </c>
      <c r="AI84" s="14" t="s">
        <v>177</v>
      </c>
      <c r="AJ84" s="14" t="s">
        <v>92</v>
      </c>
      <c r="AK84" s="14"/>
      <c r="AL84" s="20" t="s">
        <v>93</v>
      </c>
      <c r="AM84" s="17" t="s">
        <v>94</v>
      </c>
      <c r="AN84" s="14" t="s">
        <v>91</v>
      </c>
      <c r="AO84" s="14" t="s">
        <v>177</v>
      </c>
      <c r="AP84" s="14" t="s">
        <v>92</v>
      </c>
      <c r="AS84" s="14" t="s">
        <v>95</v>
      </c>
      <c r="AT84" s="14" t="s">
        <v>1</v>
      </c>
      <c r="AU84" s="14" t="s">
        <v>90</v>
      </c>
      <c r="AV84" s="14">
        <v>2010</v>
      </c>
      <c r="AW84" s="14">
        <v>2011</v>
      </c>
      <c r="AX84" s="14">
        <v>2012</v>
      </c>
      <c r="AY84" s="14">
        <v>2013</v>
      </c>
      <c r="AZ84" s="14">
        <v>2014</v>
      </c>
      <c r="BA84" s="14">
        <v>2015</v>
      </c>
      <c r="BB84" s="14">
        <v>2016</v>
      </c>
      <c r="BC84" s="14">
        <v>2017</v>
      </c>
      <c r="BD84" s="14">
        <v>2018</v>
      </c>
      <c r="BE84" s="14">
        <v>2019</v>
      </c>
      <c r="BF84" s="14">
        <v>2020</v>
      </c>
      <c r="BG84" s="14">
        <v>2021</v>
      </c>
      <c r="BH84" s="14">
        <v>2022</v>
      </c>
      <c r="BI84" s="14">
        <v>2023</v>
      </c>
      <c r="BJ84" s="14">
        <v>2024</v>
      </c>
      <c r="BK84" s="14">
        <v>2025</v>
      </c>
      <c r="BL84" s="14">
        <v>2026</v>
      </c>
      <c r="BM84" s="14">
        <v>2027</v>
      </c>
      <c r="BN84" s="14">
        <v>2028</v>
      </c>
      <c r="BO84" s="14">
        <v>2029</v>
      </c>
      <c r="BP84" s="14">
        <v>2030</v>
      </c>
      <c r="BQ84" s="14">
        <v>2031</v>
      </c>
      <c r="BR84" s="14">
        <v>2032</v>
      </c>
      <c r="BS84" s="14">
        <v>2033</v>
      </c>
      <c r="BT84" s="14">
        <v>2034</v>
      </c>
      <c r="BU84" s="14">
        <v>2035</v>
      </c>
      <c r="BV84" s="14">
        <v>2036</v>
      </c>
      <c r="BW84" s="14">
        <v>2037</v>
      </c>
      <c r="BX84" s="14">
        <v>2038</v>
      </c>
      <c r="BY84" s="14">
        <v>2039</v>
      </c>
      <c r="BZ84" s="14">
        <v>2040</v>
      </c>
      <c r="CA84" s="14">
        <v>2041</v>
      </c>
      <c r="CB84" s="14">
        <v>2042</v>
      </c>
      <c r="CC84" s="14">
        <v>2043</v>
      </c>
      <c r="CD84" s="14">
        <v>2044</v>
      </c>
      <c r="CE84" s="14">
        <v>2045</v>
      </c>
      <c r="CF84" s="14">
        <v>2046</v>
      </c>
      <c r="CG84" s="14">
        <v>2047</v>
      </c>
      <c r="CH84" s="14">
        <v>2048</v>
      </c>
      <c r="CI84" s="14">
        <v>2049</v>
      </c>
      <c r="CJ84" s="14">
        <v>2050</v>
      </c>
    </row>
    <row r="85" spans="23:88" x14ac:dyDescent="0.2">
      <c r="W85" t="s">
        <v>20</v>
      </c>
      <c r="X85" t="s">
        <v>19</v>
      </c>
      <c r="Y85" t="s">
        <v>118</v>
      </c>
      <c r="Z85">
        <f>Comparison_data!D15</f>
        <v>5564.2293816707506</v>
      </c>
      <c r="AA85">
        <f>Comparison_data!D86</f>
        <v>5564.2293816707497</v>
      </c>
      <c r="AB85">
        <f>Comparison_data!D157</f>
        <v>5562.6038264183098</v>
      </c>
      <c r="AC85">
        <f>Comparison_data!D228</f>
        <v>5564.2293816707506</v>
      </c>
      <c r="AD85">
        <f>Comparison_data!D299</f>
        <v>5562.6038264183098</v>
      </c>
      <c r="AF85">
        <f>Comparison_data!X15</f>
        <v>6353.3666566992633</v>
      </c>
      <c r="AG85">
        <f>Comparison_data!X86</f>
        <v>6275.9627638045713</v>
      </c>
      <c r="AH85">
        <f>Comparison_data!X157</f>
        <v>5046.4219839345824</v>
      </c>
      <c r="AI85">
        <f>Comparison_data!X228</f>
        <v>6353.3666566992633</v>
      </c>
      <c r="AJ85">
        <f>Comparison_data!X299</f>
        <v>5045.9246161655847</v>
      </c>
      <c r="AL85">
        <f>Comparison_data!AR15</f>
        <v>6572.6854795198506</v>
      </c>
      <c r="AM85">
        <f>Comparison_data!AR86</f>
        <v>6431.9450376636632</v>
      </c>
      <c r="AN85">
        <f>Comparison_data!AR157</f>
        <v>3754.159748691176</v>
      </c>
      <c r="AO85">
        <f>Comparison_data!AR228</f>
        <v>6572.6854795198497</v>
      </c>
      <c r="AP85">
        <f>Comparison_data!AR299</f>
        <v>3466.915768983994</v>
      </c>
      <c r="AS85" t="str">
        <f>Comparison_data!B16</f>
        <v>Emissions|CO2eq|Energy</v>
      </c>
      <c r="AT85" t="str">
        <f>Comparison_data!C16</f>
        <v>Mt CO2eq/yr</v>
      </c>
      <c r="AU85" t="str">
        <f>Comparison_data!A16</f>
        <v>BASELINE</v>
      </c>
      <c r="AV85">
        <f>Comparison_data!D16</f>
        <v>29761.899099999988</v>
      </c>
      <c r="AW85">
        <f>Comparison_data!E16</f>
        <v>29987.735049999992</v>
      </c>
      <c r="AX85">
        <f>Comparison_data!F16</f>
        <v>30213.571000000004</v>
      </c>
      <c r="AY85">
        <f>Comparison_data!G16</f>
        <v>30439.398009999997</v>
      </c>
      <c r="AZ85">
        <f>Comparison_data!H16</f>
        <v>30665.226869999991</v>
      </c>
      <c r="BA85">
        <f>Comparison_data!I16</f>
        <v>30891.057789999999</v>
      </c>
      <c r="BB85">
        <f>Comparison_data!J16</f>
        <v>31116.884799999902</v>
      </c>
      <c r="BC85">
        <f>Comparison_data!K16</f>
        <v>31342.720749999989</v>
      </c>
      <c r="BD85">
        <f>Comparison_data!L16</f>
        <v>31568.549609999893</v>
      </c>
      <c r="BE85">
        <f>Comparison_data!M16</f>
        <v>31794.376620000003</v>
      </c>
      <c r="BF85">
        <f>Comparison_data!N16</f>
        <v>32034.099999999995</v>
      </c>
      <c r="BG85">
        <f>Comparison_data!O16</f>
        <v>31506.440000000002</v>
      </c>
      <c r="BH85">
        <f>Comparison_data!P16</f>
        <v>30978.78</v>
      </c>
      <c r="BI85">
        <f>Comparison_data!Q16</f>
        <v>31304.334866028799</v>
      </c>
      <c r="BJ85">
        <f>Comparison_data!R16</f>
        <v>31387.356691395897</v>
      </c>
      <c r="BK85">
        <f>Comparison_data!S16</f>
        <v>31709.120039037298</v>
      </c>
      <c r="BL85">
        <f>Comparison_data!T16</f>
        <v>31921.077804385292</v>
      </c>
      <c r="BM85">
        <f>Comparison_data!U16</f>
        <v>32078.888955581002</v>
      </c>
      <c r="BN85">
        <f>Comparison_data!V16</f>
        <v>32199.610155001388</v>
      </c>
      <c r="BO85">
        <f>Comparison_data!W16</f>
        <v>32509.504254208303</v>
      </c>
      <c r="BP85">
        <f>Comparison_data!X16</f>
        <v>32850.870758621102</v>
      </c>
      <c r="BQ85">
        <f>Comparison_data!Y16</f>
        <v>33281.774794723497</v>
      </c>
      <c r="BR85">
        <f>Comparison_data!Z16</f>
        <v>34101.107045220589</v>
      </c>
      <c r="BS85">
        <f>Comparison_data!AA16</f>
        <v>34806.133915680985</v>
      </c>
      <c r="BT85">
        <f>Comparison_data!AB16</f>
        <v>35274.904382492598</v>
      </c>
      <c r="BU85">
        <f>Comparison_data!AC16</f>
        <v>35704.648450261797</v>
      </c>
      <c r="BV85">
        <f>Comparison_data!AD16</f>
        <v>36315.307093251198</v>
      </c>
      <c r="BW85">
        <f>Comparison_data!AE16</f>
        <v>36860.901296526303</v>
      </c>
      <c r="BX85">
        <f>Comparison_data!AF16</f>
        <v>37344.015880826686</v>
      </c>
      <c r="BY85">
        <f>Comparison_data!AG16</f>
        <v>37624.033866606493</v>
      </c>
      <c r="BZ85">
        <f>Comparison_data!AH16</f>
        <v>37905.398066562302</v>
      </c>
      <c r="CA85">
        <f>Comparison_data!AI16</f>
        <v>38101.509546805391</v>
      </c>
      <c r="CB85">
        <f>Comparison_data!AJ16</f>
        <v>38339.386869331429</v>
      </c>
      <c r="CC85">
        <f>Comparison_data!AK16</f>
        <v>38429.795050135988</v>
      </c>
      <c r="CD85">
        <f>Comparison_data!AL16</f>
        <v>38721.273981342987</v>
      </c>
      <c r="CE85">
        <f>Comparison_data!AM16</f>
        <v>38984.051243382171</v>
      </c>
      <c r="CF85">
        <f>Comparison_data!AN16</f>
        <v>39185.998277239509</v>
      </c>
      <c r="CG85">
        <f>Comparison_data!AO16</f>
        <v>39362.866864217256</v>
      </c>
      <c r="CH85">
        <f>Comparison_data!AP16</f>
        <v>39537.010675376383</v>
      </c>
      <c r="CI85">
        <f>Comparison_data!AQ16</f>
        <v>39656.333618450903</v>
      </c>
      <c r="CJ85">
        <f>Comparison_data!AR16</f>
        <v>39602.538781650037</v>
      </c>
    </row>
    <row r="86" spans="23:88" x14ac:dyDescent="0.2">
      <c r="W86" t="s">
        <v>21</v>
      </c>
      <c r="X86" t="s">
        <v>19</v>
      </c>
      <c r="Y86" t="s">
        <v>119</v>
      </c>
      <c r="Z86">
        <f>Comparison_data!D16</f>
        <v>29761.899099999988</v>
      </c>
      <c r="AA86">
        <f>Comparison_data!D87</f>
        <v>29761.899100000002</v>
      </c>
      <c r="AB86">
        <f>Comparison_data!D158</f>
        <v>29761.899099999988</v>
      </c>
      <c r="AC86">
        <f>Comparison_data!D229</f>
        <v>29761.899100000002</v>
      </c>
      <c r="AD86">
        <f>Comparison_data!D300</f>
        <v>29761.899099999988</v>
      </c>
      <c r="AF86">
        <f>Comparison_data!X16</f>
        <v>32850.870758621102</v>
      </c>
      <c r="AG86">
        <f>Comparison_data!X87</f>
        <v>26573</v>
      </c>
      <c r="AH86">
        <f>Comparison_data!X158</f>
        <v>31224.007706906905</v>
      </c>
      <c r="AI86">
        <f>Comparison_data!X229</f>
        <v>32360.693438197402</v>
      </c>
      <c r="AJ86">
        <f>Comparison_data!X300</f>
        <v>26572.999999999985</v>
      </c>
      <c r="AL86">
        <f>Comparison_data!AR16</f>
        <v>39602.538781650037</v>
      </c>
      <c r="AM86">
        <f>Comparison_data!AR87</f>
        <v>17286.171171895523</v>
      </c>
      <c r="AN86">
        <f>Comparison_data!AR158</f>
        <v>38230.440042125192</v>
      </c>
      <c r="AO86">
        <f>Comparison_data!AR229</f>
        <v>38774.311005710799</v>
      </c>
      <c r="AP86">
        <f>Comparison_data!AR300</f>
        <v>21813</v>
      </c>
      <c r="AS86" t="str">
        <f>Comparison_data!B87</f>
        <v>Emissions|CO2eq|Energy</v>
      </c>
      <c r="AT86" t="str">
        <f>Comparison_data!C87</f>
        <v>Mt CO2eq/yr</v>
      </c>
      <c r="AU86" t="str">
        <f>Comparison_data!A87</f>
        <v>2DEGREE</v>
      </c>
      <c r="AV86">
        <f>Comparison_data!D87</f>
        <v>29761.899100000002</v>
      </c>
      <c r="AW86">
        <f>Comparison_data!E87</f>
        <v>29987.735049999992</v>
      </c>
      <c r="AX86">
        <f>Comparison_data!F87</f>
        <v>30213.571000000004</v>
      </c>
      <c r="AY86">
        <f>Comparison_data!G87</f>
        <v>30439.398009999997</v>
      </c>
      <c r="AZ86">
        <f>Comparison_data!H87</f>
        <v>30665.226869999991</v>
      </c>
      <c r="BA86">
        <f>Comparison_data!I87</f>
        <v>30891.057789999999</v>
      </c>
      <c r="BB86">
        <f>Comparison_data!J87</f>
        <v>30948.873178990405</v>
      </c>
      <c r="BC86">
        <f>Comparison_data!K87</f>
        <v>30942.029249752894</v>
      </c>
      <c r="BD86">
        <f>Comparison_data!L87</f>
        <v>30935.071822425591</v>
      </c>
      <c r="BE86">
        <f>Comparison_data!M87</f>
        <v>30926.697813366602</v>
      </c>
      <c r="BF86">
        <f>Comparison_data!N87</f>
        <v>30919.374663819402</v>
      </c>
      <c r="BG86">
        <f>Comparison_data!O87</f>
        <v>31506.440000000002</v>
      </c>
      <c r="BH86">
        <f>Comparison_data!P87</f>
        <v>30978.78</v>
      </c>
      <c r="BI86">
        <f>Comparison_data!Q87</f>
        <v>30451.119999999999</v>
      </c>
      <c r="BJ86">
        <f>Comparison_data!R87</f>
        <v>29923.45999999989</v>
      </c>
      <c r="BK86">
        <f>Comparison_data!S87</f>
        <v>29395.8</v>
      </c>
      <c r="BL86">
        <f>Comparison_data!T87</f>
        <v>28831.239999999892</v>
      </c>
      <c r="BM86">
        <f>Comparison_data!U87</f>
        <v>28266.679999999902</v>
      </c>
      <c r="BN86">
        <f>Comparison_data!V87</f>
        <v>27702.119999999988</v>
      </c>
      <c r="BO86">
        <f>Comparison_data!W87</f>
        <v>27149.332239424268</v>
      </c>
      <c r="BP86">
        <f>Comparison_data!X87</f>
        <v>26573</v>
      </c>
      <c r="BQ86">
        <f>Comparison_data!Y87</f>
        <v>26163</v>
      </c>
      <c r="BR86">
        <f>Comparison_data!Z87</f>
        <v>25752.999999999993</v>
      </c>
      <c r="BS86">
        <f>Comparison_data!AA87</f>
        <v>25343</v>
      </c>
      <c r="BT86">
        <f>Comparison_data!AB87</f>
        <v>24932.999999999993</v>
      </c>
      <c r="BU86">
        <f>Comparison_data!AC87</f>
        <v>24523</v>
      </c>
      <c r="BV86">
        <f>Comparison_data!AD87</f>
        <v>24327.199999999997</v>
      </c>
      <c r="BW86">
        <f>Comparison_data!AE87</f>
        <v>24131.399999999998</v>
      </c>
      <c r="BX86">
        <f>Comparison_data!AF87</f>
        <v>23935.599999999991</v>
      </c>
      <c r="BY86">
        <f>Comparison_data!AG87</f>
        <v>23739.799999999988</v>
      </c>
      <c r="BZ86">
        <f>Comparison_data!AH87</f>
        <v>23544</v>
      </c>
      <c r="CA86">
        <f>Comparison_data!AI87</f>
        <v>23365.659999999993</v>
      </c>
      <c r="CB86">
        <f>Comparison_data!AJ87</f>
        <v>23185.20627632269</v>
      </c>
      <c r="CC86">
        <f>Comparison_data!AK87</f>
        <v>22442.686022949467</v>
      </c>
      <c r="CD86">
        <f>Comparison_data!AL87</f>
        <v>21702.718513314408</v>
      </c>
      <c r="CE86">
        <f>Comparison_data!AM87</f>
        <v>20964.156590627099</v>
      </c>
      <c r="CF86">
        <f>Comparison_data!AN87</f>
        <v>20224.576693690269</v>
      </c>
      <c r="CG86">
        <f>Comparison_data!AO87</f>
        <v>19487.85662370727</v>
      </c>
      <c r="CH86">
        <f>Comparison_data!AP87</f>
        <v>18752.53522342844</v>
      </c>
      <c r="CI86">
        <f>Comparison_data!AQ87</f>
        <v>18017.876253275928</v>
      </c>
      <c r="CJ86">
        <f>Comparison_data!AR87</f>
        <v>17286.171171895523</v>
      </c>
    </row>
    <row r="87" spans="23:88" x14ac:dyDescent="0.2">
      <c r="W87" t="s">
        <v>22</v>
      </c>
      <c r="X87" t="s">
        <v>19</v>
      </c>
      <c r="Y87" t="s">
        <v>120</v>
      </c>
      <c r="Z87">
        <f>Comparison_data!D17</f>
        <v>1104.1238937563085</v>
      </c>
      <c r="AA87">
        <f>Comparison_data!D88</f>
        <v>1104.1238937562985</v>
      </c>
      <c r="AB87">
        <f>Comparison_data!D159</f>
        <v>1104.1238937562985</v>
      </c>
      <c r="AC87">
        <f>Comparison_data!D230</f>
        <v>1104.1238937563085</v>
      </c>
      <c r="AD87">
        <f>Comparison_data!D301</f>
        <v>1104.1238937562985</v>
      </c>
      <c r="AF87">
        <f>Comparison_data!X17</f>
        <v>1296.1432822715631</v>
      </c>
      <c r="AG87">
        <f>Comparison_data!X88</f>
        <v>1296.1432822715631</v>
      </c>
      <c r="AH87">
        <f>Comparison_data!X159</f>
        <v>1296.1432822715631</v>
      </c>
      <c r="AI87">
        <f>Comparison_data!X230</f>
        <v>1097.9419632387107</v>
      </c>
      <c r="AJ87">
        <f>Comparison_data!X301</f>
        <v>1097.9419766256808</v>
      </c>
      <c r="AL87">
        <f>Comparison_data!AR17</f>
        <v>1487.7236433466542</v>
      </c>
      <c r="AM87">
        <f>Comparison_data!AR88</f>
        <v>1487.7236433466542</v>
      </c>
      <c r="AN87">
        <f>Comparison_data!AR159</f>
        <v>1487.7236433466542</v>
      </c>
      <c r="AO87">
        <f>Comparison_data!AR230</f>
        <v>893.31908667207188</v>
      </c>
      <c r="AP87">
        <f>Comparison_data!AR301</f>
        <v>893.31908667207188</v>
      </c>
      <c r="AS87" t="str">
        <f>Comparison_data!B158</f>
        <v>Emissions|CO2eq|Energy</v>
      </c>
      <c r="AT87" t="str">
        <f>Comparison_data!C158</f>
        <v>Mt CO2eq/yr</v>
      </c>
      <c r="AU87" t="str">
        <f>Comparison_data!A158</f>
        <v>FOOD</v>
      </c>
      <c r="AV87">
        <f>Comparison_data!D158</f>
        <v>29761.899099999988</v>
      </c>
      <c r="AW87">
        <f>Comparison_data!E158</f>
        <v>29987.73504999989</v>
      </c>
      <c r="AX87">
        <f>Comparison_data!F158</f>
        <v>30213.571000000004</v>
      </c>
      <c r="AY87">
        <f>Comparison_data!G158</f>
        <v>30439.398009999899</v>
      </c>
      <c r="AZ87">
        <f>Comparison_data!H158</f>
        <v>30665.226869999999</v>
      </c>
      <c r="BA87">
        <f>Comparison_data!I158</f>
        <v>30891.057789999999</v>
      </c>
      <c r="BB87">
        <f>Comparison_data!J158</f>
        <v>31116.884799999985</v>
      </c>
      <c r="BC87">
        <f>Comparison_data!K158</f>
        <v>31342.720749999989</v>
      </c>
      <c r="BD87">
        <f>Comparison_data!L158</f>
        <v>31568.549609999893</v>
      </c>
      <c r="BE87">
        <f>Comparison_data!M158</f>
        <v>31794.376619999897</v>
      </c>
      <c r="BF87">
        <f>Comparison_data!N158</f>
        <v>32034.099999999995</v>
      </c>
      <c r="BG87">
        <f>Comparison_data!O158</f>
        <v>31506.440000000002</v>
      </c>
      <c r="BH87">
        <f>Comparison_data!P158</f>
        <v>30978.78</v>
      </c>
      <c r="BI87">
        <f>Comparison_data!Q158</f>
        <v>30726.643331213301</v>
      </c>
      <c r="BJ87">
        <f>Comparison_data!R158</f>
        <v>30797.520425091487</v>
      </c>
      <c r="BK87">
        <f>Comparison_data!S158</f>
        <v>30916.251838058397</v>
      </c>
      <c r="BL87">
        <f>Comparison_data!T158</f>
        <v>31242.337273315294</v>
      </c>
      <c r="BM87">
        <f>Comparison_data!U158</f>
        <v>31274.986144520299</v>
      </c>
      <c r="BN87">
        <f>Comparison_data!V158</f>
        <v>31155.35427888139</v>
      </c>
      <c r="BO87">
        <f>Comparison_data!W158</f>
        <v>30940.798162434698</v>
      </c>
      <c r="BP87">
        <f>Comparison_data!X158</f>
        <v>31224.007706906905</v>
      </c>
      <c r="BQ87">
        <f>Comparison_data!Y158</f>
        <v>31655.184420263602</v>
      </c>
      <c r="BR87">
        <f>Comparison_data!Z158</f>
        <v>32195.986757857198</v>
      </c>
      <c r="BS87">
        <f>Comparison_data!AA158</f>
        <v>32923.595438881996</v>
      </c>
      <c r="BT87">
        <f>Comparison_data!AB158</f>
        <v>33355.275377814287</v>
      </c>
      <c r="BU87">
        <f>Comparison_data!AC158</f>
        <v>33776.745253307992</v>
      </c>
      <c r="BV87">
        <f>Comparison_data!AD158</f>
        <v>34258.041177443498</v>
      </c>
      <c r="BW87">
        <f>Comparison_data!AE158</f>
        <v>34789.436068453397</v>
      </c>
      <c r="BX87">
        <f>Comparison_data!AF158</f>
        <v>35280.391973316189</v>
      </c>
      <c r="BY87">
        <f>Comparison_data!AG158</f>
        <v>35573.161954247102</v>
      </c>
      <c r="BZ87">
        <f>Comparison_data!AH158</f>
        <v>35757.8379329495</v>
      </c>
      <c r="CA87">
        <f>Comparison_data!AI158</f>
        <v>35887.606613720804</v>
      </c>
      <c r="CB87">
        <f>Comparison_data!AJ158</f>
        <v>35967.835332771792</v>
      </c>
      <c r="CC87">
        <f>Comparison_data!AK158</f>
        <v>36085.696777738391</v>
      </c>
      <c r="CD87">
        <f>Comparison_data!AL158</f>
        <v>36270.374324264689</v>
      </c>
      <c r="CE87">
        <f>Comparison_data!AM158</f>
        <v>36413.698292742112</v>
      </c>
      <c r="CF87">
        <f>Comparison_data!AN158</f>
        <v>36783.559305759365</v>
      </c>
      <c r="CG87">
        <f>Comparison_data!AO158</f>
        <v>37162.877886656199</v>
      </c>
      <c r="CH87">
        <f>Comparison_data!AP158</f>
        <v>37427.218165814586</v>
      </c>
      <c r="CI87">
        <f>Comparison_data!AQ158</f>
        <v>37715.540911596887</v>
      </c>
      <c r="CJ87">
        <f>Comparison_data!AR158</f>
        <v>38230.440042125192</v>
      </c>
    </row>
    <row r="88" spans="23:88" x14ac:dyDescent="0.2">
      <c r="AS88" t="str">
        <f>Comparison_data!B229</f>
        <v>Emissions|CO2eq|Energy</v>
      </c>
      <c r="AT88" t="str">
        <f>Comparison_data!C229</f>
        <v>Mt CO2eq/yr</v>
      </c>
      <c r="AU88" t="str">
        <f>Comparison_data!A229</f>
        <v>MATERIALS</v>
      </c>
      <c r="AV88">
        <f>Comparison_data!D229</f>
        <v>29761.899100000002</v>
      </c>
      <c r="AW88">
        <f>Comparison_data!E229</f>
        <v>29987.735049999992</v>
      </c>
      <c r="AX88">
        <f>Comparison_data!F229</f>
        <v>30213.571000000004</v>
      </c>
      <c r="AY88">
        <f>Comparison_data!G229</f>
        <v>30439.398009999997</v>
      </c>
      <c r="AZ88">
        <f>Comparison_data!H229</f>
        <v>30665.226869999999</v>
      </c>
      <c r="BA88">
        <f>Comparison_data!I229</f>
        <v>30891.057789999999</v>
      </c>
      <c r="BB88">
        <f>Comparison_data!J229</f>
        <v>31116.884799999985</v>
      </c>
      <c r="BC88">
        <f>Comparison_data!K229</f>
        <v>31342.72075</v>
      </c>
      <c r="BD88">
        <f>Comparison_data!L229</f>
        <v>31568.549609999991</v>
      </c>
      <c r="BE88">
        <f>Comparison_data!M229</f>
        <v>31794.376620000003</v>
      </c>
      <c r="BF88">
        <f>Comparison_data!N229</f>
        <v>32034.099999999995</v>
      </c>
      <c r="BG88">
        <f>Comparison_data!O229</f>
        <v>31506.440000000002</v>
      </c>
      <c r="BH88">
        <f>Comparison_data!P229</f>
        <v>30978.779999999992</v>
      </c>
      <c r="BI88">
        <f>Comparison_data!Q229</f>
        <v>31101.4433087857</v>
      </c>
      <c r="BJ88">
        <f>Comparison_data!R229</f>
        <v>31226.138696384191</v>
      </c>
      <c r="BK88">
        <f>Comparison_data!S229</f>
        <v>31457.644151060398</v>
      </c>
      <c r="BL88">
        <f>Comparison_data!T229</f>
        <v>31762.720306337491</v>
      </c>
      <c r="BM88">
        <f>Comparison_data!U229</f>
        <v>31836.071685930805</v>
      </c>
      <c r="BN88">
        <f>Comparison_data!V229</f>
        <v>31890.641870859887</v>
      </c>
      <c r="BO88">
        <f>Comparison_data!W229</f>
        <v>32131.391881743901</v>
      </c>
      <c r="BP88">
        <f>Comparison_data!X229</f>
        <v>32360.693438197402</v>
      </c>
      <c r="BQ88">
        <f>Comparison_data!Y229</f>
        <v>32790.0387357379</v>
      </c>
      <c r="BR88">
        <f>Comparison_data!Z229</f>
        <v>33502.887217211697</v>
      </c>
      <c r="BS88">
        <f>Comparison_data!AA229</f>
        <v>34173.614591056896</v>
      </c>
      <c r="BT88">
        <f>Comparison_data!AB229</f>
        <v>34647.733014053105</v>
      </c>
      <c r="BU88">
        <f>Comparison_data!AC229</f>
        <v>35092.707944258203</v>
      </c>
      <c r="BV88">
        <f>Comparison_data!AD229</f>
        <v>35654.372473872689</v>
      </c>
      <c r="BW88">
        <f>Comparison_data!AE229</f>
        <v>36141.538817940404</v>
      </c>
      <c r="BX88">
        <f>Comparison_data!AF229</f>
        <v>36638.90600477159</v>
      </c>
      <c r="BY88">
        <f>Comparison_data!AG229</f>
        <v>36820.581219240092</v>
      </c>
      <c r="BZ88">
        <f>Comparison_data!AH229</f>
        <v>36993.674347321903</v>
      </c>
      <c r="CA88">
        <f>Comparison_data!AI229</f>
        <v>37170.481323282685</v>
      </c>
      <c r="CB88">
        <f>Comparison_data!AJ229</f>
        <v>37369.119557810962</v>
      </c>
      <c r="CC88">
        <f>Comparison_data!AK229</f>
        <v>37368.133524918187</v>
      </c>
      <c r="CD88">
        <f>Comparison_data!AL229</f>
        <v>37530.469775706486</v>
      </c>
      <c r="CE88">
        <f>Comparison_data!AM229</f>
        <v>37708.873651681075</v>
      </c>
      <c r="CF88">
        <f>Comparison_data!AN229</f>
        <v>37843.447291237324</v>
      </c>
      <c r="CG88">
        <f>Comparison_data!AO229</f>
        <v>37970.947611366813</v>
      </c>
      <c r="CH88">
        <f>Comparison_data!AP229</f>
        <v>38119.722813824585</v>
      </c>
      <c r="CI88">
        <f>Comparison_data!AQ229</f>
        <v>38290.788920440988</v>
      </c>
      <c r="CJ88">
        <f>Comparison_data!AR229</f>
        <v>38774.311005710799</v>
      </c>
    </row>
    <row r="89" spans="23:88" x14ac:dyDescent="0.2">
      <c r="AS89" t="str">
        <f>Comparison_data!B300</f>
        <v>Emissions|CO2eq|Energy</v>
      </c>
      <c r="AT89" t="str">
        <f>Comparison_data!C300</f>
        <v>Mt CO2eq/yr</v>
      </c>
      <c r="AU89" t="str">
        <f>Comparison_data!A300</f>
        <v>TOTAL</v>
      </c>
      <c r="AV89">
        <f>Comparison_data!D300</f>
        <v>29761.899099999988</v>
      </c>
      <c r="AW89">
        <f>Comparison_data!E300</f>
        <v>29987.735050000003</v>
      </c>
      <c r="AX89">
        <f>Comparison_data!F300</f>
        <v>30213.571000000004</v>
      </c>
      <c r="AY89">
        <f>Comparison_data!G300</f>
        <v>30439.398009999997</v>
      </c>
      <c r="AZ89">
        <f>Comparison_data!H300</f>
        <v>30665.226869999991</v>
      </c>
      <c r="BA89">
        <f>Comparison_data!I300</f>
        <v>30891.057789999999</v>
      </c>
      <c r="BB89">
        <f>Comparison_data!J300</f>
        <v>30937.855782615898</v>
      </c>
      <c r="BC89">
        <f>Comparison_data!K300</f>
        <v>30934.637388425093</v>
      </c>
      <c r="BD89">
        <f>Comparison_data!L300</f>
        <v>30920.747845791702</v>
      </c>
      <c r="BE89">
        <f>Comparison_data!M300</f>
        <v>30917.5241964995</v>
      </c>
      <c r="BF89">
        <f>Comparison_data!N300</f>
        <v>30902.728835066202</v>
      </c>
      <c r="BG89">
        <f>Comparison_data!O300</f>
        <v>31506.440000000002</v>
      </c>
      <c r="BH89">
        <f>Comparison_data!P300</f>
        <v>30978.78</v>
      </c>
      <c r="BI89">
        <f>Comparison_data!Q300</f>
        <v>30451.119999999999</v>
      </c>
      <c r="BJ89">
        <f>Comparison_data!R300</f>
        <v>29923.46</v>
      </c>
      <c r="BK89">
        <f>Comparison_data!S300</f>
        <v>29395.799999999897</v>
      </c>
      <c r="BL89">
        <f>Comparison_data!T300</f>
        <v>28831.239999999994</v>
      </c>
      <c r="BM89">
        <f>Comparison_data!U300</f>
        <v>28266.679999999902</v>
      </c>
      <c r="BN89">
        <f>Comparison_data!V300</f>
        <v>27702.119999999988</v>
      </c>
      <c r="BO89">
        <f>Comparison_data!W300</f>
        <v>27137.56</v>
      </c>
      <c r="BP89">
        <f>Comparison_data!X300</f>
        <v>26572.999999999985</v>
      </c>
      <c r="BQ89">
        <f>Comparison_data!Y300</f>
        <v>26163</v>
      </c>
      <c r="BR89">
        <f>Comparison_data!Z300</f>
        <v>25753</v>
      </c>
      <c r="BS89">
        <f>Comparison_data!AA300</f>
        <v>25342.999999999982</v>
      </c>
      <c r="BT89">
        <f>Comparison_data!AB300</f>
        <v>25162.760886342312</v>
      </c>
      <c r="BU89">
        <f>Comparison_data!AC300</f>
        <v>24864.001982235677</v>
      </c>
      <c r="BV89">
        <f>Comparison_data!AD300</f>
        <v>24439.342536632041</v>
      </c>
      <c r="BW89">
        <f>Comparison_data!AE300</f>
        <v>24131.399999999991</v>
      </c>
      <c r="BX89">
        <f>Comparison_data!AF300</f>
        <v>23935.600000000002</v>
      </c>
      <c r="BY89">
        <f>Comparison_data!AG300</f>
        <v>23739.800000000003</v>
      </c>
      <c r="BZ89">
        <f>Comparison_data!AH300</f>
        <v>23544</v>
      </c>
      <c r="CA89">
        <f>Comparison_data!AI300</f>
        <v>23365.659999999993</v>
      </c>
      <c r="CB89">
        <f>Comparison_data!AJ300</f>
        <v>23187.319999999978</v>
      </c>
      <c r="CC89">
        <f>Comparison_data!AK300</f>
        <v>23008.979999999981</v>
      </c>
      <c r="CD89">
        <f>Comparison_data!AL300</f>
        <v>22830.639999999989</v>
      </c>
      <c r="CE89">
        <f>Comparison_data!AM300</f>
        <v>22652.299999999988</v>
      </c>
      <c r="CF89">
        <f>Comparison_data!AN300</f>
        <v>22484.439999999991</v>
      </c>
      <c r="CG89">
        <f>Comparison_data!AO300</f>
        <v>22316.58</v>
      </c>
      <c r="CH89">
        <f>Comparison_data!AP300</f>
        <v>22148.719999999983</v>
      </c>
      <c r="CI89">
        <f>Comparison_data!AQ300</f>
        <v>21980.86</v>
      </c>
      <c r="CJ89">
        <f>Comparison_data!AR300</f>
        <v>21813</v>
      </c>
    </row>
    <row r="91" spans="23:88" x14ac:dyDescent="0.2">
      <c r="AS91" t="str">
        <f>Comparison_data!B15</f>
        <v>Emissions|CO2eq|AFOLU</v>
      </c>
      <c r="AT91" t="str">
        <f>Comparison_data!C15</f>
        <v>Mt CO2eq/yr</v>
      </c>
      <c r="AU91" t="str">
        <f>Comparison_data!A15</f>
        <v>BASELINE</v>
      </c>
      <c r="AV91">
        <f>Comparison_data!D15</f>
        <v>5564.2293816707506</v>
      </c>
      <c r="AW91">
        <f>Comparison_data!E15</f>
        <v>5587.4321143577199</v>
      </c>
      <c r="AX91">
        <f>Comparison_data!F15</f>
        <v>5610.7538354174403</v>
      </c>
      <c r="AY91">
        <f>Comparison_data!G15</f>
        <v>5633.3590099895682</v>
      </c>
      <c r="AZ91">
        <f>Comparison_data!H15</f>
        <v>5654.4295966885047</v>
      </c>
      <c r="BA91">
        <f>Comparison_data!I15</f>
        <v>5702.6087918721987</v>
      </c>
      <c r="BB91">
        <f>Comparison_data!J15</f>
        <v>5762.6408709239604</v>
      </c>
      <c r="BC91">
        <f>Comparison_data!K15</f>
        <v>5822.8321735528025</v>
      </c>
      <c r="BD91">
        <f>Comparison_data!L15</f>
        <v>5883.1296252330094</v>
      </c>
      <c r="BE91">
        <f>Comparison_data!M15</f>
        <v>5943.5863004902967</v>
      </c>
      <c r="BF91">
        <f>Comparison_data!N15</f>
        <v>6004.1491247989707</v>
      </c>
      <c r="BG91">
        <f>Comparison_data!O15</f>
        <v>6040.5877033638217</v>
      </c>
      <c r="BH91">
        <f>Comparison_data!P15</f>
        <v>6076.7591372450152</v>
      </c>
      <c r="BI91">
        <f>Comparison_data!Q15</f>
        <v>6112.7562182597467</v>
      </c>
      <c r="BJ91">
        <f>Comparison_data!R15</f>
        <v>6148.4587722462174</v>
      </c>
      <c r="BK91">
        <f>Comparison_data!S15</f>
        <v>6183.9582219450713</v>
      </c>
      <c r="BL91">
        <f>Comparison_data!T15</f>
        <v>6218.4293897972011</v>
      </c>
      <c r="BM91">
        <f>Comparison_data!U15</f>
        <v>6252.665754836421</v>
      </c>
      <c r="BN91">
        <f>Comparison_data!V15</f>
        <v>6286.5441204907929</v>
      </c>
      <c r="BO91">
        <f>Comparison_data!W15</f>
        <v>6320.152735781433</v>
      </c>
      <c r="BP91">
        <f>Comparison_data!X15</f>
        <v>6353.3666566992633</v>
      </c>
      <c r="BQ91">
        <f>Comparison_data!Y15</f>
        <v>6374.7919762709216</v>
      </c>
      <c r="BR91">
        <f>Comparison_data!Z15</f>
        <v>6395.078579492344</v>
      </c>
      <c r="BS91">
        <f>Comparison_data!AA15</f>
        <v>6415.6118404717026</v>
      </c>
      <c r="BT91">
        <f>Comparison_data!AB15</f>
        <v>6435.0148566620401</v>
      </c>
      <c r="BU91">
        <f>Comparison_data!AC15</f>
        <v>6453.9141317338463</v>
      </c>
      <c r="BV91">
        <f>Comparison_data!AD15</f>
        <v>6472.2844786065134</v>
      </c>
      <c r="BW91">
        <f>Comparison_data!AE15</f>
        <v>6490.099450856992</v>
      </c>
      <c r="BX91">
        <f>Comparison_data!AF15</f>
        <v>6506.6277139482763</v>
      </c>
      <c r="BY91">
        <f>Comparison_data!AG15</f>
        <v>6523.300316882528</v>
      </c>
      <c r="BZ91">
        <f>Comparison_data!AH15</f>
        <v>6538.6264384654869</v>
      </c>
      <c r="CA91">
        <f>Comparison_data!AI15</f>
        <v>6545.6988117044393</v>
      </c>
      <c r="CB91">
        <f>Comparison_data!AJ15</f>
        <v>6552.0623706369806</v>
      </c>
      <c r="CC91">
        <f>Comparison_data!AK15</f>
        <v>6557.7347491751716</v>
      </c>
      <c r="CD91">
        <f>Comparison_data!AL15</f>
        <v>6562.6256596405801</v>
      </c>
      <c r="CE91">
        <f>Comparison_data!AM15</f>
        <v>6566.6960288910559</v>
      </c>
      <c r="CF91">
        <f>Comparison_data!AN15</f>
        <v>6569.9048296624524</v>
      </c>
      <c r="CG91">
        <f>Comparison_data!AO15</f>
        <v>6572.2620586375988</v>
      </c>
      <c r="CH91">
        <f>Comparison_data!AP15</f>
        <v>6572.9127679385474</v>
      </c>
      <c r="CI91">
        <f>Comparison_data!AQ15</f>
        <v>6573.3227445958591</v>
      </c>
      <c r="CJ91">
        <f>Comparison_data!AR15</f>
        <v>6572.6854795198506</v>
      </c>
    </row>
    <row r="92" spans="23:88" x14ac:dyDescent="0.2">
      <c r="AS92" t="str">
        <f>Comparison_data!B86</f>
        <v>Emissions|CO2eq|AFOLU</v>
      </c>
      <c r="AT92" t="str">
        <f>Comparison_data!C86</f>
        <v>Mt CO2eq/yr</v>
      </c>
      <c r="AU92" t="str">
        <f>Comparison_data!A86</f>
        <v>2DEGREE</v>
      </c>
      <c r="AV92">
        <f>Comparison_data!D86</f>
        <v>5564.2293816707497</v>
      </c>
      <c r="AW92">
        <f>Comparison_data!E86</f>
        <v>5586.7181841211996</v>
      </c>
      <c r="AX92">
        <f>Comparison_data!F86</f>
        <v>5609.3259749443996</v>
      </c>
      <c r="AY92">
        <f>Comparison_data!G86</f>
        <v>5631.3421780133458</v>
      </c>
      <c r="AZ92">
        <f>Comparison_data!H86</f>
        <v>5630.5886468777981</v>
      </c>
      <c r="BA92">
        <f>Comparison_data!I86</f>
        <v>5644.3311955558711</v>
      </c>
      <c r="BB92">
        <f>Comparison_data!J86</f>
        <v>5699.0009510320106</v>
      </c>
      <c r="BC92">
        <f>Comparison_data!K86</f>
        <v>5764.97296576388</v>
      </c>
      <c r="BD92">
        <f>Comparison_data!L86</f>
        <v>5831.0639688685105</v>
      </c>
      <c r="BE92">
        <f>Comparison_data!M86</f>
        <v>5898.0571701339295</v>
      </c>
      <c r="BF92">
        <f>Comparison_data!N86</f>
        <v>5964.3861499840505</v>
      </c>
      <c r="BG92">
        <f>Comparison_data!O86</f>
        <v>6001.6250142347599</v>
      </c>
      <c r="BH92">
        <f>Comparison_data!P86</f>
        <v>6029.9544127493691</v>
      </c>
      <c r="BI92">
        <f>Comparison_data!Q86</f>
        <v>6058.5899634229045</v>
      </c>
      <c r="BJ92">
        <f>Comparison_data!R86</f>
        <v>6086.4878358720671</v>
      </c>
      <c r="BK92">
        <f>Comparison_data!S86</f>
        <v>6114.0861957296502</v>
      </c>
      <c r="BL92">
        <f>Comparison_data!T86</f>
        <v>6148.7628571204805</v>
      </c>
      <c r="BM92">
        <f>Comparison_data!U86</f>
        <v>6179.1127552369899</v>
      </c>
      <c r="BN92">
        <f>Comparison_data!V86</f>
        <v>6204.2734162129764</v>
      </c>
      <c r="BO92">
        <f>Comparison_data!W86</f>
        <v>6252.7208786244482</v>
      </c>
      <c r="BP92">
        <f>Comparison_data!X86</f>
        <v>6275.9627638045713</v>
      </c>
      <c r="BQ92">
        <f>Comparison_data!Y86</f>
        <v>6322.8844042727924</v>
      </c>
      <c r="BR92">
        <f>Comparison_data!Z86</f>
        <v>6349.0660555694012</v>
      </c>
      <c r="BS92">
        <f>Comparison_data!AA86</f>
        <v>6366.5468746260385</v>
      </c>
      <c r="BT92">
        <f>Comparison_data!AB86</f>
        <v>6382.7912998422607</v>
      </c>
      <c r="BU92">
        <f>Comparison_data!AC86</f>
        <v>6397.8814926524774</v>
      </c>
      <c r="BV92">
        <f>Comparison_data!AD86</f>
        <v>6413.9029634155804</v>
      </c>
      <c r="BW92">
        <f>Comparison_data!AE86</f>
        <v>6429.3690595564949</v>
      </c>
      <c r="BX92">
        <f>Comparison_data!AF86</f>
        <v>6443.4953720125313</v>
      </c>
      <c r="BY92">
        <f>Comparison_data!AG86</f>
        <v>6457.0624584983707</v>
      </c>
      <c r="BZ92">
        <f>Comparison_data!AH86</f>
        <v>6470.6371207335533</v>
      </c>
      <c r="CA92">
        <f>Comparison_data!AI86</f>
        <v>6473.6881136081447</v>
      </c>
      <c r="CB92">
        <f>Comparison_data!AJ86</f>
        <v>6460.4406508864404</v>
      </c>
      <c r="CC92">
        <f>Comparison_data!AK86</f>
        <v>6460.1784491512735</v>
      </c>
      <c r="CD92">
        <f>Comparison_data!AL86</f>
        <v>6458.190498863768</v>
      </c>
      <c r="CE92">
        <f>Comparison_data!AM86</f>
        <v>6455.2930348841519</v>
      </c>
      <c r="CF92">
        <f>Comparison_data!AN86</f>
        <v>6453.0984762776025</v>
      </c>
      <c r="CG92">
        <f>Comparison_data!AO86</f>
        <v>6449.8335781309088</v>
      </c>
      <c r="CH92">
        <f>Comparison_data!AP86</f>
        <v>6444.7872454013032</v>
      </c>
      <c r="CI92">
        <f>Comparison_data!AQ86</f>
        <v>6439.3395638794746</v>
      </c>
      <c r="CJ92">
        <f>Comparison_data!AR86</f>
        <v>6431.9450376636632</v>
      </c>
    </row>
    <row r="93" spans="23:88" x14ac:dyDescent="0.2">
      <c r="AS93" t="str">
        <f>Comparison_data!B157</f>
        <v>Emissions|CO2eq|AFOLU</v>
      </c>
      <c r="AT93" t="str">
        <f>Comparison_data!C157</f>
        <v>Mt CO2eq/yr</v>
      </c>
      <c r="AU93" t="str">
        <f>Comparison_data!A157</f>
        <v>FOOD</v>
      </c>
      <c r="AV93">
        <f>Comparison_data!D157</f>
        <v>5562.6038264183098</v>
      </c>
      <c r="AW93">
        <f>Comparison_data!E157</f>
        <v>5585.7793896290596</v>
      </c>
      <c r="AX93">
        <f>Comparison_data!F157</f>
        <v>5609.5491980503493</v>
      </c>
      <c r="AY93">
        <f>Comparison_data!G157</f>
        <v>5631.9947474034207</v>
      </c>
      <c r="AZ93">
        <f>Comparison_data!H157</f>
        <v>5653.199698416819</v>
      </c>
      <c r="BA93">
        <f>Comparison_data!I157</f>
        <v>5698.536414165229</v>
      </c>
      <c r="BB93">
        <f>Comparison_data!J157</f>
        <v>5761.9494424903341</v>
      </c>
      <c r="BC93">
        <f>Comparison_data!K157</f>
        <v>5818.8579150388341</v>
      </c>
      <c r="BD93">
        <f>Comparison_data!L157</f>
        <v>5882.2709433639402</v>
      </c>
      <c r="BE93">
        <f>Comparison_data!M157</f>
        <v>5939.1794159124311</v>
      </c>
      <c r="BF93">
        <f>Comparison_data!N157</f>
        <v>6003.1225680128773</v>
      </c>
      <c r="BG93">
        <f>Comparison_data!O157</f>
        <v>5953.9540584689403</v>
      </c>
      <c r="BH93">
        <f>Comparison_data!P157</f>
        <v>5701.0382222791122</v>
      </c>
      <c r="BI93">
        <f>Comparison_data!Q157</f>
        <v>5670.9011647169755</v>
      </c>
      <c r="BJ93">
        <f>Comparison_data!R157</f>
        <v>5623.4841432550293</v>
      </c>
      <c r="BK93">
        <f>Comparison_data!S157</f>
        <v>5403.9053921847135</v>
      </c>
      <c r="BL93">
        <f>Comparison_data!T157</f>
        <v>5364.8652821027408</v>
      </c>
      <c r="BM93">
        <f>Comparison_data!U157</f>
        <v>5321.3936565020331</v>
      </c>
      <c r="BN93">
        <f>Comparison_data!V157</f>
        <v>5278.3206660906408</v>
      </c>
      <c r="BO93">
        <f>Comparison_data!W157</f>
        <v>5082.1269317126516</v>
      </c>
      <c r="BP93">
        <f>Comparison_data!X157</f>
        <v>5046.4219839345824</v>
      </c>
      <c r="BQ93">
        <f>Comparison_data!Y157</f>
        <v>5003.4685109790817</v>
      </c>
      <c r="BR93">
        <f>Comparison_data!Z157</f>
        <v>4826.0225331586089</v>
      </c>
      <c r="BS93">
        <f>Comparison_data!AA157</f>
        <v>4789.40869768428</v>
      </c>
      <c r="BT93">
        <f>Comparison_data!AB157</f>
        <v>4748.0647849076668</v>
      </c>
      <c r="BU93">
        <f>Comparison_data!AC157</f>
        <v>4584.9072028076789</v>
      </c>
      <c r="BV93">
        <f>Comparison_data!AD157</f>
        <v>4544.1462873442197</v>
      </c>
      <c r="BW93">
        <f>Comparison_data!AE157</f>
        <v>4509.5718755204844</v>
      </c>
      <c r="BX93">
        <f>Comparison_data!AF157</f>
        <v>4469.964736629202</v>
      </c>
      <c r="BY93">
        <f>Comparison_data!AG157</f>
        <v>4318.0389123887708</v>
      </c>
      <c r="BZ93">
        <f>Comparison_data!AH157</f>
        <v>4283.7711397008343</v>
      </c>
      <c r="CA93">
        <f>Comparison_data!AI157</f>
        <v>4242.1719562374337</v>
      </c>
      <c r="CB93">
        <f>Comparison_data!AJ157</f>
        <v>4101.909736338418</v>
      </c>
      <c r="CC93">
        <f>Comparison_data!AK157</f>
        <v>4060.203227533802</v>
      </c>
      <c r="CD93">
        <f>Comparison_data!AL157</f>
        <v>4037.5728581216431</v>
      </c>
      <c r="CE93">
        <f>Comparison_data!AM157</f>
        <v>3928.1301718560071</v>
      </c>
      <c r="CF93">
        <f>Comparison_data!AN157</f>
        <v>3907.6821296193139</v>
      </c>
      <c r="CG93">
        <f>Comparison_data!AO157</f>
        <v>3893.0356104193315</v>
      </c>
      <c r="CH93">
        <f>Comparison_data!AP157</f>
        <v>3873.1274762639641</v>
      </c>
      <c r="CI93">
        <f>Comparison_data!AQ157</f>
        <v>3773.1596014221786</v>
      </c>
      <c r="CJ93">
        <f>Comparison_data!AR157</f>
        <v>3754.159748691176</v>
      </c>
    </row>
    <row r="94" spans="23:88" x14ac:dyDescent="0.2">
      <c r="AS94" t="str">
        <f>Comparison_data!B228</f>
        <v>Emissions|CO2eq|AFOLU</v>
      </c>
      <c r="AT94" t="str">
        <f>Comparison_data!C228</f>
        <v>Mt CO2eq/yr</v>
      </c>
      <c r="AU94" t="str">
        <f>Comparison_data!A228</f>
        <v>MATERIALS</v>
      </c>
      <c r="AV94">
        <f>Comparison_data!D228</f>
        <v>5564.2293816707506</v>
      </c>
      <c r="AW94">
        <f>Comparison_data!E228</f>
        <v>5587.4321143577199</v>
      </c>
      <c r="AX94">
        <f>Comparison_data!F228</f>
        <v>5610.7538354174394</v>
      </c>
      <c r="AY94">
        <f>Comparison_data!G228</f>
        <v>5633.3590099895682</v>
      </c>
      <c r="AZ94">
        <f>Comparison_data!H228</f>
        <v>5654.4295966885047</v>
      </c>
      <c r="BA94">
        <f>Comparison_data!I228</f>
        <v>5702.6087918721996</v>
      </c>
      <c r="BB94">
        <f>Comparison_data!J228</f>
        <v>5762.6408709239595</v>
      </c>
      <c r="BC94">
        <f>Comparison_data!K228</f>
        <v>5822.8321735528025</v>
      </c>
      <c r="BD94">
        <f>Comparison_data!L228</f>
        <v>5883.1296252330085</v>
      </c>
      <c r="BE94">
        <f>Comparison_data!M228</f>
        <v>5943.5863004902967</v>
      </c>
      <c r="BF94">
        <f>Comparison_data!N228</f>
        <v>6004.1491247989707</v>
      </c>
      <c r="BG94">
        <f>Comparison_data!O228</f>
        <v>6040.5877033638217</v>
      </c>
      <c r="BH94">
        <f>Comparison_data!P228</f>
        <v>6076.7591372450152</v>
      </c>
      <c r="BI94">
        <f>Comparison_data!Q228</f>
        <v>6112.7562182597467</v>
      </c>
      <c r="BJ94">
        <f>Comparison_data!R228</f>
        <v>6148.4587722462174</v>
      </c>
      <c r="BK94">
        <f>Comparison_data!S228</f>
        <v>6183.9582219450713</v>
      </c>
      <c r="BL94">
        <f>Comparison_data!T228</f>
        <v>6218.4293897972011</v>
      </c>
      <c r="BM94">
        <f>Comparison_data!U228</f>
        <v>6252.6657548364201</v>
      </c>
      <c r="BN94">
        <f>Comparison_data!V228</f>
        <v>6286.5441204907929</v>
      </c>
      <c r="BO94">
        <f>Comparison_data!W228</f>
        <v>6320.1527357814339</v>
      </c>
      <c r="BP94">
        <f>Comparison_data!X228</f>
        <v>6353.3666566992633</v>
      </c>
      <c r="BQ94">
        <f>Comparison_data!Y228</f>
        <v>6374.7919762709216</v>
      </c>
      <c r="BR94">
        <f>Comparison_data!Z228</f>
        <v>6395.0785794923449</v>
      </c>
      <c r="BS94">
        <f>Comparison_data!AA228</f>
        <v>6415.6118404717026</v>
      </c>
      <c r="BT94">
        <f>Comparison_data!AB228</f>
        <v>6435.0148566620401</v>
      </c>
      <c r="BU94">
        <f>Comparison_data!AC228</f>
        <v>6453.9141317338463</v>
      </c>
      <c r="BV94">
        <f>Comparison_data!AD228</f>
        <v>6472.2844786065134</v>
      </c>
      <c r="BW94">
        <f>Comparison_data!AE228</f>
        <v>6490.099450856992</v>
      </c>
      <c r="BX94">
        <f>Comparison_data!AF228</f>
        <v>6506.6277139482763</v>
      </c>
      <c r="BY94">
        <f>Comparison_data!AG228</f>
        <v>6523.300316882528</v>
      </c>
      <c r="BZ94">
        <f>Comparison_data!AH228</f>
        <v>6538.626438465486</v>
      </c>
      <c r="CA94">
        <f>Comparison_data!AI228</f>
        <v>6545.6988117044393</v>
      </c>
      <c r="CB94">
        <f>Comparison_data!AJ228</f>
        <v>6552.0623706369806</v>
      </c>
      <c r="CC94">
        <f>Comparison_data!AK228</f>
        <v>6557.7347491751607</v>
      </c>
      <c r="CD94">
        <f>Comparison_data!AL228</f>
        <v>6562.6256596405801</v>
      </c>
      <c r="CE94">
        <f>Comparison_data!AM228</f>
        <v>6566.6960288910459</v>
      </c>
      <c r="CF94">
        <f>Comparison_data!AN228</f>
        <v>6569.9048296624533</v>
      </c>
      <c r="CG94">
        <f>Comparison_data!AO228</f>
        <v>6572.2620586375988</v>
      </c>
      <c r="CH94">
        <f>Comparison_data!AP228</f>
        <v>6572.9127679385483</v>
      </c>
      <c r="CI94">
        <f>Comparison_data!AQ228</f>
        <v>6573.3227445958591</v>
      </c>
      <c r="CJ94">
        <f>Comparison_data!AR228</f>
        <v>6572.6854795198497</v>
      </c>
    </row>
    <row r="95" spans="23:88" x14ac:dyDescent="0.2">
      <c r="AS95" t="str">
        <f>Comparison_data!B299</f>
        <v>Emissions|CO2eq|AFOLU</v>
      </c>
      <c r="AT95" t="str">
        <f>Comparison_data!C299</f>
        <v>Mt CO2eq/yr</v>
      </c>
      <c r="AU95" t="str">
        <f>Comparison_data!A299</f>
        <v>TOTAL</v>
      </c>
      <c r="AV95">
        <f>Comparison_data!D299</f>
        <v>5562.6038264183098</v>
      </c>
      <c r="AW95">
        <f>Comparison_data!E299</f>
        <v>5585.7793896290605</v>
      </c>
      <c r="AX95">
        <f>Comparison_data!F299</f>
        <v>5609.5491980503493</v>
      </c>
      <c r="AY95">
        <f>Comparison_data!G299</f>
        <v>5631.9947474034107</v>
      </c>
      <c r="AZ95">
        <f>Comparison_data!H299</f>
        <v>5631.7662171802385</v>
      </c>
      <c r="BA95">
        <f>Comparison_data!I299</f>
        <v>5646.099960333705</v>
      </c>
      <c r="BB95">
        <f>Comparison_data!J299</f>
        <v>5706.3605703909097</v>
      </c>
      <c r="BC95">
        <f>Comparison_data!K299</f>
        <v>5769.8796287022597</v>
      </c>
      <c r="BD95">
        <f>Comparison_data!L299</f>
        <v>5840.6354427389697</v>
      </c>
      <c r="BE95">
        <f>Comparison_data!M299</f>
        <v>5904.1545010503105</v>
      </c>
      <c r="BF95">
        <f>Comparison_data!N299</f>
        <v>5975.5045602975697</v>
      </c>
      <c r="BG95">
        <f>Comparison_data!O299</f>
        <v>5852.2801328042797</v>
      </c>
      <c r="BH95">
        <f>Comparison_data!P299</f>
        <v>5768.9801927384588</v>
      </c>
      <c r="BI95">
        <f>Comparison_data!Q299</f>
        <v>5687.95364335674</v>
      </c>
      <c r="BJ95">
        <f>Comparison_data!R299</f>
        <v>5586.5230870290798</v>
      </c>
      <c r="BK95">
        <f>Comparison_data!S299</f>
        <v>5488.4360758920966</v>
      </c>
      <c r="BL95">
        <f>Comparison_data!T299</f>
        <v>5398.8633304749319</v>
      </c>
      <c r="BM95">
        <f>Comparison_data!U299</f>
        <v>5305.8594356359308</v>
      </c>
      <c r="BN95">
        <f>Comparison_data!V299</f>
        <v>5215.2177938516588</v>
      </c>
      <c r="BO95">
        <f>Comparison_data!W299</f>
        <v>5126.3332612753084</v>
      </c>
      <c r="BP95">
        <f>Comparison_data!X299</f>
        <v>5045.9246161655847</v>
      </c>
      <c r="BQ95">
        <f>Comparison_data!Y299</f>
        <v>4960.9979840739979</v>
      </c>
      <c r="BR95">
        <f>Comparison_data!Z299</f>
        <v>4878.3522968841089</v>
      </c>
      <c r="BS95">
        <f>Comparison_data!AA299</f>
        <v>4802.6366667664934</v>
      </c>
      <c r="BT95">
        <f>Comparison_data!AB299</f>
        <v>4723.2089835230536</v>
      </c>
      <c r="BU95">
        <f>Comparison_data!AC299</f>
        <v>4644.837705678874</v>
      </c>
      <c r="BV95">
        <f>Comparison_data!AD299</f>
        <v>4568.2684454811961</v>
      </c>
      <c r="BW95">
        <f>Comparison_data!AE299</f>
        <v>4497.8914204851726</v>
      </c>
      <c r="BX95">
        <f>Comparison_data!AF299</f>
        <v>4423.6853669009051</v>
      </c>
      <c r="BY95">
        <f>Comparison_data!AG299</f>
        <v>4350.1447466121026</v>
      </c>
      <c r="BZ95">
        <f>Comparison_data!AH299</f>
        <v>4283.1022655957286</v>
      </c>
      <c r="CA95">
        <f>Comparison_data!AI299</f>
        <v>4201.0670821900494</v>
      </c>
      <c r="CB95">
        <f>Comparison_data!AJ299</f>
        <v>4109.9744002398893</v>
      </c>
      <c r="CC95">
        <f>Comparison_data!AK299</f>
        <v>4013.0235942227</v>
      </c>
      <c r="CD95">
        <f>Comparison_data!AL299</f>
        <v>3934.0081070531546</v>
      </c>
      <c r="CE95">
        <f>Comparison_data!AM299</f>
        <v>3866.8655202141276</v>
      </c>
      <c r="CF95">
        <f>Comparison_data!AN299</f>
        <v>3796.647032597014</v>
      </c>
      <c r="CG95">
        <f>Comparison_data!AO299</f>
        <v>3714.8975002836401</v>
      </c>
      <c r="CH95">
        <f>Comparison_data!AP299</f>
        <v>3631.1623844329829</v>
      </c>
      <c r="CI95">
        <f>Comparison_data!AQ299</f>
        <v>3550.6419007645823</v>
      </c>
      <c r="CJ95">
        <f>Comparison_data!AR299</f>
        <v>3466.915768983994</v>
      </c>
    </row>
    <row r="97" spans="1:88" x14ac:dyDescent="0.2">
      <c r="AS97" t="str">
        <f>Comparison_data!B17</f>
        <v>Emissions|CO2eq|Industry</v>
      </c>
      <c r="AT97" t="str">
        <f>Comparison_data!C17</f>
        <v>Mt CO2eq/yr</v>
      </c>
      <c r="AU97" t="str">
        <f>Comparison_data!A17</f>
        <v>BASELINE</v>
      </c>
      <c r="AV97">
        <f>Comparison_data!D17</f>
        <v>1104.1238937563085</v>
      </c>
      <c r="AW97">
        <f>Comparison_data!E17</f>
        <v>1113.9015426637918</v>
      </c>
      <c r="AX97">
        <f>Comparison_data!F17</f>
        <v>1123.6788984139571</v>
      </c>
      <c r="AY97">
        <f>Comparison_data!G17</f>
        <v>1133.4551391726995</v>
      </c>
      <c r="AZ97">
        <f>Comparison_data!H17</f>
        <v>1142.1335129780934</v>
      </c>
      <c r="BA97">
        <f>Comparison_data!I17</f>
        <v>1151.9054710131243</v>
      </c>
      <c r="BB97">
        <f>Comparison_data!J17</f>
        <v>1161.6772409535047</v>
      </c>
      <c r="BC97">
        <f>Comparison_data!K17</f>
        <v>1171.4480065687721</v>
      </c>
      <c r="BD97">
        <f>Comparison_data!L17</f>
        <v>1181.2186734983466</v>
      </c>
      <c r="BE97">
        <f>Comparison_data!M17</f>
        <v>1190.988331472375</v>
      </c>
      <c r="BF97">
        <f>Comparison_data!N17</f>
        <v>1200.75792770064</v>
      </c>
      <c r="BG97">
        <f>Comparison_data!O17</f>
        <v>1209.4089254745631</v>
      </c>
      <c r="BH97">
        <f>Comparison_data!P17</f>
        <v>1219.174759184142</v>
      </c>
      <c r="BI97">
        <f>Comparison_data!Q17</f>
        <v>1228.9397059688224</v>
      </c>
      <c r="BJ97">
        <f>Comparison_data!R17</f>
        <v>1238.7046543847034</v>
      </c>
      <c r="BK97">
        <f>Comparison_data!S17</f>
        <v>1248.4687414464081</v>
      </c>
      <c r="BL97">
        <f>Comparison_data!T17</f>
        <v>1258.2328308791059</v>
      </c>
      <c r="BM97">
        <f>Comparison_data!U17</f>
        <v>1266.8629185504535</v>
      </c>
      <c r="BN97">
        <f>Comparison_data!V17</f>
        <v>1276.6232368957549</v>
      </c>
      <c r="BO97">
        <f>Comparison_data!W17</f>
        <v>1286.3831886671419</v>
      </c>
      <c r="BP97">
        <f>Comparison_data!X17</f>
        <v>1296.1432822715631</v>
      </c>
      <c r="BQ97">
        <f>Comparison_data!Y17</f>
        <v>1305.9030538140441</v>
      </c>
      <c r="BR97">
        <f>Comparison_data!Z17</f>
        <v>1315.6620199062861</v>
      </c>
      <c r="BS97">
        <f>Comparison_data!AA17</f>
        <v>1325.4207030634568</v>
      </c>
      <c r="BT97">
        <f>Comparison_data!AB17</f>
        <v>1334.0284755234843</v>
      </c>
      <c r="BU97">
        <f>Comparison_data!AC17</f>
        <v>1343.7841428349634</v>
      </c>
      <c r="BV97">
        <f>Comparison_data!AD17</f>
        <v>1353.5400600564305</v>
      </c>
      <c r="BW97">
        <f>Comparison_data!AE17</f>
        <v>1363.2952427850103</v>
      </c>
      <c r="BX97">
        <f>Comparison_data!AF17</f>
        <v>1373.0506752249266</v>
      </c>
      <c r="BY97">
        <f>Comparison_data!AG17</f>
        <v>1382.8053865108598</v>
      </c>
      <c r="BZ97">
        <f>Comparison_data!AH17</f>
        <v>1392.5603649721643</v>
      </c>
      <c r="CA97">
        <f>Comparison_data!AI17</f>
        <v>1401.147368642562</v>
      </c>
      <c r="CB97">
        <f>Comparison_data!AJ17</f>
        <v>1410.899670031564</v>
      </c>
      <c r="CC97">
        <f>Comparison_data!AK17</f>
        <v>1420.6513417671219</v>
      </c>
      <c r="CD97">
        <f>Comparison_data!AL17</f>
        <v>1430.4032875106313</v>
      </c>
      <c r="CE97">
        <f>Comparison_data!AM17</f>
        <v>1440.1546140754233</v>
      </c>
      <c r="CF97">
        <f>Comparison_data!AN17</f>
        <v>1449.9062108389696</v>
      </c>
      <c r="CG97">
        <f>Comparison_data!AO17</f>
        <v>1458.4768471960738</v>
      </c>
      <c r="CH97">
        <f>Comparison_data!AP17</f>
        <v>1468.2260712398288</v>
      </c>
      <c r="CI97">
        <f>Comparison_data!AQ17</f>
        <v>1477.9746680730209</v>
      </c>
      <c r="CJ97">
        <f>Comparison_data!AR17</f>
        <v>1487.7236433466542</v>
      </c>
    </row>
    <row r="98" spans="1:88" x14ac:dyDescent="0.2">
      <c r="AS98" t="str">
        <f>Comparison_data!B88</f>
        <v>Emissions|CO2eq|Industry</v>
      </c>
      <c r="AT98" t="str">
        <f>Comparison_data!C88</f>
        <v>Mt CO2eq/yr</v>
      </c>
      <c r="AU98" t="str">
        <f>Comparison_data!A88</f>
        <v>2DEGREE</v>
      </c>
      <c r="AV98">
        <f>Comparison_data!D88</f>
        <v>1104.1238937562985</v>
      </c>
      <c r="AW98">
        <f>Comparison_data!E88</f>
        <v>1113.9015426637918</v>
      </c>
      <c r="AX98">
        <f>Comparison_data!F88</f>
        <v>1123.6788984139571</v>
      </c>
      <c r="AY98">
        <f>Comparison_data!G88</f>
        <v>1133.4551391726995</v>
      </c>
      <c r="AZ98">
        <f>Comparison_data!H88</f>
        <v>1142.1335129780934</v>
      </c>
      <c r="BA98">
        <f>Comparison_data!I88</f>
        <v>1151.9054710131243</v>
      </c>
      <c r="BB98">
        <f>Comparison_data!J88</f>
        <v>1161.6772409535047</v>
      </c>
      <c r="BC98">
        <f>Comparison_data!K88</f>
        <v>1171.4480065687721</v>
      </c>
      <c r="BD98">
        <f>Comparison_data!L88</f>
        <v>1181.2186734983466</v>
      </c>
      <c r="BE98">
        <f>Comparison_data!M88</f>
        <v>1190.988331472375</v>
      </c>
      <c r="BF98">
        <f>Comparison_data!N88</f>
        <v>1200.75792770064</v>
      </c>
      <c r="BG98">
        <f>Comparison_data!O88</f>
        <v>1209.4089254745631</v>
      </c>
      <c r="BH98">
        <f>Comparison_data!P88</f>
        <v>1219.174759184142</v>
      </c>
      <c r="BI98">
        <f>Comparison_data!Q88</f>
        <v>1228.9397059688224</v>
      </c>
      <c r="BJ98">
        <f>Comparison_data!R88</f>
        <v>1238.7046543847034</v>
      </c>
      <c r="BK98">
        <f>Comparison_data!S88</f>
        <v>1248.4687414464081</v>
      </c>
      <c r="BL98">
        <f>Comparison_data!T88</f>
        <v>1258.2328308791059</v>
      </c>
      <c r="BM98">
        <f>Comparison_data!U88</f>
        <v>1266.8629185504535</v>
      </c>
      <c r="BN98">
        <f>Comparison_data!V88</f>
        <v>1276.6232368957549</v>
      </c>
      <c r="BO98">
        <f>Comparison_data!W88</f>
        <v>1286.3831886671419</v>
      </c>
      <c r="BP98">
        <f>Comparison_data!X88</f>
        <v>1296.1432822715631</v>
      </c>
      <c r="BQ98">
        <f>Comparison_data!Y88</f>
        <v>1305.9030538140441</v>
      </c>
      <c r="BR98">
        <f>Comparison_data!Z88</f>
        <v>1315.6620199062861</v>
      </c>
      <c r="BS98">
        <f>Comparison_data!AA88</f>
        <v>1325.4207030634568</v>
      </c>
      <c r="BT98">
        <f>Comparison_data!AB88</f>
        <v>1334.0284755234843</v>
      </c>
      <c r="BU98">
        <f>Comparison_data!AC88</f>
        <v>1343.7841428349634</v>
      </c>
      <c r="BV98">
        <f>Comparison_data!AD88</f>
        <v>1353.5400600564305</v>
      </c>
      <c r="BW98">
        <f>Comparison_data!AE88</f>
        <v>1363.2952427850103</v>
      </c>
      <c r="BX98">
        <f>Comparison_data!AF88</f>
        <v>1373.0506752249266</v>
      </c>
      <c r="BY98">
        <f>Comparison_data!AG88</f>
        <v>1382.8053865108598</v>
      </c>
      <c r="BZ98">
        <f>Comparison_data!AH88</f>
        <v>1392.5603649721643</v>
      </c>
      <c r="CA98">
        <f>Comparison_data!AI88</f>
        <v>1401.147368642562</v>
      </c>
      <c r="CB98">
        <f>Comparison_data!AJ88</f>
        <v>1410.899670031564</v>
      </c>
      <c r="CC98">
        <f>Comparison_data!AK88</f>
        <v>1420.6513417671219</v>
      </c>
      <c r="CD98">
        <f>Comparison_data!AL88</f>
        <v>1430.4032875106313</v>
      </c>
      <c r="CE98">
        <f>Comparison_data!AM88</f>
        <v>1440.1546140754233</v>
      </c>
      <c r="CF98">
        <f>Comparison_data!AN88</f>
        <v>1449.9062108389696</v>
      </c>
      <c r="CG98">
        <f>Comparison_data!AO88</f>
        <v>1458.4768471960738</v>
      </c>
      <c r="CH98">
        <f>Comparison_data!AP88</f>
        <v>1468.2260712398288</v>
      </c>
      <c r="CI98">
        <f>Comparison_data!AQ88</f>
        <v>1477.9746680730209</v>
      </c>
      <c r="CJ98">
        <f>Comparison_data!AR88</f>
        <v>1487.7236433466542</v>
      </c>
    </row>
    <row r="99" spans="1:88" x14ac:dyDescent="0.2">
      <c r="AS99" t="str">
        <f>Comparison_data!B159</f>
        <v>Emissions|CO2eq|Industry</v>
      </c>
      <c r="AT99" t="str">
        <f>Comparison_data!C159</f>
        <v>Mt CO2eq/yr</v>
      </c>
      <c r="AU99" t="str">
        <f>Comparison_data!A159</f>
        <v>FOOD</v>
      </c>
      <c r="AV99">
        <f>Comparison_data!D159</f>
        <v>1104.1238937562985</v>
      </c>
      <c r="AW99">
        <f>Comparison_data!E159</f>
        <v>1113.9015426637918</v>
      </c>
      <c r="AX99">
        <f>Comparison_data!F159</f>
        <v>1123.6788984139571</v>
      </c>
      <c r="AY99">
        <f>Comparison_data!G159</f>
        <v>1133.4551391726995</v>
      </c>
      <c r="AZ99">
        <f>Comparison_data!H159</f>
        <v>1142.1335129780934</v>
      </c>
      <c r="BA99">
        <f>Comparison_data!I159</f>
        <v>1151.9054710131243</v>
      </c>
      <c r="BB99">
        <f>Comparison_data!J159</f>
        <v>1161.6772409535047</v>
      </c>
      <c r="BC99">
        <f>Comparison_data!K159</f>
        <v>1171.4480065687721</v>
      </c>
      <c r="BD99">
        <f>Comparison_data!L159</f>
        <v>1181.2186734983466</v>
      </c>
      <c r="BE99">
        <f>Comparison_data!M159</f>
        <v>1190.988331472375</v>
      </c>
      <c r="BF99">
        <f>Comparison_data!N159</f>
        <v>1200.75792770064</v>
      </c>
      <c r="BG99">
        <f>Comparison_data!O159</f>
        <v>1209.4089254745631</v>
      </c>
      <c r="BH99">
        <f>Comparison_data!P159</f>
        <v>1219.174759184142</v>
      </c>
      <c r="BI99">
        <f>Comparison_data!Q159</f>
        <v>1228.9397059688224</v>
      </c>
      <c r="BJ99">
        <f>Comparison_data!R159</f>
        <v>1238.7046543847034</v>
      </c>
      <c r="BK99">
        <f>Comparison_data!S159</f>
        <v>1248.4687414464081</v>
      </c>
      <c r="BL99">
        <f>Comparison_data!T159</f>
        <v>1258.2328308791059</v>
      </c>
      <c r="BM99">
        <f>Comparison_data!U159</f>
        <v>1266.8629185504535</v>
      </c>
      <c r="BN99">
        <f>Comparison_data!V159</f>
        <v>1276.6232368957549</v>
      </c>
      <c r="BO99">
        <f>Comparison_data!W159</f>
        <v>1286.3831886671419</v>
      </c>
      <c r="BP99">
        <f>Comparison_data!X159</f>
        <v>1296.1432822715631</v>
      </c>
      <c r="BQ99">
        <f>Comparison_data!Y159</f>
        <v>1305.9030538140441</v>
      </c>
      <c r="BR99">
        <f>Comparison_data!Z159</f>
        <v>1315.6620199062861</v>
      </c>
      <c r="BS99">
        <f>Comparison_data!AA159</f>
        <v>1325.4207030634568</v>
      </c>
      <c r="BT99">
        <f>Comparison_data!AB159</f>
        <v>1334.0284755234843</v>
      </c>
      <c r="BU99">
        <f>Comparison_data!AC159</f>
        <v>1343.7841428349634</v>
      </c>
      <c r="BV99">
        <f>Comparison_data!AD159</f>
        <v>1353.5400600564305</v>
      </c>
      <c r="BW99">
        <f>Comparison_data!AE159</f>
        <v>1363.2952427850103</v>
      </c>
      <c r="BX99">
        <f>Comparison_data!AF159</f>
        <v>1373.0506752249266</v>
      </c>
      <c r="BY99">
        <f>Comparison_data!AG159</f>
        <v>1382.8053865108598</v>
      </c>
      <c r="BZ99">
        <f>Comparison_data!AH159</f>
        <v>1392.5603649721643</v>
      </c>
      <c r="CA99">
        <f>Comparison_data!AI159</f>
        <v>1401.147368642562</v>
      </c>
      <c r="CB99">
        <f>Comparison_data!AJ159</f>
        <v>1410.899670031564</v>
      </c>
      <c r="CC99">
        <f>Comparison_data!AK159</f>
        <v>1420.6513417671219</v>
      </c>
      <c r="CD99">
        <f>Comparison_data!AL159</f>
        <v>1430.4032875106313</v>
      </c>
      <c r="CE99">
        <f>Comparison_data!AM159</f>
        <v>1440.1546140754233</v>
      </c>
      <c r="CF99">
        <f>Comparison_data!AN159</f>
        <v>1449.9062108389696</v>
      </c>
      <c r="CG99">
        <f>Comparison_data!AO159</f>
        <v>1458.4768471960738</v>
      </c>
      <c r="CH99">
        <f>Comparison_data!AP159</f>
        <v>1468.2260712398288</v>
      </c>
      <c r="CI99">
        <f>Comparison_data!AQ159</f>
        <v>1477.9746680730209</v>
      </c>
      <c r="CJ99">
        <f>Comparison_data!AR159</f>
        <v>1487.7236433466542</v>
      </c>
    </row>
    <row r="100" spans="1:88" x14ac:dyDescent="0.2">
      <c r="AS100" t="str">
        <f>Comparison_data!B230</f>
        <v>Emissions|CO2eq|Industry</v>
      </c>
      <c r="AT100" t="str">
        <f>Comparison_data!C230</f>
        <v>Mt CO2eq/yr</v>
      </c>
      <c r="AU100" t="str">
        <f>Comparison_data!A230</f>
        <v>MATERIALS</v>
      </c>
      <c r="AV100">
        <f>Comparison_data!D230</f>
        <v>1104.1238937563085</v>
      </c>
      <c r="AW100">
        <f>Comparison_data!E230</f>
        <v>1113.9015426637918</v>
      </c>
      <c r="AX100">
        <f>Comparison_data!F230</f>
        <v>1123.6788984139571</v>
      </c>
      <c r="AY100">
        <f>Comparison_data!G230</f>
        <v>1133.4551391726995</v>
      </c>
      <c r="AZ100">
        <f>Comparison_data!H230</f>
        <v>1142.1335129780934</v>
      </c>
      <c r="BA100">
        <f>Comparison_data!I230</f>
        <v>1151.9054710131243</v>
      </c>
      <c r="BB100">
        <f>Comparison_data!J230</f>
        <v>1161.6772409535047</v>
      </c>
      <c r="BC100">
        <f>Comparison_data!K230</f>
        <v>1171.4480065687721</v>
      </c>
      <c r="BD100">
        <f>Comparison_data!L230</f>
        <v>1181.2186734983466</v>
      </c>
      <c r="BE100">
        <f>Comparison_data!M230</f>
        <v>1190.988331472375</v>
      </c>
      <c r="BF100">
        <f>Comparison_data!N230</f>
        <v>1200.75792770064</v>
      </c>
      <c r="BG100">
        <f>Comparison_data!O230</f>
        <v>1189.5915189554466</v>
      </c>
      <c r="BH100">
        <f>Comparison_data!P230</f>
        <v>1179.5352747496431</v>
      </c>
      <c r="BI100">
        <f>Comparison_data!Q230</f>
        <v>1169.4736064958756</v>
      </c>
      <c r="BJ100">
        <f>Comparison_data!R230</f>
        <v>1159.4073430342719</v>
      </c>
      <c r="BK100">
        <f>Comparison_data!S230</f>
        <v>1149.3357882490404</v>
      </c>
      <c r="BL100">
        <f>Comparison_data!T230</f>
        <v>1139.2598432920897</v>
      </c>
      <c r="BM100">
        <f>Comparison_data!U230</f>
        <v>1128.1696719803708</v>
      </c>
      <c r="BN100">
        <f>Comparison_data!V230</f>
        <v>1118.0983460289713</v>
      </c>
      <c r="BO100">
        <f>Comparison_data!W230</f>
        <v>1108.0222780069473</v>
      </c>
      <c r="BP100">
        <f>Comparison_data!X230</f>
        <v>1097.9419632387107</v>
      </c>
      <c r="BQ100">
        <f>Comparison_data!Y230</f>
        <v>1087.8571001768946</v>
      </c>
      <c r="BR100">
        <f>Comparison_data!Z230</f>
        <v>1077.7672728821444</v>
      </c>
      <c r="BS100">
        <f>Comparison_data!AA230</f>
        <v>1067.673026349966</v>
      </c>
      <c r="BT100">
        <f>Comparison_data!AB230</f>
        <v>1056.6631344647744</v>
      </c>
      <c r="BU100">
        <f>Comparison_data!AC230</f>
        <v>1046.5736660626349</v>
      </c>
      <c r="BV100">
        <f>Comparison_data!AD230</f>
        <v>1036.4801375150028</v>
      </c>
      <c r="BW100">
        <f>Comparison_data!AE230</f>
        <v>1026.3819214474972</v>
      </c>
      <c r="BX100">
        <f>Comparison_data!AF230</f>
        <v>1016.2798235745051</v>
      </c>
      <c r="BY100">
        <f>Comparison_data!AG230</f>
        <v>1006.1731770033844</v>
      </c>
      <c r="BZ100">
        <f>Comparison_data!AH230</f>
        <v>996.06280431103346</v>
      </c>
      <c r="CA100">
        <f>Comparison_data!AI230</f>
        <v>985.12756645854233</v>
      </c>
      <c r="CB100">
        <f>Comparison_data!AJ230</f>
        <v>975.02158534198861</v>
      </c>
      <c r="CC100">
        <f>Comparison_data!AK230</f>
        <v>964.9112309869912</v>
      </c>
      <c r="CD100">
        <f>Comparison_data!AL230</f>
        <v>954.79721298568734</v>
      </c>
      <c r="CE100">
        <f>Comparison_data!AM230</f>
        <v>944.67890817642046</v>
      </c>
      <c r="CF100">
        <f>Comparison_data!AN230</f>
        <v>934.5570213101538</v>
      </c>
      <c r="CG100">
        <f>Comparison_data!AO230</f>
        <v>923.68389220490678</v>
      </c>
      <c r="CH100">
        <f>Comparison_data!AP230</f>
        <v>913.5662433204252</v>
      </c>
      <c r="CI100">
        <f>Comparison_data!AQ230</f>
        <v>903.44440359756823</v>
      </c>
      <c r="CJ100">
        <f>Comparison_data!AR230</f>
        <v>893.31908667207188</v>
      </c>
    </row>
    <row r="101" spans="1:88" x14ac:dyDescent="0.2">
      <c r="AS101" t="str">
        <f>Comparison_data!B301</f>
        <v>Emissions|CO2eq|Industry</v>
      </c>
      <c r="AT101" t="str">
        <f>Comparison_data!C301</f>
        <v>Mt CO2eq/yr</v>
      </c>
      <c r="AU101" t="str">
        <f>Comparison_data!A301</f>
        <v>TOTAL</v>
      </c>
      <c r="AV101">
        <f>Comparison_data!D301</f>
        <v>1104.1238937562985</v>
      </c>
      <c r="AW101">
        <f>Comparison_data!E301</f>
        <v>1113.9015426637918</v>
      </c>
      <c r="AX101">
        <f>Comparison_data!F301</f>
        <v>1123.6788984139571</v>
      </c>
      <c r="AY101">
        <f>Comparison_data!G301</f>
        <v>1133.4551391726995</v>
      </c>
      <c r="AZ101">
        <f>Comparison_data!H301</f>
        <v>1142.1335129780934</v>
      </c>
      <c r="BA101">
        <f>Comparison_data!I301</f>
        <v>1151.9054710131243</v>
      </c>
      <c r="BB101">
        <f>Comparison_data!J301</f>
        <v>1161.6772409535047</v>
      </c>
      <c r="BC101">
        <f>Comparison_data!K301</f>
        <v>1171.4480065687721</v>
      </c>
      <c r="BD101">
        <f>Comparison_data!L301</f>
        <v>1181.2186734983466</v>
      </c>
      <c r="BE101">
        <f>Comparison_data!M301</f>
        <v>1190.988331472375</v>
      </c>
      <c r="BF101">
        <f>Comparison_data!N301</f>
        <v>1200.75792770064</v>
      </c>
      <c r="BG101">
        <f>Comparison_data!O301</f>
        <v>1189.5915264072273</v>
      </c>
      <c r="BH101">
        <f>Comparison_data!P301</f>
        <v>1179.535293811263</v>
      </c>
      <c r="BI101">
        <f>Comparison_data!Q301</f>
        <v>1169.473592478806</v>
      </c>
      <c r="BJ101">
        <f>Comparison_data!R301</f>
        <v>1159.407340194482</v>
      </c>
      <c r="BK101">
        <f>Comparison_data!S301</f>
        <v>1149.3357933241784</v>
      </c>
      <c r="BL101">
        <f>Comparison_data!T301</f>
        <v>1139.2598595240997</v>
      </c>
      <c r="BM101">
        <f>Comparison_data!U301</f>
        <v>1128.1696551797552</v>
      </c>
      <c r="BN101">
        <f>Comparison_data!V301</f>
        <v>1118.0983407568012</v>
      </c>
      <c r="BO101">
        <f>Comparison_data!W301</f>
        <v>1108.0222802900855</v>
      </c>
      <c r="BP101">
        <f>Comparison_data!X301</f>
        <v>1097.9419766256808</v>
      </c>
      <c r="BQ101">
        <f>Comparison_data!Y301</f>
        <v>1087.8570809816551</v>
      </c>
      <c r="BR101">
        <f>Comparison_data!Z301</f>
        <v>1077.7672647665843</v>
      </c>
      <c r="BS101">
        <f>Comparison_data!AA301</f>
        <v>1067.673025841417</v>
      </c>
      <c r="BT101">
        <f>Comparison_data!AB301</f>
        <v>1056.6631454142644</v>
      </c>
      <c r="BU101">
        <f>Comparison_data!AC301</f>
        <v>1046.5736440794917</v>
      </c>
      <c r="BV101">
        <f>Comparison_data!AD301</f>
        <v>1036.4801265625129</v>
      </c>
      <c r="BW101">
        <f>Comparison_data!AE301</f>
        <v>1026.3819185488292</v>
      </c>
      <c r="BX101">
        <f>Comparison_data!AF301</f>
        <v>1016.2798316896451</v>
      </c>
      <c r="BY101">
        <f>Comparison_data!AG301</f>
        <v>1006.1731927930932</v>
      </c>
      <c r="BZ101">
        <f>Comparison_data!AH301</f>
        <v>996.06279091751333</v>
      </c>
      <c r="CA101">
        <f>Comparison_data!AI301</f>
        <v>985.12756076345795</v>
      </c>
      <c r="CB101">
        <f>Comparison_data!AJ301</f>
        <v>975.0215906151966</v>
      </c>
      <c r="CC101">
        <f>Comparison_data!AK301</f>
        <v>964.91124437835708</v>
      </c>
      <c r="CD101">
        <f>Comparison_data!AL301</f>
        <v>954.79719675618423</v>
      </c>
      <c r="CE101">
        <f>Comparison_data!AM301</f>
        <v>944.67889967886811</v>
      </c>
      <c r="CF101">
        <f>Comparison_data!AN301</f>
        <v>934.55702415104577</v>
      </c>
      <c r="CG101">
        <f>Comparison_data!AO301</f>
        <v>923.68390279204255</v>
      </c>
      <c r="CH101">
        <f>Comparison_data!AP301</f>
        <v>913.56622425648527</v>
      </c>
      <c r="CI101">
        <f>Comparison_data!AQ301</f>
        <v>903.44439270635019</v>
      </c>
      <c r="CJ101">
        <f>Comparison_data!AR301</f>
        <v>893.31908667207188</v>
      </c>
    </row>
    <row r="111" spans="1:88" x14ac:dyDescent="0.2">
      <c r="A111" s="51" t="s">
        <v>38</v>
      </c>
      <c r="B111" s="51" t="s">
        <v>1</v>
      </c>
      <c r="D111" s="20">
        <v>2010</v>
      </c>
      <c r="E111" s="20"/>
      <c r="I111" t="s">
        <v>162</v>
      </c>
      <c r="J111" s="19">
        <v>2030</v>
      </c>
      <c r="K111" s="19"/>
      <c r="O111" t="s">
        <v>162</v>
      </c>
      <c r="P111" s="19">
        <v>2050</v>
      </c>
      <c r="Q111" s="19"/>
    </row>
    <row r="112" spans="1:88" ht="17" x14ac:dyDescent="0.2">
      <c r="A112" s="51"/>
      <c r="B112" s="51"/>
      <c r="D112" s="20" t="s">
        <v>93</v>
      </c>
      <c r="E112" s="17" t="s">
        <v>94</v>
      </c>
      <c r="F112" s="14" t="s">
        <v>91</v>
      </c>
      <c r="G112" s="14" t="s">
        <v>177</v>
      </c>
      <c r="H112" s="14" t="s">
        <v>92</v>
      </c>
      <c r="I112" s="14"/>
      <c r="J112" s="20" t="s">
        <v>93</v>
      </c>
      <c r="K112" s="17" t="s">
        <v>94</v>
      </c>
      <c r="L112" s="14" t="s">
        <v>91</v>
      </c>
      <c r="M112" s="14" t="s">
        <v>177</v>
      </c>
      <c r="N112" s="14" t="s">
        <v>92</v>
      </c>
      <c r="O112" s="14"/>
      <c r="P112" s="20" t="s">
        <v>93</v>
      </c>
      <c r="Q112" s="17" t="s">
        <v>94</v>
      </c>
      <c r="R112" s="14" t="s">
        <v>91</v>
      </c>
      <c r="S112" s="14" t="s">
        <v>177</v>
      </c>
      <c r="T112" s="14" t="s">
        <v>92</v>
      </c>
    </row>
    <row r="113" spans="1:88" x14ac:dyDescent="0.2">
      <c r="A113" t="s">
        <v>41</v>
      </c>
      <c r="B113" t="s">
        <v>39</v>
      </c>
      <c r="C113" t="s">
        <v>107</v>
      </c>
      <c r="D113">
        <f>Comparison_data!D30</f>
        <v>1479.4700216707499</v>
      </c>
      <c r="E113">
        <f>Comparison_data!D101</f>
        <v>1479.4700216707499</v>
      </c>
      <c r="F113">
        <f>Comparison_data!D172</f>
        <v>1477.84446641831</v>
      </c>
      <c r="G113">
        <f>Comparison_data!D243</f>
        <v>1479.4700216707499</v>
      </c>
      <c r="H113">
        <f>Comparison_data!D314</f>
        <v>1477.84446641831</v>
      </c>
      <c r="J113">
        <f>Comparison_data!S30</f>
        <v>1722.2357302584401</v>
      </c>
      <c r="K113">
        <f>Comparison_data!S101</f>
        <v>1704.7999816331601</v>
      </c>
      <c r="L113">
        <f>Comparison_data!S172</f>
        <v>1395.4808865305099</v>
      </c>
      <c r="M113">
        <f>Comparison_data!X243</f>
        <v>1660.82125655862</v>
      </c>
      <c r="N113">
        <f>Comparison_data!S314</f>
        <v>1406.9979734947201</v>
      </c>
      <c r="P113">
        <f>Comparison_data!AR30</f>
        <v>624.965411738802</v>
      </c>
      <c r="Q113">
        <f>Comparison_data!AR101</f>
        <v>554.72510644636395</v>
      </c>
      <c r="R113">
        <f>Comparison_data!AR172</f>
        <v>0</v>
      </c>
      <c r="S113">
        <f>Comparison_data!AR243</f>
        <v>624.965411738802</v>
      </c>
      <c r="T113">
        <f>Comparison_data!AR314</f>
        <v>0</v>
      </c>
    </row>
    <row r="114" spans="1:88" x14ac:dyDescent="0.2">
      <c r="A114" t="s">
        <v>42</v>
      </c>
      <c r="B114" t="s">
        <v>39</v>
      </c>
      <c r="C114" t="s">
        <v>108</v>
      </c>
      <c r="D114">
        <f>Comparison_data!D31</f>
        <v>367.8</v>
      </c>
      <c r="E114">
        <f>Comparison_data!D102</f>
        <v>367.8</v>
      </c>
      <c r="F114">
        <f>Comparison_data!D173</f>
        <v>367.8</v>
      </c>
      <c r="G114">
        <f>Comparison_data!D244</f>
        <v>367.8</v>
      </c>
      <c r="H114">
        <f>Comparison_data!D315</f>
        <v>367.8</v>
      </c>
      <c r="J114">
        <f>Comparison_data!S31</f>
        <v>469.41635869999999</v>
      </c>
      <c r="K114">
        <f>Comparison_data!S102</f>
        <v>469.41635869999999</v>
      </c>
      <c r="L114">
        <f>Comparison_data!S173</f>
        <v>469.41635869999999</v>
      </c>
      <c r="M114">
        <f>Comparison_data!X244</f>
        <v>599.10744369999998</v>
      </c>
      <c r="N114">
        <f>Comparison_data!S315</f>
        <v>469.41635869999999</v>
      </c>
      <c r="P114">
        <f>Comparison_data!AR31</f>
        <v>1589.61040599999</v>
      </c>
      <c r="Q114">
        <f>Comparison_data!AR102</f>
        <v>1589.61040599999</v>
      </c>
      <c r="R114">
        <f>Comparison_data!AR173</f>
        <v>1056.4644699073799</v>
      </c>
      <c r="S114">
        <f>Comparison_data!AR244</f>
        <v>1589.610406</v>
      </c>
      <c r="T114">
        <f>Comparison_data!AR315</f>
        <v>1057.0877527804801</v>
      </c>
    </row>
    <row r="115" spans="1:88" x14ac:dyDescent="0.2">
      <c r="A115" t="s">
        <v>43</v>
      </c>
      <c r="B115" t="s">
        <v>39</v>
      </c>
      <c r="C115" t="s">
        <v>109</v>
      </c>
      <c r="D115">
        <f>Comparison_data!D32</f>
        <v>4000</v>
      </c>
      <c r="E115">
        <f>Comparison_data!D103</f>
        <v>3999.99999999999</v>
      </c>
      <c r="F115">
        <f>Comparison_data!D174</f>
        <v>4000</v>
      </c>
      <c r="G115">
        <f>Comparison_data!D245</f>
        <v>3999.99999999999</v>
      </c>
      <c r="H115">
        <f>Comparison_data!D316</f>
        <v>3999.99999999999</v>
      </c>
      <c r="J115">
        <f>Comparison_data!S32</f>
        <v>3399.4523330601401</v>
      </c>
      <c r="K115">
        <f>Comparison_data!S103</f>
        <v>3430.42092783629</v>
      </c>
      <c r="L115">
        <f>Comparison_data!S174</f>
        <v>4234.0111180683998</v>
      </c>
      <c r="M115">
        <f>Comparison_data!X245</f>
        <v>3218.40200383603</v>
      </c>
      <c r="N115">
        <f>Comparison_data!S316</f>
        <v>4145.3121942656999</v>
      </c>
      <c r="P115">
        <f>Comparison_data!AR32</f>
        <v>2993.7423845836902</v>
      </c>
      <c r="Q115">
        <f>Comparison_data!AR103</f>
        <v>3103.9368070834598</v>
      </c>
      <c r="R115">
        <f>Comparison_data!AR174</f>
        <v>6007.5721117386302</v>
      </c>
      <c r="S115">
        <f>Comparison_data!AR245</f>
        <v>2993.7423845836902</v>
      </c>
      <c r="T115">
        <f>Comparison_data!AR316</f>
        <v>6006.9488288655302</v>
      </c>
    </row>
    <row r="116" spans="1:88" x14ac:dyDescent="0.2">
      <c r="A116" t="s">
        <v>45</v>
      </c>
      <c r="B116" t="s">
        <v>39</v>
      </c>
      <c r="C116" t="s">
        <v>110</v>
      </c>
      <c r="D116">
        <f>Comparison_data!D34</f>
        <v>3899.99999999999</v>
      </c>
      <c r="E116">
        <f>Comparison_data!D105</f>
        <v>3899.99999999999</v>
      </c>
      <c r="F116">
        <f>Comparison_data!D176</f>
        <v>3899.99999999999</v>
      </c>
      <c r="G116">
        <f>Comparison_data!D247</f>
        <v>3900</v>
      </c>
      <c r="H116">
        <f>Comparison_data!D318</f>
        <v>3899.99999999999</v>
      </c>
      <c r="J116">
        <f>Comparison_data!S34</f>
        <v>3900</v>
      </c>
      <c r="K116">
        <f>Comparison_data!S105</f>
        <v>3900</v>
      </c>
      <c r="L116">
        <f>Comparison_data!S176</f>
        <v>3900</v>
      </c>
      <c r="M116">
        <f>Comparison_data!X247</f>
        <v>3900</v>
      </c>
      <c r="N116">
        <f>Comparison_data!S318</f>
        <v>3900</v>
      </c>
      <c r="P116">
        <f>Comparison_data!AR34</f>
        <v>3900</v>
      </c>
      <c r="Q116">
        <f>Comparison_data!AR105</f>
        <v>3900</v>
      </c>
      <c r="R116">
        <f>Comparison_data!AR176</f>
        <v>3900</v>
      </c>
      <c r="S116">
        <f>Comparison_data!AR247</f>
        <v>3900</v>
      </c>
      <c r="T116">
        <f>Comparison_data!AR318</f>
        <v>3900</v>
      </c>
    </row>
    <row r="117" spans="1:88" x14ac:dyDescent="0.2">
      <c r="A117" t="s">
        <v>46</v>
      </c>
      <c r="B117" t="s">
        <v>39</v>
      </c>
      <c r="C117" t="s">
        <v>111</v>
      </c>
      <c r="D117">
        <f>Comparison_data!D35</f>
        <v>3200</v>
      </c>
      <c r="E117">
        <f>Comparison_data!D106</f>
        <v>3200</v>
      </c>
      <c r="F117">
        <f>Comparison_data!D177</f>
        <v>3200</v>
      </c>
      <c r="G117">
        <f>Comparison_data!D248</f>
        <v>3200</v>
      </c>
      <c r="H117">
        <f>Comparison_data!D319</f>
        <v>3200</v>
      </c>
      <c r="J117">
        <f>Comparison_data!S35</f>
        <v>3517.89557798141</v>
      </c>
      <c r="K117">
        <f>Comparison_data!S106</f>
        <v>3504.3627318305398</v>
      </c>
      <c r="L117">
        <f>Comparison_data!S177</f>
        <v>3010.09163670107</v>
      </c>
      <c r="M117">
        <f>Comparison_data!X248</f>
        <v>3630.6692959053398</v>
      </c>
      <c r="N117">
        <f>Comparison_data!S319</f>
        <v>3087.2734735395602</v>
      </c>
      <c r="P117">
        <f>Comparison_data!AR35</f>
        <v>3900.6817976775001</v>
      </c>
      <c r="Q117">
        <f>Comparison_data!AR106</f>
        <v>3860.7276804701601</v>
      </c>
      <c r="R117">
        <f>Comparison_data!AR177</f>
        <v>2044.9634183539699</v>
      </c>
      <c r="S117">
        <f>Comparison_data!AR248</f>
        <v>3900.6817976775001</v>
      </c>
      <c r="T117">
        <f>Comparison_data!AR319</f>
        <v>2044.9634183539699</v>
      </c>
    </row>
    <row r="118" spans="1:88" x14ac:dyDescent="0.2">
      <c r="C118" t="s">
        <v>107</v>
      </c>
      <c r="K118" s="33">
        <f>K113/$J113-1</f>
        <v>-1.0123903667161538E-2</v>
      </c>
      <c r="L118" s="33">
        <f>L113/$J$113-1</f>
        <v>-0.18972713083759851</v>
      </c>
      <c r="M118" s="33">
        <f>M113/$J$113-1</f>
        <v>-3.56597372942693E-2</v>
      </c>
      <c r="N118" s="33">
        <f>N113/$J$113-1</f>
        <v>-0.18303984247058624</v>
      </c>
      <c r="Q118" s="33">
        <f>Q113/$P113-1</f>
        <v>-0.11239070830658116</v>
      </c>
      <c r="R118" s="33">
        <f>R113/$P113-1</f>
        <v>-1</v>
      </c>
      <c r="S118" s="33">
        <f>S113/$P113-1</f>
        <v>0</v>
      </c>
      <c r="T118" s="33">
        <f t="shared" ref="T118" si="48">T113/$P113-1</f>
        <v>-1</v>
      </c>
    </row>
    <row r="119" spans="1:88" x14ac:dyDescent="0.2">
      <c r="C119" t="s">
        <v>108</v>
      </c>
      <c r="K119" s="33">
        <f>K114/$J114-1</f>
        <v>0</v>
      </c>
      <c r="L119" s="33">
        <f>L114/$J$114-1</f>
        <v>0</v>
      </c>
      <c r="M119" s="33">
        <f>M114/$J$114-1</f>
        <v>0.27628156240478297</v>
      </c>
      <c r="N119" s="33">
        <f>N114/$J$114-1</f>
        <v>0</v>
      </c>
      <c r="Q119" s="33">
        <f t="shared" ref="Q119:T120" si="49">Q114/$P114-1</f>
        <v>0</v>
      </c>
      <c r="R119" s="33">
        <f t="shared" si="49"/>
        <v>-0.33539409032568546</v>
      </c>
      <c r="S119" s="33">
        <f>S114/$P114-1</f>
        <v>6.2172489379008766E-15</v>
      </c>
      <c r="T119" s="33">
        <f t="shared" si="49"/>
        <v>-0.33500199244387263</v>
      </c>
    </row>
    <row r="120" spans="1:88" x14ac:dyDescent="0.2">
      <c r="C120" t="s">
        <v>109</v>
      </c>
      <c r="K120" s="33">
        <f t="shared" ref="K120:L120" si="50">K115/$J115-1</f>
        <v>9.109877633810548E-3</v>
      </c>
      <c r="L120" s="33">
        <f t="shared" si="50"/>
        <v>0.24549801063308374</v>
      </c>
      <c r="M120" s="33">
        <f t="shared" ref="M120" si="51">M115/$J115-1</f>
        <v>-5.3258675658832133E-2</v>
      </c>
      <c r="N120" s="33">
        <f>N115/$J115-1</f>
        <v>0.21940588898746149</v>
      </c>
      <c r="Q120" s="33">
        <f t="shared" si="49"/>
        <v>3.6808251460518804E-2</v>
      </c>
      <c r="R120" s="33">
        <f>R115/$P115-1</f>
        <v>1.006709776590895</v>
      </c>
      <c r="S120" s="33">
        <f>S115/$P115-1</f>
        <v>0</v>
      </c>
      <c r="T120" s="33">
        <f t="shared" si="49"/>
        <v>1.0065015813646427</v>
      </c>
    </row>
    <row r="121" spans="1:88" x14ac:dyDescent="0.2">
      <c r="C121" t="s">
        <v>111</v>
      </c>
      <c r="K121" s="33">
        <f>K117/$J117-1</f>
        <v>-3.846858398973696E-3</v>
      </c>
      <c r="L121" s="33">
        <f>L117/$J117-1</f>
        <v>-0.14434878182817501</v>
      </c>
      <c r="M121" s="33">
        <f>M117/$J117-1</f>
        <v>3.2057153324783982E-2</v>
      </c>
      <c r="N121" s="33">
        <f>N117/$J117-1</f>
        <v>-0.12240900700325608</v>
      </c>
      <c r="Q121" s="33">
        <f>Q117/$P117-1</f>
        <v>-1.024285478275333E-2</v>
      </c>
      <c r="R121" s="33">
        <f>R117/$P117-1</f>
        <v>-0.47574205628063304</v>
      </c>
      <c r="S121" s="33">
        <f>S117/$P117-1</f>
        <v>0</v>
      </c>
      <c r="T121" s="33">
        <f>T117/$P117-1</f>
        <v>-0.47574205628063304</v>
      </c>
    </row>
    <row r="123" spans="1:88" x14ac:dyDescent="0.2">
      <c r="C123" t="s">
        <v>176</v>
      </c>
      <c r="P123">
        <f>P113+P114+P117</f>
        <v>6115.2576154162925</v>
      </c>
      <c r="Q123">
        <f>Q113+Q114+Q117</f>
        <v>6005.0631929165138</v>
      </c>
      <c r="R123">
        <f>R113+R114+R117</f>
        <v>3101.4278882613498</v>
      </c>
      <c r="S123">
        <f>S113+S114+S117</f>
        <v>6115.2576154163016</v>
      </c>
      <c r="T123">
        <f t="shared" ref="T123" si="52">T113+T114+T117</f>
        <v>3102.0511711344498</v>
      </c>
      <c r="AS123" s="14" t="s">
        <v>95</v>
      </c>
      <c r="AT123" s="14" t="s">
        <v>1</v>
      </c>
      <c r="AU123" s="14" t="s">
        <v>90</v>
      </c>
      <c r="AV123" s="14">
        <v>2010</v>
      </c>
      <c r="AW123" s="14">
        <v>2011</v>
      </c>
      <c r="AX123" s="14">
        <v>2012</v>
      </c>
      <c r="AY123" s="14">
        <v>2013</v>
      </c>
      <c r="AZ123" s="14">
        <v>2014</v>
      </c>
      <c r="BA123" s="14">
        <v>2015</v>
      </c>
      <c r="BB123" s="14">
        <v>2016</v>
      </c>
      <c r="BC123" s="14">
        <v>2017</v>
      </c>
      <c r="BD123" s="14">
        <v>2018</v>
      </c>
      <c r="BE123" s="14">
        <v>2019</v>
      </c>
      <c r="BF123" s="14">
        <v>2020</v>
      </c>
      <c r="BG123" s="14">
        <v>2021</v>
      </c>
      <c r="BH123" s="14">
        <v>2022</v>
      </c>
      <c r="BI123" s="14">
        <v>2023</v>
      </c>
      <c r="BJ123" s="14">
        <v>2024</v>
      </c>
      <c r="BK123" s="14">
        <v>2025</v>
      </c>
      <c r="BL123" s="14">
        <v>2026</v>
      </c>
      <c r="BM123" s="14">
        <v>2027</v>
      </c>
      <c r="BN123" s="14">
        <v>2028</v>
      </c>
      <c r="BO123" s="14">
        <v>2029</v>
      </c>
      <c r="BP123" s="14">
        <v>2030</v>
      </c>
      <c r="BQ123" s="14">
        <v>2031</v>
      </c>
      <c r="BR123" s="14">
        <v>2032</v>
      </c>
      <c r="BS123" s="14">
        <v>2033</v>
      </c>
      <c r="BT123" s="14">
        <v>2034</v>
      </c>
      <c r="BU123" s="14">
        <v>2035</v>
      </c>
      <c r="BV123" s="14">
        <v>2036</v>
      </c>
      <c r="BW123" s="14">
        <v>2037</v>
      </c>
      <c r="BX123" s="14">
        <v>2038</v>
      </c>
      <c r="BY123" s="14">
        <v>2039</v>
      </c>
      <c r="BZ123" s="14">
        <v>2040</v>
      </c>
      <c r="CA123" s="14">
        <v>2041</v>
      </c>
      <c r="CB123" s="14">
        <v>2042</v>
      </c>
      <c r="CC123" s="14">
        <v>2043</v>
      </c>
      <c r="CD123" s="14">
        <v>2044</v>
      </c>
      <c r="CE123" s="14">
        <v>2045</v>
      </c>
      <c r="CF123" s="14">
        <v>2046</v>
      </c>
      <c r="CG123" s="14">
        <v>2047</v>
      </c>
      <c r="CH123" s="14">
        <v>2048</v>
      </c>
      <c r="CI123" s="14">
        <v>2049</v>
      </c>
      <c r="CJ123" s="14">
        <v>2050</v>
      </c>
    </row>
    <row r="124" spans="1:88" x14ac:dyDescent="0.2">
      <c r="T124">
        <f>T123-P123</f>
        <v>-3013.2064442818428</v>
      </c>
      <c r="AS124" t="str">
        <f>Baseline_data!B20</f>
        <v>Emissions|CO2eq</v>
      </c>
      <c r="AT124" t="str">
        <f>Baseline_data!C20</f>
        <v>Mt CO2eq/yr</v>
      </c>
      <c r="AU124" t="str">
        <f>Baseline_data!A20</f>
        <v>BASELINE</v>
      </c>
      <c r="AV124">
        <f>Baseline_data!D20</f>
        <v>35767.862747946194</v>
      </c>
      <c r="AW124">
        <f>Baseline_data!E20</f>
        <v>36026.700580784702</v>
      </c>
      <c r="AX124">
        <f>Baseline_data!F20</f>
        <v>36285.656824241298</v>
      </c>
      <c r="AY124">
        <f>Baseline_data!G20</f>
        <v>36543.8149658943</v>
      </c>
      <c r="AZ124">
        <f>Baseline_data!H20</f>
        <v>36799.345321562396</v>
      </c>
      <c r="BA124">
        <f>Baseline_data!I20</f>
        <v>37083.082699429295</v>
      </c>
      <c r="BB124">
        <f>Baseline_data!J20</f>
        <v>37378.667613843099</v>
      </c>
      <c r="BC124">
        <f>Baseline_data!K20</f>
        <v>37674.530482633301</v>
      </c>
      <c r="BD124">
        <f>Baseline_data!L20</f>
        <v>37970.464599141298</v>
      </c>
      <c r="BE124">
        <f>Baseline_data!M20</f>
        <v>38266.5035423726</v>
      </c>
      <c r="BF124">
        <f>Baseline_data!N20</f>
        <v>38576.497007891398</v>
      </c>
      <c r="BG124">
        <f>Baseline_data!O20</f>
        <v>38093.718807395497</v>
      </c>
      <c r="BH124">
        <f>Baseline_data!P20</f>
        <v>37611.7254610901</v>
      </c>
      <c r="BI124">
        <f>Baseline_data!Q20</f>
        <v>37982.993920257402</v>
      </c>
      <c r="BJ124">
        <f>Baseline_data!R20</f>
        <v>38111.483248026801</v>
      </c>
      <c r="BK124">
        <f>Baseline_data!S20</f>
        <v>38478.510132428804</v>
      </c>
      <c r="BL124">
        <f>Baseline_data!T20</f>
        <v>38734.703155061601</v>
      </c>
      <c r="BM124">
        <f>Baseline_data!U20</f>
        <v>38935.380758968</v>
      </c>
      <c r="BN124">
        <f>Baseline_data!V20</f>
        <v>39099.7406423879</v>
      </c>
      <c r="BO124">
        <f>Baseline_data!W20</f>
        <v>39453.0033086568</v>
      </c>
      <c r="BP124">
        <f>Baseline_data!X20</f>
        <v>39837.343827591998</v>
      </c>
      <c r="BQ124">
        <f>Baseline_data!Y20</f>
        <v>40299.432954808406</v>
      </c>
      <c r="BR124">
        <f>Baseline_data!Z20</f>
        <v>41148.810774619298</v>
      </c>
      <c r="BS124">
        <f>Baseline_data!AA20</f>
        <v>41884.129589216202</v>
      </c>
      <c r="BT124">
        <f>Baseline_data!AB20</f>
        <v>42380.910844678096</v>
      </c>
      <c r="BU124">
        <f>Baseline_data!AC20</f>
        <v>42839.309854830601</v>
      </c>
      <c r="BV124">
        <f>Baseline_data!AD20</f>
        <v>43478.094761914101</v>
      </c>
      <c r="BW124">
        <f>Baseline_data!AE20</f>
        <v>44051.259120168295</v>
      </c>
      <c r="BX124">
        <f>Baseline_data!AF20</f>
        <v>44560.657399999996</v>
      </c>
      <c r="BY124">
        <f>Baseline_data!AG20</f>
        <v>44867.102699999996</v>
      </c>
      <c r="BZ124">
        <f>Baseline_data!AH20</f>
        <v>45173.547999999901</v>
      </c>
      <c r="CA124">
        <f>Baseline_data!AI20</f>
        <v>45385.318857152401</v>
      </c>
      <c r="CB124">
        <f>Baseline_data!AJ20</f>
        <v>45639.312039999902</v>
      </c>
      <c r="CC124">
        <f>Baseline_data!AK20</f>
        <v>45745.144271078301</v>
      </c>
      <c r="CD124">
        <f>Baseline_data!AL20</f>
        <v>46051.266058494199</v>
      </c>
      <c r="CE124">
        <f>Baseline_data!AM20</f>
        <v>46327.865016348704</v>
      </c>
      <c r="CF124">
        <f>Baseline_data!AN20</f>
        <v>46542.772447740899</v>
      </c>
      <c r="CG124">
        <f>Baseline_data!AO20</f>
        <v>46730.568900050996</v>
      </c>
      <c r="CH124">
        <f>Baseline_data!AP20</f>
        <v>46915.1126445548</v>
      </c>
      <c r="CI124">
        <f>Baseline_data!AQ20</f>
        <v>47044.5941611198</v>
      </c>
      <c r="CJ124">
        <f>Baseline_data!AR20</f>
        <v>46999.911034516597</v>
      </c>
    </row>
    <row r="125" spans="1:88" x14ac:dyDescent="0.2">
      <c r="AS125" t="str">
        <f>'2Degree_data'!B20</f>
        <v>Emissions|CO2eq</v>
      </c>
      <c r="AT125" t="str">
        <f>'2Degree_data'!C20</f>
        <v>Mt CO2eq/yr</v>
      </c>
      <c r="AU125" t="str">
        <f>'2Degree_data'!A20</f>
        <v>2DEGREE</v>
      </c>
      <c r="AV125">
        <f>'2Degree_data'!D20</f>
        <v>35767.862747946194</v>
      </c>
      <c r="AW125">
        <f>'2Degree_data'!E20</f>
        <v>36025.986650548199</v>
      </c>
      <c r="AX125">
        <f>'2Degree_data'!F20</f>
        <v>36284.228963768299</v>
      </c>
      <c r="AY125">
        <f>'2Degree_data'!G20</f>
        <v>36541.798133918099</v>
      </c>
      <c r="AZ125">
        <f>'2Degree_data'!H20</f>
        <v>36674.19</v>
      </c>
      <c r="BA125">
        <f>'2Degree_data'!I20</f>
        <v>36775.83</v>
      </c>
      <c r="BB125">
        <f>'2Degree_data'!J20</f>
        <v>36877.54</v>
      </c>
      <c r="BC125">
        <f>'2Degree_data'!K20</f>
        <v>36979.18</v>
      </c>
      <c r="BD125">
        <f>'2Degree_data'!L20</f>
        <v>37080.89</v>
      </c>
      <c r="BE125">
        <f>'2Degree_data'!M20</f>
        <v>37182.53</v>
      </c>
      <c r="BF125">
        <f>'2Degree_data'!N20</f>
        <v>37284.239999999998</v>
      </c>
      <c r="BG125">
        <f>'2Degree_data'!O20</f>
        <v>36795.360000000001</v>
      </c>
      <c r="BH125">
        <f>'2Degree_data'!P20</f>
        <v>36306.480000000003</v>
      </c>
      <c r="BI125">
        <f>'2Degree_data'!Q20</f>
        <v>35817.599999999999</v>
      </c>
      <c r="BJ125">
        <f>'2Degree_data'!R20</f>
        <v>35328.719999999994</v>
      </c>
      <c r="BK125">
        <f>'2Degree_data'!S20</f>
        <v>34839.840000000004</v>
      </c>
      <c r="BL125">
        <f>'2Degree_data'!T20</f>
        <v>34350.889999999898</v>
      </c>
      <c r="BM125">
        <f>'2Degree_data'!U20</f>
        <v>33862.009999999995</v>
      </c>
      <c r="BN125">
        <f>'2Degree_data'!V20</f>
        <v>33373.129999999896</v>
      </c>
      <c r="BO125">
        <f>'2Degree_data'!W20</f>
        <v>32884.25</v>
      </c>
      <c r="BP125">
        <f>'2Degree_data'!X20</f>
        <v>32364.859936519602</v>
      </c>
      <c r="BQ125">
        <f>'2Degree_data'!Y20</f>
        <v>31758.16</v>
      </c>
      <c r="BR125">
        <f>'2Degree_data'!Z20</f>
        <v>31120.95</v>
      </c>
      <c r="BS125">
        <f>'2Degree_data'!AA20</f>
        <v>30483.7399999999</v>
      </c>
      <c r="BT125">
        <f>'2Degree_data'!AB20</f>
        <v>29846.530000000002</v>
      </c>
      <c r="BU125">
        <f>'2Degree_data'!AC20</f>
        <v>29209.249999999902</v>
      </c>
      <c r="BV125">
        <f>'2Degree_data'!AD20</f>
        <v>28572.039999999903</v>
      </c>
      <c r="BW125">
        <f>'2Degree_data'!AE20</f>
        <v>27934.83</v>
      </c>
      <c r="BX125">
        <f>'2Degree_data'!AF20</f>
        <v>27297.62</v>
      </c>
      <c r="BY125">
        <f>'2Degree_data'!AG20</f>
        <v>26660.409999999898</v>
      </c>
      <c r="BZ125">
        <f>'2Degree_data'!AH20</f>
        <v>26023.199999999899</v>
      </c>
      <c r="CA125">
        <f>'2Degree_data'!AI20</f>
        <v>25277.839999999902</v>
      </c>
      <c r="CB125">
        <f>'2Degree_data'!AJ20</f>
        <v>24532.479999999901</v>
      </c>
      <c r="CC125">
        <f>'2Degree_data'!AK20</f>
        <v>23787.19</v>
      </c>
      <c r="CD125">
        <f>'2Degree_data'!AL20</f>
        <v>23041.8299999999</v>
      </c>
      <c r="CE125">
        <f>'2Degree_data'!AM20</f>
        <v>22296.54</v>
      </c>
      <c r="CF125">
        <f>'2Degree_data'!AN20</f>
        <v>21551.18</v>
      </c>
      <c r="CG125">
        <f>'2Degree_data'!AO20</f>
        <v>20805.890000000003</v>
      </c>
      <c r="CH125">
        <f>'2Degree_data'!AP20</f>
        <v>20060.53</v>
      </c>
      <c r="CI125">
        <f>'2Degree_data'!AQ20</f>
        <v>19315.169999999998</v>
      </c>
      <c r="CJ125">
        <f>'2Degree_data'!AR20</f>
        <v>18569.88</v>
      </c>
    </row>
    <row r="126" spans="1:88" x14ac:dyDescent="0.2">
      <c r="AS126" t="str">
        <f>Food_data!B20</f>
        <v>Emissions|CO2eq</v>
      </c>
      <c r="AT126" t="str">
        <f>Food_data!C20</f>
        <v>Mt CO2eq/yr</v>
      </c>
      <c r="AU126" t="str">
        <f>Food_data!A20</f>
        <v>FOOD</v>
      </c>
      <c r="AV126">
        <f>Food_data!D20</f>
        <v>35766.237192693705</v>
      </c>
      <c r="AW126">
        <f>Food_data!E20</f>
        <v>36025.047856056095</v>
      </c>
      <c r="AX126">
        <f>Food_data!F20</f>
        <v>36284.452186874201</v>
      </c>
      <c r="AY126">
        <f>Food_data!G20</f>
        <v>36542.450703308197</v>
      </c>
      <c r="AZ126">
        <f>Food_data!H20</f>
        <v>36798.115423290707</v>
      </c>
      <c r="BA126">
        <f>Food_data!I20</f>
        <v>37079.010321722402</v>
      </c>
      <c r="BB126">
        <f>Food_data!J20</f>
        <v>37377.976185409505</v>
      </c>
      <c r="BC126">
        <f>Food_data!K20</f>
        <v>37670.556224119304</v>
      </c>
      <c r="BD126">
        <f>Food_data!L20</f>
        <v>37969.605917272194</v>
      </c>
      <c r="BE126">
        <f>Food_data!M20</f>
        <v>38262.096657794697</v>
      </c>
      <c r="BF126">
        <f>Food_data!N20</f>
        <v>38575.470451105306</v>
      </c>
      <c r="BG126">
        <f>Food_data!O20</f>
        <v>38007.174970631604</v>
      </c>
      <c r="BH126">
        <f>Food_data!P20</f>
        <v>37236.004546124197</v>
      </c>
      <c r="BI126">
        <f>Food_data!Q20</f>
        <v>36963.469394311098</v>
      </c>
      <c r="BJ126">
        <f>Food_data!R20</f>
        <v>36996.672352731206</v>
      </c>
      <c r="BK126">
        <f>Food_data!S20</f>
        <v>36905.589101689504</v>
      </c>
      <c r="BL126">
        <f>Food_data!T20</f>
        <v>37202.398516297202</v>
      </c>
      <c r="BM126">
        <f>Food_data!U20</f>
        <v>37200.205849572798</v>
      </c>
      <c r="BN126">
        <f>Food_data!V20</f>
        <v>37047.261311867798</v>
      </c>
      <c r="BO126">
        <f>Food_data!W20</f>
        <v>36646.271412814502</v>
      </c>
      <c r="BP126">
        <f>Food_data!X20</f>
        <v>36903.536103113001</v>
      </c>
      <c r="BQ126">
        <f>Food_data!Y20</f>
        <v>37301.519115056799</v>
      </c>
      <c r="BR126">
        <f>Food_data!Z20</f>
        <v>37674.634440922098</v>
      </c>
      <c r="BS126">
        <f>Food_data!AA20</f>
        <v>38375.387969629795</v>
      </c>
      <c r="BT126">
        <f>Food_data!AB20</f>
        <v>38774.3317682454</v>
      </c>
      <c r="BU126">
        <f>Food_data!AC20</f>
        <v>39042.399728950601</v>
      </c>
      <c r="BV126">
        <f>Food_data!AD20</f>
        <v>39492.690654844097</v>
      </c>
      <c r="BW126">
        <f>Food_data!AE20</f>
        <v>39999.266316758898</v>
      </c>
      <c r="BX126">
        <f>Food_data!AF20</f>
        <v>40460.370515170296</v>
      </c>
      <c r="BY126">
        <f>Food_data!AG20</f>
        <v>40610.969383146701</v>
      </c>
      <c r="BZ126">
        <f>Food_data!AH20</f>
        <v>40771.132567622502</v>
      </c>
      <c r="CA126">
        <f>Food_data!AI20</f>
        <v>40867.889068600802</v>
      </c>
      <c r="CB126">
        <f>Food_data!AJ20</f>
        <v>40817.607869141801</v>
      </c>
      <c r="CC126">
        <f>Food_data!AK20</f>
        <v>40903.514477039302</v>
      </c>
      <c r="CD126">
        <f>Food_data!AL20</f>
        <v>41075.313599897003</v>
      </c>
      <c r="CE126">
        <f>Food_data!AM20</f>
        <v>41118.9462086735</v>
      </c>
      <c r="CF126">
        <f>Food_data!AN20</f>
        <v>41478.110776217596</v>
      </c>
      <c r="CG126">
        <f>Food_data!AO20</f>
        <v>41851.3534742716</v>
      </c>
      <c r="CH126">
        <f>Food_data!AP20</f>
        <v>42105.534843318404</v>
      </c>
      <c r="CI126">
        <f>Food_data!AQ20</f>
        <v>42303.638311092203</v>
      </c>
      <c r="CJ126">
        <f>Food_data!AR20</f>
        <v>42809.286564163005</v>
      </c>
    </row>
    <row r="127" spans="1:88" x14ac:dyDescent="0.2">
      <c r="AS127" t="str">
        <f>Materials_data!B20</f>
        <v>Emissions|CO2eq</v>
      </c>
      <c r="AT127" t="str">
        <f>Materials_data!C20</f>
        <v>Mt CO2eq/yr</v>
      </c>
      <c r="AU127" t="str">
        <f>Materials_data!A20</f>
        <v>MATERIALS</v>
      </c>
      <c r="AV127">
        <f>Materials_data!D20</f>
        <v>35767.862747946194</v>
      </c>
      <c r="AW127">
        <f>Materials_data!E20</f>
        <v>36026.700580784702</v>
      </c>
      <c r="AX127">
        <f>Materials_data!F20</f>
        <v>36285.656824241298</v>
      </c>
      <c r="AY127">
        <f>Materials_data!G20</f>
        <v>36543.8149658943</v>
      </c>
      <c r="AZ127">
        <f>Materials_data!H20</f>
        <v>36799.345321562396</v>
      </c>
      <c r="BA127">
        <f>Materials_data!I20</f>
        <v>37083.082699429295</v>
      </c>
      <c r="BB127">
        <f>Materials_data!J20</f>
        <v>37378.667613843099</v>
      </c>
      <c r="BC127">
        <f>Materials_data!K20</f>
        <v>37674.516233235503</v>
      </c>
      <c r="BD127">
        <f>Materials_data!L20</f>
        <v>37970.464599141298</v>
      </c>
      <c r="BE127">
        <f>Materials_data!M20</f>
        <v>38266.5035423726</v>
      </c>
      <c r="BF127">
        <f>Materials_data!N20</f>
        <v>38576.497007891296</v>
      </c>
      <c r="BG127">
        <f>Materials_data!O20</f>
        <v>38073.901223688306</v>
      </c>
      <c r="BH127">
        <f>Materials_data!P20</f>
        <v>37572.085976655602</v>
      </c>
      <c r="BI127">
        <f>Materials_data!Q20</f>
        <v>37720.636263541302</v>
      </c>
      <c r="BJ127">
        <f>Materials_data!R20</f>
        <v>37870.967941664705</v>
      </c>
      <c r="BK127">
        <f>Materials_data!S20</f>
        <v>38127.9012912545</v>
      </c>
      <c r="BL127">
        <f>Materials_data!T20</f>
        <v>38457.372669426804</v>
      </c>
      <c r="BM127">
        <f>Materials_data!U20</f>
        <v>38553.870242747602</v>
      </c>
      <c r="BN127">
        <f>Materials_data!V20</f>
        <v>38632.247467379697</v>
      </c>
      <c r="BO127">
        <f>Materials_data!W20</f>
        <v>38896.530025532302</v>
      </c>
      <c r="BP127">
        <f>Materials_data!X20</f>
        <v>39148.9651881354</v>
      </c>
      <c r="BQ127">
        <f>Materials_data!Y20</f>
        <v>39589.650942185697</v>
      </c>
      <c r="BR127">
        <f>Materials_data!Z20</f>
        <v>40312.6961995862</v>
      </c>
      <c r="BS127">
        <f>Materials_data!AA20</f>
        <v>40993.862587878502</v>
      </c>
      <c r="BT127">
        <f>Materials_data!AB20</f>
        <v>41476.374135180005</v>
      </c>
      <c r="BU127">
        <f>Materials_data!AC20</f>
        <v>41930.158872054701</v>
      </c>
      <c r="BV127">
        <f>Materials_data!AD20</f>
        <v>42500.100219994303</v>
      </c>
      <c r="BW127">
        <f>Materials_data!AE20</f>
        <v>42994.983320244901</v>
      </c>
      <c r="BX127">
        <f>Materials_data!AF20</f>
        <v>43498.7766722944</v>
      </c>
      <c r="BY127">
        <f>Materials_data!AG20</f>
        <v>43687.017843126101</v>
      </c>
      <c r="BZ127">
        <f>Materials_data!AH20</f>
        <v>43865.326720098499</v>
      </c>
      <c r="CA127">
        <f>Materials_data!AI20</f>
        <v>44038.270831445698</v>
      </c>
      <c r="CB127">
        <f>Materials_data!AJ20</f>
        <v>44233.166643789998</v>
      </c>
      <c r="CC127">
        <f>Materials_data!AK20</f>
        <v>44227.7426350803</v>
      </c>
      <c r="CD127">
        <f>Materials_data!AL20</f>
        <v>44384.8557783328</v>
      </c>
      <c r="CE127">
        <f>Materials_data!AM20</f>
        <v>44557.2117187486</v>
      </c>
      <c r="CF127">
        <f>Materials_data!AN20</f>
        <v>44684.872272209905</v>
      </c>
      <c r="CG127">
        <f>Materials_data!AO20</f>
        <v>44803.856692209301</v>
      </c>
      <c r="CH127">
        <f>Materials_data!AP20</f>
        <v>44943.164955083601</v>
      </c>
      <c r="CI127">
        <f>Materials_data!AQ20</f>
        <v>45104.519198634502</v>
      </c>
      <c r="CJ127">
        <f>Materials_data!AR20</f>
        <v>45577.278701902796</v>
      </c>
    </row>
    <row r="128" spans="1:88" x14ac:dyDescent="0.2">
      <c r="AS128" t="str">
        <f>Total_data!B20</f>
        <v>Emissions|CO2eq</v>
      </c>
      <c r="AT128" t="str">
        <f>Total_data!C20</f>
        <v>Mt CO2eq/yr</v>
      </c>
      <c r="AU128" t="str">
        <f>Total_data!A20</f>
        <v>TOTAL</v>
      </c>
      <c r="AV128">
        <f>Total_data!D20</f>
        <v>35766.237192693705</v>
      </c>
      <c r="AW128">
        <f>Total_data!E20</f>
        <v>36025.047856056095</v>
      </c>
      <c r="AX128">
        <f>Total_data!F20</f>
        <v>36284.452186874201</v>
      </c>
      <c r="AY128">
        <f>Total_data!G20</f>
        <v>36542.450703308197</v>
      </c>
      <c r="AZ128">
        <f>Total_data!H20</f>
        <v>36674.19</v>
      </c>
      <c r="BA128">
        <f>Total_data!I20</f>
        <v>36775.83</v>
      </c>
      <c r="BB128">
        <f>Total_data!J20</f>
        <v>36877.54</v>
      </c>
      <c r="BC128">
        <f>Total_data!K20</f>
        <v>36979.18</v>
      </c>
      <c r="BD128">
        <f>Total_data!L20</f>
        <v>37080.89</v>
      </c>
      <c r="BE128">
        <f>Total_data!M20</f>
        <v>37182.53</v>
      </c>
      <c r="BF128">
        <f>Total_data!N20</f>
        <v>37284.239999999998</v>
      </c>
      <c r="BG128">
        <f>Total_data!O20</f>
        <v>36795.360000000001</v>
      </c>
      <c r="BH128">
        <f>Total_data!P20</f>
        <v>36306.479999999901</v>
      </c>
      <c r="BI128">
        <f>Total_data!Q20</f>
        <v>35781.012376519895</v>
      </c>
      <c r="BJ128">
        <f>Total_data!R20</f>
        <v>35157.940604211195</v>
      </c>
      <c r="BK128">
        <f>Total_data!S20</f>
        <v>34538.2311523436</v>
      </c>
      <c r="BL128">
        <f>Total_data!T20</f>
        <v>33936.705254177497</v>
      </c>
      <c r="BM128">
        <f>Total_data!U20</f>
        <v>33237.5865862223</v>
      </c>
      <c r="BN128">
        <f>Total_data!V20</f>
        <v>32588.4227397137</v>
      </c>
      <c r="BO128">
        <f>Total_data!W20</f>
        <v>31941.0112528102</v>
      </c>
      <c r="BP128">
        <f>Total_data!X20</f>
        <v>31302.0714101757</v>
      </c>
      <c r="BQ128">
        <f>Total_data!Y20</f>
        <v>30799.207763496001</v>
      </c>
      <c r="BR128">
        <f>Total_data!Z20</f>
        <v>30298.620141146897</v>
      </c>
      <c r="BS128">
        <f>Total_data!AA20</f>
        <v>29804.958153160002</v>
      </c>
      <c r="BT128">
        <f>Total_data!AB20</f>
        <v>29536.429356887598</v>
      </c>
      <c r="BU128">
        <f>Total_data!AC20</f>
        <v>29151.357554657898</v>
      </c>
      <c r="BV128">
        <f>Total_data!AD20</f>
        <v>28572.04</v>
      </c>
      <c r="BW128">
        <f>Total_data!AE20</f>
        <v>27934.83</v>
      </c>
      <c r="BX128">
        <f>Total_data!AF20</f>
        <v>27297.619999999901</v>
      </c>
      <c r="BY128">
        <f>Total_data!AG20</f>
        <v>26660.409999999898</v>
      </c>
      <c r="BZ128">
        <f>Total_data!AH20</f>
        <v>26023.200000000001</v>
      </c>
      <c r="CA128">
        <f>Total_data!AI20</f>
        <v>25277.839999999902</v>
      </c>
      <c r="CB128">
        <f>Total_data!AJ20</f>
        <v>24532.479999999901</v>
      </c>
      <c r="CC128">
        <f>Total_data!AK20</f>
        <v>23787.19</v>
      </c>
      <c r="CD128">
        <f>Total_data!AL20</f>
        <v>23041.83</v>
      </c>
      <c r="CE128">
        <f>Total_data!AM20</f>
        <v>22296.54</v>
      </c>
      <c r="CF128">
        <f>Total_data!AN20</f>
        <v>21551.18</v>
      </c>
      <c r="CG128">
        <f>Total_data!AO20</f>
        <v>20805.889999999898</v>
      </c>
      <c r="CH128">
        <f>Total_data!AP20</f>
        <v>20060.53</v>
      </c>
      <c r="CI128">
        <f>Total_data!AQ20</f>
        <v>19315.169999999998</v>
      </c>
      <c r="CJ128">
        <f>Total_data!AR20</f>
        <v>18569.88</v>
      </c>
    </row>
    <row r="130" spans="45:88" x14ac:dyDescent="0.2">
      <c r="AS130" t="s">
        <v>18</v>
      </c>
      <c r="AT130" t="s">
        <v>184</v>
      </c>
      <c r="AU130" t="s">
        <v>93</v>
      </c>
      <c r="AV130" s="34">
        <f>AV124/AV124-1</f>
        <v>0</v>
      </c>
      <c r="BF130" s="34">
        <f>BF124/BF124-1</f>
        <v>0</v>
      </c>
      <c r="BP130" s="34">
        <f>BP124/BP124-1</f>
        <v>0</v>
      </c>
      <c r="BZ130" s="34">
        <f>BZ124/BZ124-1</f>
        <v>0</v>
      </c>
      <c r="CJ130" s="34">
        <f>CJ124/CJ124-1</f>
        <v>0</v>
      </c>
    </row>
    <row r="131" spans="45:88" x14ac:dyDescent="0.2">
      <c r="AS131" t="s">
        <v>18</v>
      </c>
      <c r="AT131" t="s">
        <v>184</v>
      </c>
      <c r="AU131" t="s">
        <v>94</v>
      </c>
      <c r="AV131" s="34">
        <f>AV125/AV124-1</f>
        <v>0</v>
      </c>
      <c r="BF131" s="34">
        <f>BF125/BF124-1</f>
        <v>-3.3498557622457237E-2</v>
      </c>
      <c r="BP131" s="34">
        <f>BP125/BP124-1</f>
        <v>-0.18757485246536021</v>
      </c>
      <c r="BZ131" s="34">
        <f>BZ125/BZ124-1</f>
        <v>-0.42392835736524492</v>
      </c>
      <c r="CJ131" s="34">
        <f>CJ125/CJ124-1</f>
        <v>-0.60489542232617555</v>
      </c>
    </row>
    <row r="132" spans="45:88" x14ac:dyDescent="0.2">
      <c r="AS132" t="s">
        <v>18</v>
      </c>
      <c r="AT132" t="s">
        <v>184</v>
      </c>
      <c r="AU132" t="s">
        <v>91</v>
      </c>
      <c r="AV132" s="34">
        <f>AV126/AV124-1</f>
        <v>-4.5447368883788641E-5</v>
      </c>
      <c r="BF132" s="34">
        <f>BF126/BF124-1</f>
        <v>-2.6610938413607066E-5</v>
      </c>
      <c r="BP132" s="34">
        <f>BP126/BP124-1</f>
        <v>-7.3644662083293677E-2</v>
      </c>
      <c r="BZ132" s="34">
        <f>BZ126/BZ124-1</f>
        <v>-9.7455604602441404E-2</v>
      </c>
      <c r="CJ132" s="34">
        <f>CJ126/CJ124-1</f>
        <v>-8.9162391547422448E-2</v>
      </c>
    </row>
    <row r="133" spans="45:88" x14ac:dyDescent="0.2">
      <c r="AS133" t="s">
        <v>18</v>
      </c>
      <c r="AT133" t="s">
        <v>184</v>
      </c>
      <c r="AU133" t="s">
        <v>177</v>
      </c>
      <c r="AV133" s="34">
        <f>AV127/AV124-1</f>
        <v>0</v>
      </c>
      <c r="BF133" s="34">
        <f>BF127/BF124-1</f>
        <v>-2.6645352591003757E-15</v>
      </c>
      <c r="BP133" s="34">
        <f>BP127/BP124-1</f>
        <v>-1.7279732364581357E-2</v>
      </c>
      <c r="BZ133" s="34">
        <f>BZ127/BZ124-1</f>
        <v>-2.8959896616962744E-2</v>
      </c>
      <c r="CJ133" s="34">
        <f>CJ127/CJ124-1</f>
        <v>-3.0268830329679197E-2</v>
      </c>
    </row>
    <row r="134" spans="45:88" x14ac:dyDescent="0.2">
      <c r="AS134" t="s">
        <v>18</v>
      </c>
      <c r="AT134" t="s">
        <v>184</v>
      </c>
      <c r="AU134" t="s">
        <v>92</v>
      </c>
      <c r="AV134" s="34">
        <f>AV128/AV124-1</f>
        <v>-4.5447368883788641E-5</v>
      </c>
      <c r="BF134" s="34">
        <f>BF128/BF124-1</f>
        <v>-3.3498557622457237E-2</v>
      </c>
      <c r="BP134" s="34">
        <f>BP128/BP124-1</f>
        <v>-0.21425304996124339</v>
      </c>
      <c r="BZ134" s="34">
        <f>BZ128/BZ124-1</f>
        <v>-0.42392835736524259</v>
      </c>
      <c r="CJ134" s="34">
        <f>CJ128/CJ124-1</f>
        <v>-0.60489542232617555</v>
      </c>
    </row>
  </sheetData>
  <mergeCells count="14">
    <mergeCell ref="AT1:AT2"/>
    <mergeCell ref="AS1:AS2"/>
    <mergeCell ref="A1:A2"/>
    <mergeCell ref="B1:B2"/>
    <mergeCell ref="A111:A112"/>
    <mergeCell ref="B111:B112"/>
    <mergeCell ref="W83:W84"/>
    <mergeCell ref="A45:A46"/>
    <mergeCell ref="B45:B46"/>
    <mergeCell ref="X83:X84"/>
    <mergeCell ref="W1:W2"/>
    <mergeCell ref="X1:X2"/>
    <mergeCell ref="W45:W46"/>
    <mergeCell ref="X45:X46"/>
  </mergeCells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P47"/>
  <sheetViews>
    <sheetView topLeftCell="A11" zoomScaleNormal="100" workbookViewId="0">
      <selection activeCell="T18" sqref="T18"/>
    </sheetView>
  </sheetViews>
  <sheetFormatPr baseColWidth="10" defaultColWidth="11" defaultRowHeight="16" x14ac:dyDescent="0.2"/>
  <cols>
    <col min="1" max="1" width="29.5" bestFit="1" customWidth="1"/>
    <col min="3" max="3" width="16.5" bestFit="1" customWidth="1"/>
    <col min="8" max="8" width="12.1640625" bestFit="1" customWidth="1"/>
    <col min="9" max="9" width="3.1640625" customWidth="1"/>
    <col min="15" max="15" width="4.6640625" customWidth="1"/>
    <col min="23" max="23" width="21.83203125" bestFit="1" customWidth="1"/>
    <col min="25" max="25" width="11.1640625" bestFit="1" customWidth="1"/>
    <col min="31" max="31" width="3" customWidth="1"/>
    <col min="37" max="37" width="3.6640625" customWidth="1"/>
  </cols>
  <sheetData>
    <row r="1" spans="1:42" ht="17" x14ac:dyDescent="0.2">
      <c r="A1" s="51" t="s">
        <v>6</v>
      </c>
      <c r="B1" s="51" t="s">
        <v>1</v>
      </c>
      <c r="D1" s="20">
        <v>2010</v>
      </c>
      <c r="E1" s="20"/>
      <c r="F1" s="20"/>
      <c r="G1" s="20"/>
      <c r="H1" s="20"/>
      <c r="I1" s="20" t="s">
        <v>162</v>
      </c>
      <c r="J1" s="19">
        <v>2030</v>
      </c>
      <c r="K1" s="19"/>
      <c r="L1" s="19"/>
      <c r="M1" s="19"/>
      <c r="N1" s="19"/>
      <c r="O1" s="19" t="s">
        <v>162</v>
      </c>
      <c r="P1" s="19">
        <v>2050</v>
      </c>
      <c r="Q1" s="19"/>
      <c r="R1" s="19"/>
      <c r="S1" s="19"/>
      <c r="T1" s="19"/>
      <c r="W1" s="51" t="s">
        <v>49</v>
      </c>
      <c r="X1" s="51" t="s">
        <v>1</v>
      </c>
      <c r="Z1" s="20">
        <v>2010</v>
      </c>
      <c r="AA1" s="20"/>
      <c r="AE1" t="s">
        <v>163</v>
      </c>
      <c r="AF1" s="19">
        <v>2030</v>
      </c>
      <c r="AG1" s="19"/>
      <c r="AK1" t="s">
        <v>162</v>
      </c>
      <c r="AL1" s="19">
        <v>2050</v>
      </c>
      <c r="AM1" s="19"/>
    </row>
    <row r="2" spans="1:42" ht="17" x14ac:dyDescent="0.2">
      <c r="A2" s="51"/>
      <c r="B2" s="51"/>
      <c r="C2" s="14"/>
      <c r="D2" s="20" t="s">
        <v>93</v>
      </c>
      <c r="E2" s="17" t="s">
        <v>94</v>
      </c>
      <c r="F2" s="14" t="s">
        <v>91</v>
      </c>
      <c r="G2" s="14" t="s">
        <v>177</v>
      </c>
      <c r="H2" s="14" t="s">
        <v>92</v>
      </c>
      <c r="I2" s="14"/>
      <c r="J2" s="20" t="s">
        <v>93</v>
      </c>
      <c r="K2" s="17" t="s">
        <v>94</v>
      </c>
      <c r="L2" s="14" t="s">
        <v>91</v>
      </c>
      <c r="M2" s="14" t="s">
        <v>177</v>
      </c>
      <c r="N2" s="14" t="s">
        <v>92</v>
      </c>
      <c r="O2" s="14"/>
      <c r="P2" s="20" t="s">
        <v>93</v>
      </c>
      <c r="Q2" s="17" t="s">
        <v>94</v>
      </c>
      <c r="R2" s="14" t="s">
        <v>91</v>
      </c>
      <c r="S2" s="14" t="s">
        <v>177</v>
      </c>
      <c r="T2" s="14" t="s">
        <v>92</v>
      </c>
      <c r="W2" s="51"/>
      <c r="X2" s="51"/>
      <c r="Y2" s="14"/>
      <c r="Z2" s="20" t="s">
        <v>93</v>
      </c>
      <c r="AA2" s="17" t="s">
        <v>94</v>
      </c>
      <c r="AB2" s="14" t="s">
        <v>91</v>
      </c>
      <c r="AC2" s="14" t="s">
        <v>177</v>
      </c>
      <c r="AD2" s="14" t="s">
        <v>92</v>
      </c>
      <c r="AE2" s="14"/>
      <c r="AF2" s="20" t="s">
        <v>93</v>
      </c>
      <c r="AG2" s="17" t="s">
        <v>94</v>
      </c>
      <c r="AH2" s="14" t="s">
        <v>91</v>
      </c>
      <c r="AI2" s="14" t="s">
        <v>177</v>
      </c>
      <c r="AJ2" s="14" t="s">
        <v>92</v>
      </c>
      <c r="AK2" s="14"/>
      <c r="AL2" s="20" t="s">
        <v>93</v>
      </c>
      <c r="AM2" s="17" t="s">
        <v>94</v>
      </c>
      <c r="AN2" s="14" t="s">
        <v>91</v>
      </c>
      <c r="AO2" s="14" t="s">
        <v>177</v>
      </c>
      <c r="AP2" s="14" t="s">
        <v>92</v>
      </c>
    </row>
    <row r="3" spans="1:42" x14ac:dyDescent="0.2">
      <c r="A3" t="s">
        <v>8</v>
      </c>
      <c r="B3" t="s">
        <v>7</v>
      </c>
      <c r="C3" s="18" t="s">
        <v>98</v>
      </c>
      <c r="D3" s="33">
        <f>Comparison_charts3!D47/SUM(Comparison_charts3!$D$47:$D$58)</f>
        <v>1.6777564099721459E-2</v>
      </c>
      <c r="E3" s="33">
        <f>Comparison_charts3!E47/SUM(Comparison_charts3!$E$47:$E$58)</f>
        <v>1.6777564099721459E-2</v>
      </c>
      <c r="F3" s="33">
        <f>Comparison_charts3!F47/SUM(Comparison_charts3!F$47:F$58)</f>
        <v>1.6777564099721459E-2</v>
      </c>
      <c r="G3" s="33">
        <f>Comparison_charts3!G47/SUM(Comparison_charts3!$G$47:$G$58)</f>
        <v>1.6777564099721459E-2</v>
      </c>
      <c r="H3" s="33">
        <f>Comparison_charts3!H47/SUM(Comparison_charts3!$H$47:$H$58)</f>
        <v>1.6777564099721459E-2</v>
      </c>
      <c r="I3" s="33"/>
      <c r="J3" s="33">
        <f>Comparison_charts3!J47/SUM(Comparison_charts3!J$47:J$58)</f>
        <v>4.5061259880883942E-2</v>
      </c>
      <c r="K3" s="33">
        <f>Comparison_charts3!K47/SUM(Comparison_charts3!K$47:K$58)</f>
        <v>4.3976129655676618E-3</v>
      </c>
      <c r="L3" s="33">
        <f>Comparison_charts3!L47/SUM(Comparison_charts3!L$47:L$58)</f>
        <v>6.6333557324387615E-2</v>
      </c>
      <c r="M3" s="33">
        <f>Comparison_charts3!M47/SUM(Comparison_charts3!M$47:M$58)</f>
        <v>4.5347721747772116E-2</v>
      </c>
      <c r="N3" s="33">
        <f>Comparison_charts3!N47/SUM(Comparison_charts3!N$47:N$58)</f>
        <v>1.3238941247144977E-2</v>
      </c>
      <c r="O3" s="33"/>
      <c r="P3" s="34">
        <f>Comparison_charts3!P47/SUM(Comparison_charts3!P$47:P$58)</f>
        <v>2.7861357110417331E-2</v>
      </c>
      <c r="Q3" s="34">
        <f>Comparison_charts3!Q47/SUM(Comparison_charts3!Q$47:Q$58)</f>
        <v>0</v>
      </c>
      <c r="R3" s="34">
        <f>Comparison_charts3!R47/SUM(Comparison_charts3!R$47:R$58)</f>
        <v>6.236824199672681E-2</v>
      </c>
      <c r="S3" s="34">
        <f>Comparison_charts3!S47/SUM(Comparison_charts3!S$47:S$58)</f>
        <v>3.0039260003958988E-2</v>
      </c>
      <c r="T3" s="33">
        <f>Comparison_charts3!T47/SUM(Comparison_charts3!T$47:T$58)</f>
        <v>3.0905815016811526E-3</v>
      </c>
      <c r="W3" t="s">
        <v>50</v>
      </c>
      <c r="X3" t="s">
        <v>3</v>
      </c>
      <c r="Y3" t="s">
        <v>98</v>
      </c>
      <c r="Z3" s="33">
        <f>Comparison_charts3!Z3/SUM(Comparison_charts3!Z$3:Z$11)</f>
        <v>7.4209330071236715E-2</v>
      </c>
      <c r="AA3" s="33">
        <f>Comparison_charts3!AA3/SUM(Comparison_charts3!AA$3:AA$11)</f>
        <v>7.4209330071236562E-2</v>
      </c>
      <c r="AB3" s="33">
        <f>Comparison_charts3!AB3/SUM(Comparison_charts3!AB$3:AB$11)</f>
        <v>7.4207268028950002E-2</v>
      </c>
      <c r="AC3" s="33">
        <f>Comparison_charts3!AC3/SUM(Comparison_charts3!AC$3:AC$11)</f>
        <v>7.4209330071236548E-2</v>
      </c>
      <c r="AD3" s="33">
        <f>Comparison_charts3!AD3/SUM(Comparison_charts3!AD$3:AD$11)</f>
        <v>7.4207268028950002E-2</v>
      </c>
      <c r="AE3" s="33"/>
      <c r="AF3" s="33">
        <f>Comparison_charts3!AF3/SUM(Comparison_charts3!AF$3:AF$11)</f>
        <v>6.1915454685580067E-2</v>
      </c>
      <c r="AG3" s="33">
        <f>Comparison_charts3!AG3/SUM(Comparison_charts3!AG$3:AG$11)</f>
        <v>5.9336118324279631E-2</v>
      </c>
      <c r="AH3" s="33">
        <f>Comparison_charts3!AH3/SUM(Comparison_charts3!AH$3:AH$11)</f>
        <v>7.8401138258663308E-2</v>
      </c>
      <c r="AI3" s="33">
        <f>Comparison_charts3!AI3/SUM(Comparison_charts3!AI$3:AI$11)</f>
        <v>5.7932833593229496E-2</v>
      </c>
      <c r="AJ3" s="33">
        <f>Comparison_charts3!AJ3/SUM(Comparison_charts3!AJ$3:AJ$11)</f>
        <v>8.2500946026287436E-2</v>
      </c>
      <c r="AK3" s="33"/>
      <c r="AL3" s="34">
        <f>Comparison_charts3!AL3/SUM(Comparison_charts3!AL$3:AL$11)</f>
        <v>4.6018202324832634E-2</v>
      </c>
      <c r="AM3" s="34">
        <f>Comparison_charts3!AM3/SUM(Comparison_charts3!AM$3:AM$11)</f>
        <v>6.1957564890242928E-2</v>
      </c>
      <c r="AN3" s="34">
        <f>Comparison_charts3!AN3/SUM(Comparison_charts3!AN$3:AN$11)</f>
        <v>9.1963392677376507E-2</v>
      </c>
      <c r="AO3" s="34">
        <f>Comparison_charts3!AO3/SUM(Comparison_charts3!AO$3:AO$11)</f>
        <v>4.7101314804672438E-2</v>
      </c>
      <c r="AP3" s="33">
        <f>Comparison_charts3!AP3/SUM(Comparison_charts3!AP$3:AP$11)</f>
        <v>7.2907097521798761E-2</v>
      </c>
    </row>
    <row r="4" spans="1:42" x14ac:dyDescent="0.2">
      <c r="A4" t="s">
        <v>146</v>
      </c>
      <c r="B4" t="s">
        <v>7</v>
      </c>
      <c r="C4" s="18" t="s">
        <v>135</v>
      </c>
      <c r="D4" s="33">
        <f>Comparison_charts3!D48/SUM(Comparison_charts3!$D$47:$D$58)</f>
        <v>0</v>
      </c>
      <c r="E4" s="33">
        <f>Comparison_charts3!E48/SUM(Comparison_charts3!$E$47:$E$58)</f>
        <v>0</v>
      </c>
      <c r="F4" s="33">
        <f>Comparison_charts3!F48/SUM(Comparison_charts3!F$47:F$58)</f>
        <v>0</v>
      </c>
      <c r="G4" s="33">
        <f>Comparison_charts3!G48/SUM(Comparison_charts3!$G$47:$G$58)</f>
        <v>0</v>
      </c>
      <c r="H4" s="33">
        <f>Comparison_charts3!H48/SUM(Comparison_charts3!$H$47:$H$58)</f>
        <v>0</v>
      </c>
      <c r="I4" s="33"/>
      <c r="J4" s="33">
        <f>Comparison_charts3!J48/SUM(Comparison_charts3!J$47:J$58)</f>
        <v>0</v>
      </c>
      <c r="K4" s="33">
        <f>Comparison_charts3!K48/SUM(Comparison_charts3!K$47:K$58)</f>
        <v>3.8866021573016205E-2</v>
      </c>
      <c r="L4" s="33">
        <f>Comparison_charts3!L48/SUM(Comparison_charts3!L$47:L$58)</f>
        <v>0</v>
      </c>
      <c r="M4" s="33">
        <f>Comparison_charts3!M48/SUM(Comparison_charts3!M$47:M$58)</f>
        <v>0</v>
      </c>
      <c r="N4" s="33">
        <f>Comparison_charts3!N48/SUM(Comparison_charts3!N$47:N$58)</f>
        <v>2.7628861701716346E-2</v>
      </c>
      <c r="O4" s="33"/>
      <c r="P4" s="34">
        <f>Comparison_charts3!P48/SUM(Comparison_charts3!P$47:P$58)</f>
        <v>0</v>
      </c>
      <c r="Q4" s="34">
        <f>Comparison_charts3!Q48/SUM(Comparison_charts3!Q$47:Q$58)</f>
        <v>4.1554994014187212E-2</v>
      </c>
      <c r="R4" s="34">
        <f>Comparison_charts3!R48/SUM(Comparison_charts3!R$47:R$58)</f>
        <v>0</v>
      </c>
      <c r="S4" s="34">
        <f>Comparison_charts3!S48/SUM(Comparison_charts3!S$47:S$58)</f>
        <v>0</v>
      </c>
      <c r="T4" s="33">
        <f>Comparison_charts3!T48/SUM(Comparison_charts3!T$47:T$58)</f>
        <v>4.2618342162513416E-2</v>
      </c>
      <c r="W4" t="s">
        <v>52</v>
      </c>
      <c r="X4" t="s">
        <v>3</v>
      </c>
      <c r="Y4" t="s">
        <v>99</v>
      </c>
      <c r="Z4" s="33">
        <f>Comparison_charts3!Z4/SUM(Comparison_charts3!Z$3:Z$11)</f>
        <v>0.2836942622710667</v>
      </c>
      <c r="AA4" s="33">
        <f>Comparison_charts3!AA4/SUM(Comparison_charts3!AA$3:AA$11)</f>
        <v>0.28369426227106609</v>
      </c>
      <c r="AB4" s="33">
        <f>Comparison_charts3!AB4/SUM(Comparison_charts3!AB$3:AB$11)</f>
        <v>0.28369615009842092</v>
      </c>
      <c r="AC4" s="33">
        <f>Comparison_charts3!AC4/SUM(Comparison_charts3!AC$3:AC$11)</f>
        <v>0.28369426227106614</v>
      </c>
      <c r="AD4" s="33">
        <f>Comparison_charts3!AD4/SUM(Comparison_charts3!AD$3:AD$11)</f>
        <v>0.28369615009842092</v>
      </c>
      <c r="AF4" s="33">
        <f>Comparison_charts3!AF4/SUM(Comparison_charts3!AF$3:AF$11)</f>
        <v>0.28732961379744532</v>
      </c>
      <c r="AG4" s="33">
        <f>Comparison_charts3!AG4/SUM(Comparison_charts3!AG$3:AG$11)</f>
        <v>0.25770587406533657</v>
      </c>
      <c r="AH4" s="33">
        <f>Comparison_charts3!AH4/SUM(Comparison_charts3!AH$3:AH$11)</f>
        <v>0.27113895602288879</v>
      </c>
      <c r="AI4" s="33">
        <f>Comparison_charts3!AI4/SUM(Comparison_charts3!AI$3:AI$11)</f>
        <v>0.30761382720049402</v>
      </c>
      <c r="AJ4" s="33">
        <f>Comparison_charts3!AJ4/SUM(Comparison_charts3!AJ$3:AJ$11)</f>
        <v>0.25634925725430274</v>
      </c>
      <c r="AL4" s="33">
        <f>Comparison_charts3!AL4/SUM(Comparison_charts3!AL$3:AL$11)</f>
        <v>0.4393859179901804</v>
      </c>
      <c r="AM4" s="33">
        <f>Comparison_charts3!AM4/SUM(Comparison_charts3!AM$3:AM$11)</f>
        <v>9.3765245051180654E-2</v>
      </c>
      <c r="AN4" s="33">
        <f>Comparison_charts3!AN4/SUM(Comparison_charts3!AN$3:AN$11)</f>
        <v>0.41340219532434935</v>
      </c>
      <c r="AO4" s="33">
        <f>Comparison_charts3!AO4/SUM(Comparison_charts3!AO$3:AO$11)</f>
        <v>0.43597881104455599</v>
      </c>
      <c r="AP4" s="33">
        <f>Comparison_charts3!AP4/SUM(Comparison_charts3!AP$3:AP$11)</f>
        <v>0.19234834401667192</v>
      </c>
    </row>
    <row r="5" spans="1:42" x14ac:dyDescent="0.2">
      <c r="A5" t="s">
        <v>9</v>
      </c>
      <c r="B5" t="s">
        <v>7</v>
      </c>
      <c r="C5" s="18" t="s">
        <v>99</v>
      </c>
      <c r="D5" s="33">
        <f>Comparison_charts3!D49/SUM(Comparison_charts3!$D$47:$D$58)</f>
        <v>0.30732298179420259</v>
      </c>
      <c r="E5" s="33">
        <f>Comparison_charts3!E49/SUM(Comparison_charts3!$E$47:$E$58)</f>
        <v>0.30732298179420259</v>
      </c>
      <c r="F5" s="33">
        <f>Comparison_charts3!F49/SUM(Comparison_charts3!F$47:F$58)</f>
        <v>0.30732298179420259</v>
      </c>
      <c r="G5" s="33">
        <f>Comparison_charts3!G49/SUM(Comparison_charts3!$G$47:$G$58)</f>
        <v>0.30732298179420259</v>
      </c>
      <c r="H5" s="33">
        <f>Comparison_charts3!H49/SUM(Comparison_charts3!$H$47:$H$58)</f>
        <v>0.30732298179420259</v>
      </c>
      <c r="I5" s="33"/>
      <c r="J5" s="33">
        <f>Comparison_charts3!J49/SUM(Comparison_charts3!J$47:J$58)</f>
        <v>0.14255390573648793</v>
      </c>
      <c r="K5" s="33">
        <f>Comparison_charts3!K49/SUM(Comparison_charts3!K$47:K$58)</f>
        <v>0.14347438514823221</v>
      </c>
      <c r="L5" s="33">
        <f>Comparison_charts3!L49/SUM(Comparison_charts3!L$47:L$58)</f>
        <v>0.12744322299369354</v>
      </c>
      <c r="M5" s="33">
        <f>Comparison_charts3!M49/SUM(Comparison_charts3!M$47:M$58)</f>
        <v>0.14396671356704935</v>
      </c>
      <c r="N5" s="33">
        <f>Comparison_charts3!N49/SUM(Comparison_charts3!N$47:N$58)</f>
        <v>0.18937140246050924</v>
      </c>
      <c r="O5" s="33"/>
      <c r="P5" s="33">
        <f>Comparison_charts3!P49/SUM(Comparison_charts3!P$47:P$58)</f>
        <v>0.17258557716920234</v>
      </c>
      <c r="Q5" s="33">
        <f>Comparison_charts3!Q49/SUM(Comparison_charts3!Q$47:Q$58)</f>
        <v>2.1891424567446147E-4</v>
      </c>
      <c r="R5" s="33">
        <f>Comparison_charts3!R49/SUM(Comparison_charts3!R$47:R$58)</f>
        <v>0.17349874148962444</v>
      </c>
      <c r="S5" s="34">
        <f>Comparison_charts3!S49/SUM(Comparison_charts3!S$47:S$58)</f>
        <v>0.17903349176775904</v>
      </c>
      <c r="T5" s="33">
        <f>Comparison_charts3!T49/SUM(Comparison_charts3!T$47:T$58)</f>
        <v>2.6239592230393772E-4</v>
      </c>
      <c r="W5" t="s">
        <v>54</v>
      </c>
      <c r="X5" t="s">
        <v>3</v>
      </c>
      <c r="Y5" t="s">
        <v>100</v>
      </c>
      <c r="Z5" s="33">
        <f>Comparison_charts3!Z5/SUM(Comparison_charts3!Z$3:Z$11)</f>
        <v>0.22010449804635276</v>
      </c>
      <c r="AA5" s="33">
        <f>Comparison_charts3!AA5/SUM(Comparison_charts3!AA$3:AA$11)</f>
        <v>0.22010449804635435</v>
      </c>
      <c r="AB5" s="33">
        <f>Comparison_charts3!AB5/SUM(Comparison_charts3!AB$3:AB$11)</f>
        <v>0.22010596271923494</v>
      </c>
      <c r="AC5" s="33">
        <f>Comparison_charts3!AC5/SUM(Comparison_charts3!AC$3:AC$11)</f>
        <v>0.22010449804635437</v>
      </c>
      <c r="AD5" s="33">
        <f>Comparison_charts3!AD5/SUM(Comparison_charts3!AD$3:AD$11)</f>
        <v>0.22010596271923494</v>
      </c>
      <c r="AF5" s="33">
        <f>Comparison_charts3!AF5/SUM(Comparison_charts3!AF$3:AF$11)</f>
        <v>0.26231086394688219</v>
      </c>
      <c r="AG5" s="33">
        <f>Comparison_charts3!AG5/SUM(Comparison_charts3!AG$3:AG$11)</f>
        <v>0.28516633605590519</v>
      </c>
      <c r="AH5" s="33">
        <f>Comparison_charts3!AH5/SUM(Comparison_charts3!AH$3:AH$11)</f>
        <v>0.26332258353521282</v>
      </c>
      <c r="AI5" s="33">
        <f>Comparison_charts3!AI5/SUM(Comparison_charts3!AI$3:AI$11)</f>
        <v>0.25865995739203124</v>
      </c>
      <c r="AJ5" s="33">
        <f>Comparison_charts3!AJ5/SUM(Comparison_charts3!AJ$3:AJ$11)</f>
        <v>0.28366516171582912</v>
      </c>
      <c r="AL5" s="33">
        <f>Comparison_charts3!AL5/SUM(Comparison_charts3!AL$3:AL$11)</f>
        <v>0.19475177735059007</v>
      </c>
      <c r="AM5" s="33">
        <f>Comparison_charts3!AM5/SUM(Comparison_charts3!AM$3:AM$11)</f>
        <v>0.28958734159826266</v>
      </c>
      <c r="AN5" s="33">
        <f>Comparison_charts3!AN5/SUM(Comparison_charts3!AN$3:AN$11)</f>
        <v>0.1914185308958502</v>
      </c>
      <c r="AO5" s="33">
        <f>Comparison_charts3!AO5/SUM(Comparison_charts3!AO$3:AO$11)</f>
        <v>0.19735255618093842</v>
      </c>
      <c r="AP5" s="33">
        <f>Comparison_charts3!AP5/SUM(Comparison_charts3!AP$3:AP$11)</f>
        <v>0.28852251602500784</v>
      </c>
    </row>
    <row r="6" spans="1:42" x14ac:dyDescent="0.2">
      <c r="A6" t="s">
        <v>147</v>
      </c>
      <c r="B6" t="s">
        <v>7</v>
      </c>
      <c r="C6" s="24" t="s">
        <v>131</v>
      </c>
      <c r="D6" s="33">
        <f>Comparison_charts3!D50/SUM(Comparison_charts3!$D$47:$D$58)</f>
        <v>0</v>
      </c>
      <c r="E6" s="33">
        <f>Comparison_charts3!E50/SUM(Comparison_charts3!$E$47:$E$58)</f>
        <v>0</v>
      </c>
      <c r="F6" s="33">
        <f>Comparison_charts3!F50/SUM(Comparison_charts3!F$47:F$58)</f>
        <v>0</v>
      </c>
      <c r="G6" s="33">
        <f>Comparison_charts3!G50/SUM(Comparison_charts3!$G$47:$G$58)</f>
        <v>0</v>
      </c>
      <c r="H6" s="33">
        <f>Comparison_charts3!H50/SUM(Comparison_charts3!$H$47:$H$58)</f>
        <v>0</v>
      </c>
      <c r="I6" s="33"/>
      <c r="J6" s="33">
        <f>Comparison_charts3!J50/SUM(Comparison_charts3!J$47:J$58)</f>
        <v>0</v>
      </c>
      <c r="K6" s="33">
        <f>Comparison_charts3!K50/SUM(Comparison_charts3!K$47:K$58)</f>
        <v>0</v>
      </c>
      <c r="L6" s="33">
        <f>Comparison_charts3!L50/SUM(Comparison_charts3!L$47:L$58)</f>
        <v>0</v>
      </c>
      <c r="M6" s="33">
        <f>Comparison_charts3!M50/SUM(Comparison_charts3!M$47:M$58)</f>
        <v>0</v>
      </c>
      <c r="N6" s="33">
        <f>Comparison_charts3!N50/SUM(Comparison_charts3!N$47:N$58)</f>
        <v>0</v>
      </c>
      <c r="O6" s="33"/>
      <c r="P6" s="33">
        <f>Comparison_charts3!P50/SUM(Comparison_charts3!P$47:P$58)</f>
        <v>0</v>
      </c>
      <c r="Q6" s="33">
        <f>Comparison_charts3!Q50/SUM(Comparison_charts3!Q$47:Q$58)</f>
        <v>3.5556048830651783E-2</v>
      </c>
      <c r="R6" s="33">
        <f>Comparison_charts3!R50/SUM(Comparison_charts3!R$47:R$58)</f>
        <v>0</v>
      </c>
      <c r="S6" s="34">
        <f>Comparison_charts3!S50/SUM(Comparison_charts3!S$47:S$58)</f>
        <v>0</v>
      </c>
      <c r="T6" s="33">
        <f>Comparison_charts3!T50/SUM(Comparison_charts3!T$47:T$58)</f>
        <v>3.9320595692362979E-2</v>
      </c>
      <c r="W6" t="s">
        <v>55</v>
      </c>
      <c r="X6" t="s">
        <v>3</v>
      </c>
      <c r="Y6" t="s">
        <v>101</v>
      </c>
      <c r="Z6" s="33">
        <f>Comparison_charts3!Z6/SUM(Comparison_charts3!Z$3:Z$11)</f>
        <v>2.5591403005733329E-2</v>
      </c>
      <c r="AA6" s="33">
        <f>Comparison_charts3!AA6/SUM(Comparison_charts3!AA$3:AA$11)</f>
        <v>2.5591403005733277E-2</v>
      </c>
      <c r="AB6" s="33">
        <f>Comparison_charts3!AB6/SUM(Comparison_charts3!AB$3:AB$11)</f>
        <v>2.559157330227102E-2</v>
      </c>
      <c r="AC6" s="33">
        <f>Comparison_charts3!AC6/SUM(Comparison_charts3!AC$3:AC$11)</f>
        <v>2.5591403005733281E-2</v>
      </c>
      <c r="AD6" s="33">
        <f>Comparison_charts3!AD6/SUM(Comparison_charts3!AD$3:AD$11)</f>
        <v>2.559157330227102E-2</v>
      </c>
      <c r="AF6" s="33">
        <f>Comparison_charts3!AF6/SUM(Comparison_charts3!AF$3:AF$11)</f>
        <v>2.2595727433982634E-2</v>
      </c>
      <c r="AG6" s="33">
        <f>Comparison_charts3!AG6/SUM(Comparison_charts3!AG$3:AG$11)</f>
        <v>2.4564521293222313E-2</v>
      </c>
      <c r="AH6" s="33">
        <f>Comparison_charts3!AH6/SUM(Comparison_charts3!AH$3:AH$11)</f>
        <v>2.2682877999207297E-2</v>
      </c>
      <c r="AI6" s="33">
        <f>Comparison_charts3!AI6/SUM(Comparison_charts3!AI$3:AI$11)</f>
        <v>3.3732580016170861E-2</v>
      </c>
      <c r="AJ6" s="33">
        <f>Comparison_charts3!AJ6/SUM(Comparison_charts3!AJ$3:AJ$11)</f>
        <v>2.4435208592601124E-2</v>
      </c>
      <c r="AL6" s="33">
        <f>Comparison_charts3!AL6/SUM(Comparison_charts3!AL$3:AL$11)</f>
        <v>4.1763257329391991E-2</v>
      </c>
      <c r="AM6" s="33">
        <f>Comparison_charts3!AM6/SUM(Comparison_charts3!AM$3:AM$11)</f>
        <v>6.2724118054480443E-2</v>
      </c>
      <c r="AN6" s="33">
        <f>Comparison_charts3!AN6/SUM(Comparison_charts3!AN$3:AN$11)</f>
        <v>4.1460923200099559E-2</v>
      </c>
      <c r="AO6" s="33">
        <f>Comparison_charts3!AO6/SUM(Comparison_charts3!AO$3:AO$11)</f>
        <v>4.2746222828411694E-2</v>
      </c>
      <c r="AP6" s="33">
        <f>Comparison_charts3!AP6/SUM(Comparison_charts3!AP$3:AP$11)</f>
        <v>6.2493478674334739E-2</v>
      </c>
    </row>
    <row r="7" spans="1:42" x14ac:dyDescent="0.2">
      <c r="A7" t="s">
        <v>10</v>
      </c>
      <c r="B7" t="s">
        <v>7</v>
      </c>
      <c r="C7" s="18" t="s">
        <v>100</v>
      </c>
      <c r="D7" s="33">
        <f>Comparison_charts3!D51/SUM(Comparison_charts3!$D$47:$D$58)</f>
        <v>0.27290741908507232</v>
      </c>
      <c r="E7" s="33">
        <f>Comparison_charts3!E51/SUM(Comparison_charts3!$E$47:$E$58)</f>
        <v>0.27290741908507232</v>
      </c>
      <c r="F7" s="33">
        <f>Comparison_charts3!F51/SUM(Comparison_charts3!F$47:F$58)</f>
        <v>0.27290741908507232</v>
      </c>
      <c r="G7" s="33">
        <f>Comparison_charts3!G51/SUM(Comparison_charts3!$G$47:$G$58)</f>
        <v>0.27290741908507232</v>
      </c>
      <c r="H7" s="33">
        <f>Comparison_charts3!H51/SUM(Comparison_charts3!$H$47:$H$58)</f>
        <v>0.27290741908507232</v>
      </c>
      <c r="I7" s="33"/>
      <c r="J7" s="33">
        <f>Comparison_charts3!J51/SUM(Comparison_charts3!J$47:J$58)</f>
        <v>0.41983269230082559</v>
      </c>
      <c r="K7" s="33">
        <f>Comparison_charts3!K51/SUM(Comparison_charts3!K$47:K$58)</f>
        <v>0.43938229216928676</v>
      </c>
      <c r="L7" s="33">
        <f>Comparison_charts3!L51/SUM(Comparison_charts3!L$47:L$58)</f>
        <v>0.42583863325958787</v>
      </c>
      <c r="M7" s="33">
        <f>Comparison_charts3!M51/SUM(Comparison_charts3!M$47:M$58)</f>
        <v>0.42850002383352714</v>
      </c>
      <c r="N7" s="33">
        <f>Comparison_charts3!N51/SUM(Comparison_charts3!N$47:N$58)</f>
        <v>0.42483678911301415</v>
      </c>
      <c r="O7" s="33"/>
      <c r="P7" s="33">
        <f>Comparison_charts3!P51/SUM(Comparison_charts3!P$47:P$58)</f>
        <v>0.24394441053439894</v>
      </c>
      <c r="Q7" s="33">
        <f>Comparison_charts3!Q51/SUM(Comparison_charts3!Q$47:Q$58)</f>
        <v>9.5539705962022589E-2</v>
      </c>
      <c r="R7" s="33">
        <f>Comparison_charts3!R51/SUM(Comparison_charts3!R$47:R$58)</f>
        <v>0.25224901023535401</v>
      </c>
      <c r="S7" s="34">
        <f>Comparison_charts3!S51/SUM(Comparison_charts3!S$47:S$58)</f>
        <v>0.25869925391112431</v>
      </c>
      <c r="T7" s="33">
        <f>Comparison_charts3!T51/SUM(Comparison_charts3!T$47:T$58)</f>
        <v>0.26773298544867818</v>
      </c>
      <c r="W7" t="s">
        <v>56</v>
      </c>
      <c r="X7" t="s">
        <v>3</v>
      </c>
      <c r="Y7" t="s">
        <v>102</v>
      </c>
      <c r="Z7" s="33">
        <f>Comparison_charts3!Z7/SUM(Comparison_charts3!Z$3:Z$11)</f>
        <v>5.1390326094470674E-2</v>
      </c>
      <c r="AA7" s="33">
        <f>Comparison_charts3!AA7/SUM(Comparison_charts3!AA$3:AA$11)</f>
        <v>5.1390326094470772E-2</v>
      </c>
      <c r="AB7" s="33">
        <f>Comparison_charts3!AB7/SUM(Comparison_charts3!AB$3:AB$11)</f>
        <v>5.1386569489333921E-2</v>
      </c>
      <c r="AC7" s="33">
        <f>Comparison_charts3!AC7/SUM(Comparison_charts3!AC$3:AC$11)</f>
        <v>5.139032609447057E-2</v>
      </c>
      <c r="AD7" s="33">
        <f>Comparison_charts3!AD7/SUM(Comparison_charts3!AD$3:AD$11)</f>
        <v>5.1386569489333921E-2</v>
      </c>
      <c r="AF7" s="33">
        <f>Comparison_charts3!AF7/SUM(Comparison_charts3!AF$3:AF$11)</f>
        <v>4.0102889383002216E-2</v>
      </c>
      <c r="AG7" s="33">
        <f>Comparison_charts3!AG7/SUM(Comparison_charts3!AG$3:AG$11)</f>
        <v>2.2136730323486582E-2</v>
      </c>
      <c r="AH7" s="33">
        <f>Comparison_charts3!AH7/SUM(Comparison_charts3!AH$3:AH$11)</f>
        <v>4.0257564176592368E-2</v>
      </c>
      <c r="AI7" s="33">
        <f>Comparison_charts3!AI7/SUM(Comparison_charts3!AI$3:AI$11)</f>
        <v>3.340289435831769E-2</v>
      </c>
      <c r="AJ7" s="33">
        <f>Comparison_charts3!AJ7/SUM(Comparison_charts3!AJ$3:AJ$11)</f>
        <v>3.8072187718517173E-3</v>
      </c>
      <c r="AL7" s="33">
        <f>Comparison_charts3!AL7/SUM(Comparison_charts3!AL$3:AL$11)</f>
        <v>9.1810171655373907E-3</v>
      </c>
      <c r="AM7" s="33">
        <f>Comparison_charts3!AM7/SUM(Comparison_charts3!AM$3:AM$11)</f>
        <v>8.9421145561727158E-2</v>
      </c>
      <c r="AN7" s="33">
        <f>Comparison_charts3!AN7/SUM(Comparison_charts3!AN$3:AN$11)</f>
        <v>9.1145536038264568E-3</v>
      </c>
      <c r="AO7" s="33">
        <f>Comparison_charts3!AO7/SUM(Comparison_charts3!AO$3:AO$11)</f>
        <v>9.3971071857303218E-3</v>
      </c>
      <c r="AP7" s="33">
        <f>Comparison_charts3!AP7/SUM(Comparison_charts3!AP$3:AP$11)</f>
        <v>1.373824115101817E-2</v>
      </c>
    </row>
    <row r="8" spans="1:42" x14ac:dyDescent="0.2">
      <c r="A8" t="s">
        <v>148</v>
      </c>
      <c r="B8" t="s">
        <v>7</v>
      </c>
      <c r="C8" s="24" t="s">
        <v>133</v>
      </c>
      <c r="D8" s="33">
        <f>Comparison_charts3!D52/SUM(Comparison_charts3!$D$47:$D$58)</f>
        <v>0</v>
      </c>
      <c r="E8" s="33">
        <f>Comparison_charts3!E52/SUM(Comparison_charts3!$E$47:$E$58)</f>
        <v>0</v>
      </c>
      <c r="F8" s="33">
        <f>Comparison_charts3!F52/SUM(Comparison_charts3!F$47:F$58)</f>
        <v>0</v>
      </c>
      <c r="G8" s="33">
        <f>Comparison_charts3!G52/SUM(Comparison_charts3!$G$47:$G$58)</f>
        <v>0</v>
      </c>
      <c r="H8" s="33">
        <f>Comparison_charts3!H52/SUM(Comparison_charts3!$H$47:$H$58)</f>
        <v>0</v>
      </c>
      <c r="I8" s="33"/>
      <c r="J8" s="33">
        <f>Comparison_charts3!J52/SUM(Comparison_charts3!J$47:J$58)</f>
        <v>0</v>
      </c>
      <c r="K8" s="33">
        <f>Comparison_charts3!K52/SUM(Comparison_charts3!K$47:K$58)</f>
        <v>0</v>
      </c>
      <c r="L8" s="33">
        <f>Comparison_charts3!L52/SUM(Comparison_charts3!L$47:L$58)</f>
        <v>0</v>
      </c>
      <c r="M8" s="33">
        <f>Comparison_charts3!M52/SUM(Comparison_charts3!M$47:M$58)</f>
        <v>0</v>
      </c>
      <c r="N8" s="33">
        <f>Comparison_charts3!N52/SUM(Comparison_charts3!N$47:N$58)</f>
        <v>0</v>
      </c>
      <c r="O8" s="33"/>
      <c r="P8" s="33">
        <f>Comparison_charts3!P52/SUM(Comparison_charts3!P$47:P$58)</f>
        <v>0</v>
      </c>
      <c r="Q8" s="33">
        <f>Comparison_charts3!Q52/SUM(Comparison_charts3!Q$47:Q$58)</f>
        <v>4.8620738181385056E-2</v>
      </c>
      <c r="R8" s="33">
        <f>Comparison_charts3!R52/SUM(Comparison_charts3!R$47:R$58)</f>
        <v>0</v>
      </c>
      <c r="S8" s="34">
        <f>Comparison_charts3!S52/SUM(Comparison_charts3!S$47:S$58)</f>
        <v>0</v>
      </c>
      <c r="T8" s="33">
        <f>Comparison_charts3!T52/SUM(Comparison_charts3!T$47:T$58)</f>
        <v>4.2618342162513416E-2</v>
      </c>
      <c r="W8" t="s">
        <v>57</v>
      </c>
      <c r="X8" t="s">
        <v>3</v>
      </c>
      <c r="Y8" t="s">
        <v>103</v>
      </c>
      <c r="Z8" s="33">
        <f>Comparison_charts3!Z8/SUM(Comparison_charts3!Z$3:Z$11)</f>
        <v>0.34134681954132745</v>
      </c>
      <c r="AA8" s="33">
        <f>Comparison_charts3!AA8/SUM(Comparison_charts3!AA$3:AA$11)</f>
        <v>0.34134681954132673</v>
      </c>
      <c r="AB8" s="33">
        <f>Comparison_charts3!AB8/SUM(Comparison_charts3!AB$3:AB$11)</f>
        <v>0.34134909101434935</v>
      </c>
      <c r="AC8" s="33">
        <f>Comparison_charts3!AC8/SUM(Comparison_charts3!AC$3:AC$11)</f>
        <v>0.34134681954132678</v>
      </c>
      <c r="AD8" s="33">
        <f>Comparison_charts3!AD8/SUM(Comparison_charts3!AD$3:AD$11)</f>
        <v>0.34134909101434935</v>
      </c>
      <c r="AF8" s="33">
        <f>Comparison_charts3!AF8/SUM(Comparison_charts3!AF$3:AF$11)</f>
        <v>0.32060216704618938</v>
      </c>
      <c r="AG8" s="33">
        <f>Comparison_charts3!AG8/SUM(Comparison_charts3!AG$3:AG$11)</f>
        <v>0.34853663295721748</v>
      </c>
      <c r="AH8" s="33">
        <f>Comparison_charts3!AH8/SUM(Comparison_charts3!AH$3:AH$11)</f>
        <v>0.32183871320970459</v>
      </c>
      <c r="AI8" s="33">
        <f>Comparison_charts3!AI8/SUM(Comparison_charts3!AI$3:AI$11)</f>
        <v>0.29669818642027113</v>
      </c>
      <c r="AJ8" s="33">
        <f>Comparison_charts3!AJ8/SUM(Comparison_charts3!AJ$3:AJ$11)</f>
        <v>0.34670186431934669</v>
      </c>
      <c r="AL8" s="33">
        <f>Comparison_charts3!AL8/SUM(Comparison_charts3!AL$3:AL$11)</f>
        <v>0.18340878127026619</v>
      </c>
      <c r="AM8" s="33">
        <f>Comparison_charts3!AM8/SUM(Comparison_charts3!AM$3:AM$11)</f>
        <v>0.25034080345793924</v>
      </c>
      <c r="AN8" s="33">
        <f>Comparison_charts3!AN8/SUM(Comparison_charts3!AN$3:AN$11)</f>
        <v>0.18208104158385749</v>
      </c>
      <c r="AO8" s="33">
        <f>Comparison_charts3!AO8/SUM(Comparison_charts3!AO$3:AO$11)</f>
        <v>0.18772560222089263</v>
      </c>
      <c r="AP8" s="33">
        <f>Comparison_charts3!AP8/SUM(Comparison_charts3!AP$3:AP$11)</f>
        <v>0.27444824695061726</v>
      </c>
    </row>
    <row r="9" spans="1:42" x14ac:dyDescent="0.2">
      <c r="A9" t="s">
        <v>11</v>
      </c>
      <c r="B9" t="s">
        <v>7</v>
      </c>
      <c r="C9" s="18" t="s">
        <v>101</v>
      </c>
      <c r="D9" s="33">
        <f>Comparison_charts3!D53/SUM(Comparison_charts3!$D$47:$D$58)</f>
        <v>0.19571232652595122</v>
      </c>
      <c r="E9" s="33">
        <f>Comparison_charts3!E53/SUM(Comparison_charts3!$E$47:$E$58)</f>
        <v>0.19571232652595122</v>
      </c>
      <c r="F9" s="33">
        <f>Comparison_charts3!F53/SUM(Comparison_charts3!F$47:F$58)</f>
        <v>0.19571232652595122</v>
      </c>
      <c r="G9" s="33">
        <f>Comparison_charts3!G53/SUM(Comparison_charts3!$G$47:$G$58)</f>
        <v>0.19571232652595122</v>
      </c>
      <c r="H9" s="33">
        <f>Comparison_charts3!H53/SUM(Comparison_charts3!$H$47:$H$58)</f>
        <v>0.19571232652595122</v>
      </c>
      <c r="I9" s="33"/>
      <c r="J9" s="33">
        <f>Comparison_charts3!J53/SUM(Comparison_charts3!J$47:J$58)</f>
        <v>0.18224892827762476</v>
      </c>
      <c r="K9" s="33">
        <f>Comparison_charts3!K53/SUM(Comparison_charts3!K$47:K$58)</f>
        <v>0.16377941291517426</v>
      </c>
      <c r="L9" s="33">
        <f>Comparison_charts3!L53/SUM(Comparison_charts3!L$47:L$58)</f>
        <v>0.19182866451075631</v>
      </c>
      <c r="M9" s="33">
        <f>Comparison_charts3!M53/SUM(Comparison_charts3!M$47:M$58)</f>
        <v>0.17653097867611883</v>
      </c>
      <c r="N9" s="33">
        <f>Comparison_charts3!N53/SUM(Comparison_charts3!N$47:N$58)</f>
        <v>0.15639152671650336</v>
      </c>
      <c r="O9" s="33"/>
      <c r="P9" s="33">
        <f>Comparison_charts3!P53/SUM(Comparison_charts3!P$47:P$58)</f>
        <v>0.14507387402269709</v>
      </c>
      <c r="Q9" s="33">
        <f>Comparison_charts3!Q53/SUM(Comparison_charts3!Q$47:Q$58)</f>
        <v>0.16409811855757631</v>
      </c>
      <c r="R9" s="33">
        <f>Comparison_charts3!R53/SUM(Comparison_charts3!R$47:R$58)</f>
        <v>0.15400351257388845</v>
      </c>
      <c r="S9" s="34">
        <f>Comparison_charts3!S53/SUM(Comparison_charts3!S$47:S$58)</f>
        <v>0.15064538973738073</v>
      </c>
      <c r="T9" s="33">
        <f>Comparison_charts3!T53/SUM(Comparison_charts3!T$47:T$58)</f>
        <v>0.19669198335903171</v>
      </c>
      <c r="W9" t="s">
        <v>58</v>
      </c>
      <c r="X9" t="s">
        <v>3</v>
      </c>
      <c r="Y9" t="s">
        <v>104</v>
      </c>
      <c r="Z9" s="33">
        <f>Comparison_charts3!Z9/SUM(Comparison_charts3!Z$3:Z$11)</f>
        <v>5.2273355681907766E-4</v>
      </c>
      <c r="AA9" s="33">
        <f>Comparison_charts3!AA9/SUM(Comparison_charts3!AA$3:AA$11)</f>
        <v>5.2273355681907658E-4</v>
      </c>
      <c r="AB9" s="33">
        <f>Comparison_charts3!AB9/SUM(Comparison_charts3!AB$3:AB$11)</f>
        <v>5.2273703531983983E-4</v>
      </c>
      <c r="AC9" s="33">
        <f>Comparison_charts3!AC9/SUM(Comparison_charts3!AC$3:AC$11)</f>
        <v>5.2273355681907658E-4</v>
      </c>
      <c r="AD9" s="33">
        <f>Comparison_charts3!AD9/SUM(Comparison_charts3!AD$3:AD$11)</f>
        <v>5.2273703531983983E-4</v>
      </c>
      <c r="AF9" s="33">
        <f>Comparison_charts3!AF9/SUM(Comparison_charts3!AF$3:AF$11)</f>
        <v>3.1569301339829314E-4</v>
      </c>
      <c r="AG9" s="33">
        <f>Comparison_charts3!AG9/SUM(Comparison_charts3!AG$3:AG$11)</f>
        <v>3.4319973864090157E-4</v>
      </c>
      <c r="AH9" s="33">
        <f>Comparison_charts3!AH9/SUM(Comparison_charts3!AH$3:AH$11)</f>
        <v>3.1691062520723012E-4</v>
      </c>
      <c r="AI9" s="33">
        <f>Comparison_charts3!AI9/SUM(Comparison_charts3!AI$3:AI$11)</f>
        <v>2.2248731300217365E-3</v>
      </c>
      <c r="AJ9" s="33">
        <f>Comparison_charts3!AJ9/SUM(Comparison_charts3!AJ$3:AJ$11)</f>
        <v>3.4139306451416468E-4</v>
      </c>
      <c r="AL9" s="33">
        <f>Comparison_charts3!AL9/SUM(Comparison_charts3!AL$3:AL$11)</f>
        <v>5.061110443245624E-3</v>
      </c>
      <c r="AM9" s="33">
        <f>Comparison_charts3!AM9/SUM(Comparison_charts3!AM$3:AM$11)</f>
        <v>7.6012674592191637E-3</v>
      </c>
      <c r="AN9" s="33">
        <f>Comparison_charts3!AN9/SUM(Comparison_charts3!AN$3:AN$11)</f>
        <v>5.0244718638589054E-3</v>
      </c>
      <c r="AO9" s="33">
        <f>Comparison_charts3!AO9/SUM(Comparison_charts3!AO$3:AO$11)</f>
        <v>5.180231825785332E-3</v>
      </c>
      <c r="AP9" s="33">
        <f>Comparison_charts3!AP9/SUM(Comparison_charts3!AP$3:AP$11)</f>
        <v>7.5733172596867716E-3</v>
      </c>
    </row>
    <row r="10" spans="1:42" x14ac:dyDescent="0.2">
      <c r="A10" t="s">
        <v>12</v>
      </c>
      <c r="B10" t="s">
        <v>7</v>
      </c>
      <c r="C10" s="18" t="s">
        <v>102</v>
      </c>
      <c r="D10" s="33">
        <f>Comparison_charts3!D54/SUM(Comparison_charts3!$D$47:$D$58)</f>
        <v>7.6461366864663372E-2</v>
      </c>
      <c r="E10" s="33">
        <f>Comparison_charts3!E54/SUM(Comparison_charts3!$E$47:$E$58)</f>
        <v>7.6461366864663372E-2</v>
      </c>
      <c r="F10" s="33">
        <f>Comparison_charts3!F54/SUM(Comparison_charts3!F$47:F$58)</f>
        <v>7.6461366864663372E-2</v>
      </c>
      <c r="G10" s="33">
        <f>Comparison_charts3!G54/SUM(Comparison_charts3!$G$47:$G$58)</f>
        <v>7.6461366864663372E-2</v>
      </c>
      <c r="H10" s="33">
        <f>Comparison_charts3!H54/SUM(Comparison_charts3!$H$47:$H$58)</f>
        <v>7.6461366864663372E-2</v>
      </c>
      <c r="I10" s="33"/>
      <c r="J10" s="33">
        <f>Comparison_charts3!J54/SUM(Comparison_charts3!J$47:J$58)</f>
        <v>3.2993282425820572E-2</v>
      </c>
      <c r="K10" s="33">
        <f>Comparison_charts3!K54/SUM(Comparison_charts3!K$47:K$58)</f>
        <v>4.270932756682997E-2</v>
      </c>
      <c r="L10" s="33">
        <f>Comparison_charts3!L54/SUM(Comparison_charts3!L$47:L$58)</f>
        <v>3.336177688781914E-2</v>
      </c>
      <c r="M10" s="33">
        <f>Comparison_charts3!M54/SUM(Comparison_charts3!M$47:M$58)</f>
        <v>3.3393672245744618E-2</v>
      </c>
      <c r="N10" s="33">
        <f>Comparison_charts3!N54/SUM(Comparison_charts3!N$47:N$58)</f>
        <v>5.263396981057869E-2</v>
      </c>
      <c r="O10" s="33"/>
      <c r="P10" s="33">
        <f>Comparison_charts3!P54/SUM(Comparison_charts3!P$47:P$58)</f>
        <v>6.0924833967909604E-3</v>
      </c>
      <c r="Q10" s="33">
        <f>Comparison_charts3!Q54/SUM(Comparison_charts3!Q$47:Q$58)</f>
        <v>4.4690784471460396E-2</v>
      </c>
      <c r="R10" s="33">
        <f>Comparison_charts3!R54/SUM(Comparison_charts3!R$47:R$58)</f>
        <v>6.4674900958191488E-3</v>
      </c>
      <c r="S10" s="34">
        <f>Comparison_charts3!S54/SUM(Comparison_charts3!S$47:S$58)</f>
        <v>6.3264632723222334E-3</v>
      </c>
      <c r="T10" s="33">
        <f>Comparison_charts3!T54/SUM(Comparison_charts3!T$47:T$58)</f>
        <v>8.260223634127959E-3</v>
      </c>
      <c r="W10" t="s">
        <v>59</v>
      </c>
      <c r="X10" t="s">
        <v>3</v>
      </c>
      <c r="Y10" t="s">
        <v>105</v>
      </c>
      <c r="Z10" s="33">
        <f>Comparison_charts3!Z10/SUM(Comparison_charts3!Z$3:Z$11)</f>
        <v>4.7478907234221217E-4</v>
      </c>
      <c r="AA10" s="33">
        <f>Comparison_charts3!AA10/SUM(Comparison_charts3!AA$3:AA$11)</f>
        <v>4.747890723422112E-4</v>
      </c>
      <c r="AB10" s="33">
        <f>Comparison_charts3!AB10/SUM(Comparison_charts3!AB$3:AB$11)</f>
        <v>4.7479223179912566E-4</v>
      </c>
      <c r="AC10" s="33">
        <f>Comparison_charts3!AC10/SUM(Comparison_charts3!AC$3:AC$11)</f>
        <v>4.7478907234221125E-4</v>
      </c>
      <c r="AD10" s="33">
        <f>Comparison_charts3!AD10/SUM(Comparison_charts3!AD$3:AD$11)</f>
        <v>4.7479223179912566E-4</v>
      </c>
      <c r="AF10" s="33">
        <f>Comparison_charts3!AF10/SUM(Comparison_charts3!AF$3:AF$11)</f>
        <v>9.1828543045882919E-4</v>
      </c>
      <c r="AG10" s="33">
        <f>Comparison_charts3!AG10/SUM(Comparison_charts3!AG$3:AG$11)</f>
        <v>9.9829678312710448E-4</v>
      </c>
      <c r="AH10" s="33">
        <f>Comparison_charts3!AH10/SUM(Comparison_charts3!AH$3:AH$11)</f>
        <v>9.2182721040532029E-4</v>
      </c>
      <c r="AI10" s="33">
        <f>Comparison_charts3!AI10/SUM(Comparison_charts3!AI$3:AI$11)</f>
        <v>8.3137278505604354E-4</v>
      </c>
      <c r="AJ10" s="33">
        <f>Comparison_charts3!AJ10/SUM(Comparison_charts3!AJ$3:AJ$11)</f>
        <v>9.9304154320173994E-4</v>
      </c>
      <c r="AL10" s="33">
        <f>Comparison_charts3!AL10/SUM(Comparison_charts3!AL$3:AL$11)</f>
        <v>3.3513997009106754E-2</v>
      </c>
      <c r="AM10" s="33">
        <f>Comparison_charts3!AM10/SUM(Comparison_charts3!AM$3:AM$11)</f>
        <v>6.7226717838937522E-2</v>
      </c>
      <c r="AN10" s="33">
        <f>Comparison_charts3!AN10/SUM(Comparison_charts3!AN$3:AN$11)</f>
        <v>2.8041477314132722E-2</v>
      </c>
      <c r="AO10" s="33">
        <f>Comparison_charts3!AO10/SUM(Comparison_charts3!AO$3:AO$11)</f>
        <v>2.9760918077881792E-2</v>
      </c>
      <c r="AP10" s="33">
        <f>Comparison_charts3!AP10/SUM(Comparison_charts3!AP$3:AP$11)</f>
        <v>4.3288132004632086E-2</v>
      </c>
    </row>
    <row r="11" spans="1:42" x14ac:dyDescent="0.2">
      <c r="A11" t="s">
        <v>13</v>
      </c>
      <c r="B11" t="s">
        <v>7</v>
      </c>
      <c r="C11" s="18" t="s">
        <v>103</v>
      </c>
      <c r="D11" s="33">
        <f>Comparison_charts3!D55/SUM(Comparison_charts3!$D$47:$D$58)</f>
        <v>8.9778436862704175E-2</v>
      </c>
      <c r="E11" s="33">
        <f>Comparison_charts3!E55/SUM(Comparison_charts3!$E$47:$E$58)</f>
        <v>8.9778436862704175E-2</v>
      </c>
      <c r="F11" s="33">
        <f>Comparison_charts3!F55/SUM(Comparison_charts3!F$47:F$58)</f>
        <v>8.9778436862704175E-2</v>
      </c>
      <c r="G11" s="33">
        <f>Comparison_charts3!G55/SUM(Comparison_charts3!$G$47:$G$58)</f>
        <v>8.9778436862704175E-2</v>
      </c>
      <c r="H11" s="33">
        <f>Comparison_charts3!H55/SUM(Comparison_charts3!$H$47:$H$58)</f>
        <v>8.9778436862704175E-2</v>
      </c>
      <c r="I11" s="33"/>
      <c r="J11" s="33">
        <f>Comparison_charts3!J55/SUM(Comparison_charts3!J$47:J$58)</f>
        <v>7.7561172857920843E-2</v>
      </c>
      <c r="K11" s="33">
        <f>Comparison_charts3!K55/SUM(Comparison_charts3!K$47:K$58)</f>
        <v>8.9808368306384362E-2</v>
      </c>
      <c r="L11" s="33">
        <f>Comparison_charts3!L55/SUM(Comparison_charts3!L$47:L$58)</f>
        <v>7.6949469144908397E-2</v>
      </c>
      <c r="M11" s="33">
        <f>Comparison_charts3!M55/SUM(Comparison_charts3!M$47:M$58)</f>
        <v>8.2621519727757345E-2</v>
      </c>
      <c r="N11" s="33">
        <f>Comparison_charts3!N55/SUM(Comparison_charts3!N$47:N$58)</f>
        <v>0.10720123736111137</v>
      </c>
      <c r="O11" s="33"/>
      <c r="P11" s="33">
        <f>Comparison_charts3!P55/SUM(Comparison_charts3!P$47:P$58)</f>
        <v>3.2615030604536571E-3</v>
      </c>
      <c r="Q11" s="33">
        <f>Comparison_charts3!Q55/SUM(Comparison_charts3!Q$47:Q$58)</f>
        <v>0</v>
      </c>
      <c r="R11" s="33">
        <f>Comparison_charts3!R55/SUM(Comparison_charts3!R$47:R$58)</f>
        <v>4.5470260489791393E-3</v>
      </c>
      <c r="S11" s="34">
        <f>Comparison_charts3!S55/SUM(Comparison_charts3!S$47:S$58)</f>
        <v>6.4430630914049832E-3</v>
      </c>
      <c r="T11" s="33">
        <f>Comparison_charts3!T55/SUM(Comparison_charts3!T$47:T$58)</f>
        <v>0</v>
      </c>
      <c r="W11" t="s">
        <v>60</v>
      </c>
      <c r="X11" t="s">
        <v>3</v>
      </c>
      <c r="Y11" t="s">
        <v>106</v>
      </c>
      <c r="Z11" s="33">
        <f>Comparison_charts3!Z11/SUM(Comparison_charts3!Z$3:Z$11)</f>
        <v>2.6658383406510779E-3</v>
      </c>
      <c r="AA11" s="33">
        <f>Comparison_charts3!AA11/SUM(Comparison_charts3!AA$3:AA$11)</f>
        <v>2.6658383406510723E-3</v>
      </c>
      <c r="AB11" s="33">
        <f>Comparison_charts3!AB11/SUM(Comparison_charts3!AB$3:AB$11)</f>
        <v>2.6658560803208939E-3</v>
      </c>
      <c r="AC11" s="33">
        <f>Comparison_charts3!AC11/SUM(Comparison_charts3!AC$3:AC$11)</f>
        <v>2.6658383406510727E-3</v>
      </c>
      <c r="AD11" s="33">
        <f>Comparison_charts3!AD11/SUM(Comparison_charts3!AD$3:AD$11)</f>
        <v>2.6658560803208939E-3</v>
      </c>
      <c r="AF11" s="33">
        <f>Comparison_charts3!AF11/SUM(Comparison_charts3!AF$3:AF$11)</f>
        <v>3.9093052630611424E-3</v>
      </c>
      <c r="AG11" s="33">
        <f>Comparison_charts3!AG11/SUM(Comparison_charts3!AG$3:AG$11)</f>
        <v>1.212290458784246E-3</v>
      </c>
      <c r="AH11" s="33">
        <f>Comparison_charts3!AH11/SUM(Comparison_charts3!AH$3:AH$11)</f>
        <v>1.1194289621183555E-3</v>
      </c>
      <c r="AI11" s="33">
        <f>Comparison_charts3!AI11/SUM(Comparison_charts3!AI$3:AI$11)</f>
        <v>8.9034751044079086E-3</v>
      </c>
      <c r="AJ11" s="33">
        <f>Comparison_charts3!AJ11/SUM(Comparison_charts3!AJ$3:AJ$11)</f>
        <v>1.2059087120654146E-3</v>
      </c>
      <c r="AL11" s="33">
        <f>Comparison_charts3!AL11/SUM(Comparison_charts3!AL$3:AL$11)</f>
        <v>4.6915939116849048E-2</v>
      </c>
      <c r="AM11" s="33">
        <f>Comparison_charts3!AM11/SUM(Comparison_charts3!AM$3:AM$11)</f>
        <v>7.7375796088010262E-2</v>
      </c>
      <c r="AN11" s="33">
        <f>Comparison_charts3!AN11/SUM(Comparison_charts3!AN$3:AN$11)</f>
        <v>3.7493413536649048E-2</v>
      </c>
      <c r="AO11" s="33">
        <f>Comparison_charts3!AO11/SUM(Comparison_charts3!AO$3:AO$11)</f>
        <v>4.4757235831131365E-2</v>
      </c>
      <c r="AP11" s="33">
        <f>Comparison_charts3!AP11/SUM(Comparison_charts3!AP$3:AP$11)</f>
        <v>4.4680626396232388E-2</v>
      </c>
    </row>
    <row r="12" spans="1:42" x14ac:dyDescent="0.2">
      <c r="A12" t="s">
        <v>14</v>
      </c>
      <c r="B12" t="s">
        <v>7</v>
      </c>
      <c r="C12" s="18" t="s">
        <v>104</v>
      </c>
      <c r="D12" s="33">
        <f>Comparison_charts3!D56/SUM(Comparison_charts3!$D$47:$D$58)</f>
        <v>2.1968305252242463E-3</v>
      </c>
      <c r="E12" s="33">
        <f>Comparison_charts3!E56/SUM(Comparison_charts3!$E$47:$E$58)</f>
        <v>2.1968305252242463E-3</v>
      </c>
      <c r="F12" s="33">
        <f>Comparison_charts3!F56/SUM(Comparison_charts3!F$47:F$58)</f>
        <v>2.1968305252242463E-3</v>
      </c>
      <c r="G12" s="33">
        <f>Comparison_charts3!G56/SUM(Comparison_charts3!$G$47:$G$58)</f>
        <v>2.1968305252242463E-3</v>
      </c>
      <c r="H12" s="33">
        <f>Comparison_charts3!H56/SUM(Comparison_charts3!$H$47:$H$58)</f>
        <v>2.1968305252242463E-3</v>
      </c>
      <c r="I12" s="33"/>
      <c r="J12" s="33">
        <f>Comparison_charts3!J56/SUM(Comparison_charts3!J$47:J$58)</f>
        <v>7.0460230265311724E-3</v>
      </c>
      <c r="K12" s="33">
        <f>Comparison_charts3!K56/SUM(Comparison_charts3!K$47:K$58)</f>
        <v>1.0134416710773212E-3</v>
      </c>
      <c r="L12" s="33">
        <f>Comparison_charts3!L56/SUM(Comparison_charts3!L$47:L$58)</f>
        <v>7.1247184540088335E-3</v>
      </c>
      <c r="M12" s="33">
        <f>Comparison_charts3!M56/SUM(Comparison_charts3!M$47:M$58)</f>
        <v>7.1315300050234266E-3</v>
      </c>
      <c r="N12" s="33">
        <f>Comparison_charts3!N56/SUM(Comparison_charts3!N$47:N$58)</f>
        <v>1.3383137983074857E-3</v>
      </c>
      <c r="O12" s="33"/>
      <c r="P12" s="33">
        <f>Comparison_charts3!P56/SUM(Comparison_charts3!P$47:P$58)</f>
        <v>1.0768290222282371E-2</v>
      </c>
      <c r="Q12" s="33">
        <f>Comparison_charts3!Q56/SUM(Comparison_charts3!Q$47:Q$58)</f>
        <v>1.2180388629327035E-2</v>
      </c>
      <c r="R12" s="33">
        <f>Comparison_charts3!R56/SUM(Comparison_charts3!R$47:R$58)</f>
        <v>1.1431103841530413E-2</v>
      </c>
      <c r="S12" s="34">
        <f>Comparison_charts3!S56/SUM(Comparison_charts3!S$47:S$58)</f>
        <v>1.1181842962897284E-2</v>
      </c>
      <c r="T12" s="33">
        <f>Comparison_charts3!T56/SUM(Comparison_charts3!T$47:T$58)</f>
        <v>1.4599709116990989E-2</v>
      </c>
    </row>
    <row r="13" spans="1:42" x14ac:dyDescent="0.2">
      <c r="A13" t="s">
        <v>15</v>
      </c>
      <c r="B13" t="s">
        <v>7</v>
      </c>
      <c r="C13" s="18" t="s">
        <v>105</v>
      </c>
      <c r="D13" s="33">
        <f>Comparison_charts3!D57/SUM(Comparison_charts3!$D$47:$D$58)</f>
        <v>7.8930371083278245E-3</v>
      </c>
      <c r="E13" s="33">
        <f>Comparison_charts3!E57/SUM(Comparison_charts3!$E$47:$E$58)</f>
        <v>7.8930371083278245E-3</v>
      </c>
      <c r="F13" s="33">
        <f>Comparison_charts3!F57/SUM(Comparison_charts3!F$47:F$58)</f>
        <v>7.8930371083278245E-3</v>
      </c>
      <c r="G13" s="33">
        <f>Comparison_charts3!G57/SUM(Comparison_charts3!$G$47:$G$58)</f>
        <v>7.8930371083278245E-3</v>
      </c>
      <c r="H13" s="33">
        <f>Comparison_charts3!H57/SUM(Comparison_charts3!$H$47:$H$58)</f>
        <v>7.8930371083278245E-3</v>
      </c>
      <c r="I13" s="33"/>
      <c r="J13" s="33">
        <f>Comparison_charts3!J57/SUM(Comparison_charts3!J$47:J$58)</f>
        <v>9.9678857498347734E-3</v>
      </c>
      <c r="K13" s="33">
        <f>Comparison_charts3!K57/SUM(Comparison_charts3!K$47:K$58)</f>
        <v>1.2903284133538038E-2</v>
      </c>
      <c r="L13" s="33">
        <f>Comparison_charts3!L57/SUM(Comparison_charts3!L$47:L$58)</f>
        <v>1.0079214797040274E-2</v>
      </c>
      <c r="M13" s="33">
        <f>Comparison_charts3!M57/SUM(Comparison_charts3!M$47:M$58)</f>
        <v>1.0088850979328776E-2</v>
      </c>
      <c r="N13" s="33">
        <f>Comparison_charts3!N57/SUM(Comparison_charts3!N$47:N$58)</f>
        <v>1.5180302226516337E-2</v>
      </c>
      <c r="O13" s="33"/>
      <c r="P13" s="33">
        <f>Comparison_charts3!P57/SUM(Comparison_charts3!P$47:P$58)</f>
        <v>0.17493811184717942</v>
      </c>
      <c r="Q13" s="33">
        <f>Comparison_charts3!Q57/SUM(Comparison_charts3!Q$47:Q$58)</f>
        <v>0.29623275709303987</v>
      </c>
      <c r="R13" s="33">
        <f>Comparison_charts3!R57/SUM(Comparison_charts3!R$47:R$58)</f>
        <v>0.14290934277801126</v>
      </c>
      <c r="S13" s="34">
        <f>Comparison_charts3!S57/SUM(Comparison_charts3!S$47:S$58)</f>
        <v>0.1462241002840424</v>
      </c>
      <c r="T13" s="33">
        <f>Comparison_charts3!T57/SUM(Comparison_charts3!T$47:T$58)</f>
        <v>0.19428002616891318</v>
      </c>
      <c r="Y13" s="24" t="s">
        <v>102</v>
      </c>
      <c r="Z13" s="38">
        <f>Z7</f>
        <v>5.1390326094470674E-2</v>
      </c>
      <c r="AA13" s="38">
        <f t="shared" ref="AA13:AP13" si="0">AA7</f>
        <v>5.1390326094470772E-2</v>
      </c>
      <c r="AB13" s="38">
        <f t="shared" si="0"/>
        <v>5.1386569489333921E-2</v>
      </c>
      <c r="AC13" s="38">
        <f t="shared" ref="AC13" si="1">AC7</f>
        <v>5.139032609447057E-2</v>
      </c>
      <c r="AD13" s="38">
        <f t="shared" si="0"/>
        <v>5.1386569489333921E-2</v>
      </c>
      <c r="AE13" s="38"/>
      <c r="AF13" s="38">
        <f t="shared" si="0"/>
        <v>4.0102889383002216E-2</v>
      </c>
      <c r="AG13" s="38">
        <f t="shared" si="0"/>
        <v>2.2136730323486582E-2</v>
      </c>
      <c r="AH13" s="38">
        <f>AH7</f>
        <v>4.0257564176592368E-2</v>
      </c>
      <c r="AI13" s="38">
        <f>AI7</f>
        <v>3.340289435831769E-2</v>
      </c>
      <c r="AJ13" s="38">
        <f t="shared" si="0"/>
        <v>3.8072187718517173E-3</v>
      </c>
      <c r="AK13" s="38"/>
      <c r="AL13" s="38">
        <f t="shared" si="0"/>
        <v>9.1810171655373907E-3</v>
      </c>
      <c r="AM13" s="38">
        <f t="shared" si="0"/>
        <v>8.9421145561727158E-2</v>
      </c>
      <c r="AN13" s="38">
        <f t="shared" si="0"/>
        <v>9.1145536038264568E-3</v>
      </c>
      <c r="AO13" s="38">
        <f t="shared" ref="AO13" si="2">AO7</f>
        <v>9.3971071857303218E-3</v>
      </c>
      <c r="AP13" s="38">
        <f t="shared" si="0"/>
        <v>1.373824115101817E-2</v>
      </c>
    </row>
    <row r="14" spans="1:42" x14ac:dyDescent="0.2">
      <c r="A14" t="s">
        <v>16</v>
      </c>
      <c r="B14" t="s">
        <v>7</v>
      </c>
      <c r="C14" s="18" t="s">
        <v>106</v>
      </c>
      <c r="D14" s="33">
        <f>Comparison_charts3!D58/SUM(Comparison_charts3!$D$47:$D$58)</f>
        <v>3.095003713413275E-2</v>
      </c>
      <c r="E14" s="33">
        <f>Comparison_charts3!E58/SUM(Comparison_charts3!$E$47:$E$58)</f>
        <v>3.095003713413275E-2</v>
      </c>
      <c r="F14" s="33">
        <f>Comparison_charts3!F58/SUM(Comparison_charts3!F$47:F$58)</f>
        <v>3.095003713413275E-2</v>
      </c>
      <c r="G14" s="33">
        <f>Comparison_charts3!G58/SUM(Comparison_charts3!$G$47:$G$58)</f>
        <v>3.095003713413275E-2</v>
      </c>
      <c r="H14" s="33">
        <f>Comparison_charts3!H58/SUM(Comparison_charts3!$H$47:$H$58)</f>
        <v>3.095003713413275E-2</v>
      </c>
      <c r="I14" s="33"/>
      <c r="J14" s="33">
        <f>Comparison_charts3!J58/SUM(Comparison_charts3!J$47:J$58)</f>
        <v>8.2734849744070388E-2</v>
      </c>
      <c r="K14" s="33">
        <f>Comparison_charts3!K58/SUM(Comparison_charts3!K$47:K$58)</f>
        <v>6.3665853550893159E-2</v>
      </c>
      <c r="L14" s="33">
        <f>Comparison_charts3!L58/SUM(Comparison_charts3!L$47:L$58)</f>
        <v>6.1040742627797899E-2</v>
      </c>
      <c r="M14" s="33">
        <f>Comparison_charts3!M58/SUM(Comparison_charts3!M$47:M$58)</f>
        <v>7.2418989217678378E-2</v>
      </c>
      <c r="N14" s="33">
        <f>Comparison_charts3!N58/SUM(Comparison_charts3!N$47:N$58)</f>
        <v>1.217865556459812E-2</v>
      </c>
      <c r="O14" s="33"/>
      <c r="P14" s="33">
        <f>Comparison_charts3!P58/SUM(Comparison_charts3!P$47:P$58)</f>
        <v>0.21547439263657781</v>
      </c>
      <c r="Q14" s="33">
        <f>Comparison_charts3!Q58/SUM(Comparison_charts3!Q$47:Q$58)</f>
        <v>0.26130755001467521</v>
      </c>
      <c r="R14" s="33">
        <f>Comparison_charts3!R58/SUM(Comparison_charts3!R$47:R$58)</f>
        <v>0.19252553094006639</v>
      </c>
      <c r="S14" s="34">
        <f>Comparison_charts3!S58/SUM(Comparison_charts3!S$47:S$58)</f>
        <v>0.21140713496911007</v>
      </c>
      <c r="T14" s="33">
        <f>Comparison_charts3!T58/SUM(Comparison_charts3!T$47:T$58)</f>
        <v>0.19052481483088313</v>
      </c>
      <c r="Y14" s="24" t="s">
        <v>174</v>
      </c>
      <c r="Z14" s="33">
        <f>Comparison_charts3!Z19/SUM(Comparison_charts3!Z$3:Z$11)</f>
        <v>0.1034640940467824</v>
      </c>
      <c r="AA14" s="33">
        <f>Comparison_charts3!AA19/SUM(Comparison_charts3!AA$3:AA$11)</f>
        <v>0.1034640940467822</v>
      </c>
      <c r="AB14" s="33">
        <f>Comparison_charts3!AB19/SUM(Comparison_charts3!AB$3:AB$11)</f>
        <v>0.10346222667866088</v>
      </c>
      <c r="AC14" s="33">
        <f>Comparison_charts3!AC19/SUM(Comparison_charts3!AC$3:AC$11)</f>
        <v>0.1034640940467822</v>
      </c>
      <c r="AD14" s="33">
        <f>Comparison_charts3!AD19/SUM(Comparison_charts3!AD$3:AD$11)</f>
        <v>0.10346222667866088</v>
      </c>
      <c r="AE14" s="33"/>
      <c r="AF14" s="33">
        <f>Comparison_charts3!AF19/SUM(Comparison_charts3!AF$3:AF$11)</f>
        <v>8.965446582648097E-2</v>
      </c>
      <c r="AG14" s="33">
        <f>Comparison_charts3!AG19/SUM(Comparison_charts3!AG$3:AG$11)</f>
        <v>8.6454426598054204E-2</v>
      </c>
      <c r="AH14" s="33">
        <f>Comparison_charts3!AH19/SUM(Comparison_charts3!AH$3:AH$11)</f>
        <v>0.10344218305560152</v>
      </c>
      <c r="AI14" s="33">
        <f>Comparison_charts3!AI19/SUM(Comparison_charts3!AI$3:AI$11)</f>
        <v>0.10362513462888603</v>
      </c>
      <c r="AJ14" s="33">
        <f>Comparison_charts3!AJ19/SUM(Comparison_charts3!AJ$3:AJ$11)</f>
        <v>0.1094764979386699</v>
      </c>
      <c r="AK14" s="33"/>
      <c r="AL14" s="33">
        <f>Comparison_charts3!AL19/SUM(Comparison_charts3!AL$3:AL$11)</f>
        <v>0.17327250622342608</v>
      </c>
      <c r="AM14" s="33">
        <f>Comparison_charts3!AM19/SUM(Comparison_charts3!AM$3:AM$11)</f>
        <v>0.27688546433089029</v>
      </c>
      <c r="AN14" s="33">
        <f>Comparison_charts3!AN19/SUM(Comparison_charts3!AN$3:AN$11)</f>
        <v>0.20398367859211675</v>
      </c>
      <c r="AO14" s="33">
        <f>Comparison_charts3!AO19/SUM(Comparison_charts3!AO$3:AO$11)</f>
        <v>0.16954592336788263</v>
      </c>
      <c r="AP14" s="33">
        <f>Comparison_charts3!AP19/SUM(Comparison_charts3!AP$3:AP$11)</f>
        <v>0.23094265185668472</v>
      </c>
    </row>
    <row r="15" spans="1:42" x14ac:dyDescent="0.2">
      <c r="C15" s="18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42" x14ac:dyDescent="0.2">
      <c r="C16" s="24" t="s">
        <v>102</v>
      </c>
      <c r="D16" s="33"/>
      <c r="E16" s="33"/>
      <c r="F16" s="33"/>
      <c r="G16" s="33"/>
      <c r="H16" s="33"/>
      <c r="I16" s="33"/>
      <c r="J16" s="33">
        <f>J10</f>
        <v>3.2993282425820572E-2</v>
      </c>
      <c r="K16" s="33">
        <f t="shared" ref="K16:N16" si="3">K10</f>
        <v>4.270932756682997E-2</v>
      </c>
      <c r="L16" s="33">
        <f t="shared" si="3"/>
        <v>3.336177688781914E-2</v>
      </c>
      <c r="M16" s="33">
        <f t="shared" ref="M16" si="4">M10</f>
        <v>3.3393672245744618E-2</v>
      </c>
      <c r="N16" s="33">
        <f t="shared" si="3"/>
        <v>5.263396981057869E-2</v>
      </c>
      <c r="O16" s="33"/>
      <c r="P16" s="33">
        <f>P10</f>
        <v>6.0924833967909604E-3</v>
      </c>
      <c r="Q16" s="33">
        <f>Q10</f>
        <v>4.4690784471460396E-2</v>
      </c>
      <c r="R16" s="33">
        <f t="shared" ref="R16:T16" si="5">R10</f>
        <v>6.4674900958191488E-3</v>
      </c>
      <c r="S16" s="33">
        <f t="shared" ref="S16" si="6">S10</f>
        <v>6.3264632723222334E-3</v>
      </c>
      <c r="T16" s="33">
        <f t="shared" si="5"/>
        <v>8.260223634127959E-3</v>
      </c>
    </row>
    <row r="17" spans="3:20" x14ac:dyDescent="0.2">
      <c r="C17" s="24" t="s">
        <v>174</v>
      </c>
      <c r="D17" s="33"/>
      <c r="E17" s="33"/>
      <c r="F17" s="33"/>
      <c r="G17" s="33"/>
      <c r="H17" s="33"/>
      <c r="I17" s="33"/>
      <c r="J17" s="33">
        <f>Comparison_charts3!J66/SUM(Comparison_charts3!J$47:J$58)</f>
        <v>0.32705894667894503</v>
      </c>
      <c r="K17" s="33">
        <f>Comparison_charts3!K66/SUM(Comparison_charts3!K$47:K$58)</f>
        <v>0.28462562680926662</v>
      </c>
      <c r="L17" s="33">
        <f>Comparison_charts3!L66/SUM(Comparison_charts3!L$47:L$58)</f>
        <v>0.3364068977139909</v>
      </c>
      <c r="M17" s="33">
        <f>Comparison_charts3!M66/SUM(Comparison_charts3!M$47:M$58)</f>
        <v>0.31151807062592152</v>
      </c>
      <c r="N17" s="33">
        <f>Comparison_charts3!N66/SUM(Comparison_charts3!N$47:N$58)</f>
        <v>0.22595660125478659</v>
      </c>
      <c r="O17" s="33"/>
      <c r="P17" s="33">
        <f>Comparison_charts3!P66/SUM(Comparison_charts3!P$47:P$58)</f>
        <v>0.574116025839154</v>
      </c>
      <c r="Q17" s="33">
        <f>Comparison_charts3!Q66/SUM(Comparison_charts3!Q$47:Q$58)</f>
        <v>0.77537380830880565</v>
      </c>
      <c r="R17" s="33">
        <f>Comparison_charts3!R66/SUM(Comparison_charts3!R$47:R$58)</f>
        <v>0.56323773213022343</v>
      </c>
      <c r="S17" s="33">
        <f>Comparison_charts3!S66/SUM(Comparison_charts3!S$47:S$58)</f>
        <v>0.54949772795738938</v>
      </c>
      <c r="T17" s="33">
        <f>Comparison_charts3!T66/SUM(Comparison_charts3!T$47:T$58)</f>
        <v>0.64180545714001347</v>
      </c>
    </row>
    <row r="18" spans="3:20" x14ac:dyDescent="0.2">
      <c r="C18" s="18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3:20" x14ac:dyDescent="0.2">
      <c r="C19" s="18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41" spans="1:20" x14ac:dyDescent="0.2">
      <c r="A41" s="51" t="s">
        <v>38</v>
      </c>
      <c r="B41" s="51" t="s">
        <v>1</v>
      </c>
      <c r="D41" s="20">
        <v>2010</v>
      </c>
      <c r="E41" s="20"/>
      <c r="J41" s="19">
        <v>2030</v>
      </c>
      <c r="K41" s="19"/>
      <c r="O41" t="s">
        <v>162</v>
      </c>
      <c r="P41" s="19">
        <v>2050</v>
      </c>
      <c r="Q41" s="19"/>
    </row>
    <row r="42" spans="1:20" ht="17" x14ac:dyDescent="0.2">
      <c r="A42" s="51"/>
      <c r="B42" s="51"/>
      <c r="D42" s="20" t="s">
        <v>93</v>
      </c>
      <c r="E42" s="17" t="s">
        <v>94</v>
      </c>
      <c r="F42" s="14" t="s">
        <v>91</v>
      </c>
      <c r="G42" s="14" t="s">
        <v>177</v>
      </c>
      <c r="H42" s="14" t="s">
        <v>92</v>
      </c>
      <c r="I42" s="14" t="s">
        <v>162</v>
      </c>
      <c r="J42" s="20" t="s">
        <v>93</v>
      </c>
      <c r="K42" s="17" t="s">
        <v>94</v>
      </c>
      <c r="L42" s="14" t="s">
        <v>91</v>
      </c>
      <c r="M42" s="14" t="s">
        <v>177</v>
      </c>
      <c r="N42" s="14" t="s">
        <v>92</v>
      </c>
      <c r="O42" s="14"/>
      <c r="P42" s="20" t="s">
        <v>93</v>
      </c>
      <c r="Q42" s="17" t="s">
        <v>94</v>
      </c>
      <c r="R42" s="14" t="s">
        <v>91</v>
      </c>
      <c r="S42" s="14" t="s">
        <v>177</v>
      </c>
      <c r="T42" s="14" t="s">
        <v>92</v>
      </c>
    </row>
    <row r="43" spans="1:20" x14ac:dyDescent="0.2">
      <c r="A43" t="s">
        <v>41</v>
      </c>
      <c r="B43" t="s">
        <v>39</v>
      </c>
      <c r="C43" t="s">
        <v>107</v>
      </c>
      <c r="D43" s="33">
        <f>Comparison_charts3!D113/SUM(Comparison_charts3!D$113:D$117)</f>
        <v>0.11426887824185784</v>
      </c>
      <c r="E43" s="33">
        <f>Comparison_charts3!E113/SUM(Comparison_charts3!E$113:E$117)</f>
        <v>0.11426887824185793</v>
      </c>
      <c r="F43" s="33">
        <f>Comparison_charts3!F113/SUM(Comparison_charts3!F$113:F$117)</f>
        <v>0.11415765899117022</v>
      </c>
      <c r="G43" s="33">
        <f>Comparison_charts3!G113/SUM(Comparison_charts3!G$113:G$117)</f>
        <v>0.11426887824185784</v>
      </c>
      <c r="H43" s="33">
        <f>Comparison_charts3!H113/SUM(Comparison_charts3!H$113:H$117)</f>
        <v>0.11415765899117032</v>
      </c>
      <c r="I43" s="33"/>
      <c r="J43" s="33">
        <f>Comparison_charts3!J113/SUM(Comparison_charts3!J$113:J$117)</f>
        <v>0.13238801831489289</v>
      </c>
      <c r="K43" s="33">
        <f>Comparison_charts3!K113/SUM(Comparison_charts3!K$113:K$117)</f>
        <v>0.13104773477078649</v>
      </c>
      <c r="L43" s="33">
        <f>Comparison_charts3!L113/SUM(Comparison_charts3!L$113:L$117)</f>
        <v>0.10727041944273288</v>
      </c>
      <c r="M43" s="33">
        <f>Comparison_charts3!M113/SUM(Comparison_charts3!M$113:M$117)</f>
        <v>0.12766709636087489</v>
      </c>
      <c r="N43" s="33">
        <f>Comparison_charts3!N113/SUM(Comparison_charts3!N$113:N$117)</f>
        <v>0.10815573629754185</v>
      </c>
      <c r="O43" s="33"/>
      <c r="P43" s="34">
        <f>Comparison_charts3!P113/SUM(Comparison_charts3!P$113:P$117)</f>
        <v>4.8041003285325762E-2</v>
      </c>
      <c r="Q43" s="34">
        <f>Comparison_charts3!Q113/SUM(Comparison_charts3!Q$113:Q$117)</f>
        <v>4.2641640898329246E-2</v>
      </c>
      <c r="R43" s="33">
        <f>Comparison_charts3!R113/SUM(Comparison_charts3!R$113:R$117)</f>
        <v>0</v>
      </c>
      <c r="S43" s="33">
        <f>Comparison_charts3!S113/SUM(Comparison_charts3!S$113:S$117)</f>
        <v>4.8041003285325727E-2</v>
      </c>
      <c r="T43" s="33">
        <f>Comparison_charts3!T113/SUM(Comparison_charts3!T$113:T$117)</f>
        <v>0</v>
      </c>
    </row>
    <row r="44" spans="1:20" x14ac:dyDescent="0.2">
      <c r="A44" t="s">
        <v>42</v>
      </c>
      <c r="B44" t="s">
        <v>39</v>
      </c>
      <c r="C44" t="s">
        <v>108</v>
      </c>
      <c r="D44" s="33">
        <f>Comparison_charts3!D114/SUM(Comparison_charts3!D$113:D$117)</f>
        <v>2.8407532969065119E-2</v>
      </c>
      <c r="E44" s="33">
        <f>Comparison_charts3!E114/SUM(Comparison_charts3!E$113:E$117)</f>
        <v>2.840753296906514E-2</v>
      </c>
      <c r="F44" s="33">
        <f>Comparison_charts3!F114/SUM(Comparison_charts3!F$113:F$117)</f>
        <v>2.841110003863408E-2</v>
      </c>
      <c r="G44" s="33">
        <f>Comparison_charts3!G114/SUM(Comparison_charts3!G$113:G$117)</f>
        <v>2.8407532969065119E-2</v>
      </c>
      <c r="H44" s="33">
        <f>Comparison_charts3!H114/SUM(Comparison_charts3!H$113:H$117)</f>
        <v>2.8411100038634101E-2</v>
      </c>
      <c r="I44" s="33"/>
      <c r="J44" s="33">
        <f>Comparison_charts3!J114/SUM(Comparison_charts3!J$113:J$117)</f>
        <v>3.6083969459604917E-2</v>
      </c>
      <c r="K44" s="33">
        <f>Comparison_charts3!K114/SUM(Comparison_charts3!K$113:K$117)</f>
        <v>3.6083969459604917E-2</v>
      </c>
      <c r="L44" s="33">
        <f>Comparison_charts3!L114/SUM(Comparison_charts3!L$113:L$117)</f>
        <v>3.6083969459604945E-2</v>
      </c>
      <c r="M44" s="33">
        <f>Comparison_charts3!M114/SUM(Comparison_charts3!M$113:M$117)</f>
        <v>4.6053304919671037E-2</v>
      </c>
      <c r="N44" s="33">
        <f>Comparison_charts3!N114/SUM(Comparison_charts3!N$113:N$117)</f>
        <v>3.6083969459604938E-2</v>
      </c>
      <c r="O44" s="33"/>
      <c r="P44" s="34">
        <f>Comparison_charts3!P114/SUM(Comparison_charts3!P$113:P$117)</f>
        <v>0.12219312829579462</v>
      </c>
      <c r="Q44" s="34">
        <f>Comparison_charts3!Q114/SUM(Comparison_charts3!Q$113:Q$117)</f>
        <v>0.12219312829579471</v>
      </c>
      <c r="R44" s="33">
        <f>Comparison_charts3!R114/SUM(Comparison_charts3!R$113:R$117)</f>
        <v>8.1210275186976821E-2</v>
      </c>
      <c r="S44" s="33">
        <f>Comparison_charts3!S114/SUM(Comparison_charts3!S$113:S$117)</f>
        <v>0.12219312829579529</v>
      </c>
      <c r="T44" s="33">
        <f>Comparison_charts3!T114/SUM(Comparison_charts3!T$113:T$117)</f>
        <v>8.1258186853753689E-2</v>
      </c>
    </row>
    <row r="45" spans="1:20" x14ac:dyDescent="0.2">
      <c r="A45" t="s">
        <v>43</v>
      </c>
      <c r="B45" t="s">
        <v>39</v>
      </c>
      <c r="C45" t="s">
        <v>109</v>
      </c>
      <c r="D45" s="33">
        <f>Comparison_charts3!D115/SUM(Comparison_charts3!D$113:D$117)</f>
        <v>0.30894543740146946</v>
      </c>
      <c r="E45" s="33">
        <f>Comparison_charts3!E115/SUM(Comparison_charts3!E$113:E$117)</f>
        <v>0.3089454374014689</v>
      </c>
      <c r="F45" s="33">
        <f>Comparison_charts3!F115/SUM(Comparison_charts3!F$113:F$117)</f>
        <v>0.30898423098025096</v>
      </c>
      <c r="G45" s="33">
        <f>Comparison_charts3!G115/SUM(Comparison_charts3!G$113:G$117)</f>
        <v>0.30894543740146874</v>
      </c>
      <c r="H45" s="33">
        <f>Comparison_charts3!H115/SUM(Comparison_charts3!H$113:H$117)</f>
        <v>0.30898423098025046</v>
      </c>
      <c r="I45" s="33"/>
      <c r="J45" s="33">
        <f>Comparison_charts3!J115/SUM(Comparison_charts3!J$113:J$117)</f>
        <v>0.26131542263510976</v>
      </c>
      <c r="K45" s="33">
        <f>Comparison_charts3!K115/SUM(Comparison_charts3!K$113:K$117)</f>
        <v>0.26369597415914314</v>
      </c>
      <c r="L45" s="33">
        <f>Comparison_charts3!L115/SUM(Comparison_charts3!L$113:L$117)</f>
        <v>0.32546783903977294</v>
      </c>
      <c r="M45" s="33">
        <f>Comparison_charts3!M115/SUM(Comparison_charts3!M$113:M$117)</f>
        <v>0.24739810929633582</v>
      </c>
      <c r="N45" s="33">
        <f>Comparison_charts3!N115/SUM(Comparison_charts3!N$113:N$117)</f>
        <v>0.31864956524450039</v>
      </c>
      <c r="O45" s="33"/>
      <c r="P45" s="34">
        <f>Comparison_charts3!P115/SUM(Comparison_charts3!P$113:P$117)</f>
        <v>0.23012855596769116</v>
      </c>
      <c r="Q45" s="34">
        <f>Comparison_charts3!Q115/SUM(Comparison_charts3!Q$113:Q$117)</f>
        <v>0.23859918572399619</v>
      </c>
      <c r="R45" s="33">
        <f>Comparison_charts3!R115/SUM(Comparison_charts3!R$113:R$117)</f>
        <v>0.46180122313311089</v>
      </c>
      <c r="S45" s="33">
        <f>Comparison_charts3!S115/SUM(Comparison_charts3!S$113:S$117)</f>
        <v>0.23012855596769097</v>
      </c>
      <c r="T45" s="33">
        <f>Comparison_charts3!T115/SUM(Comparison_charts3!T$113:T$117)</f>
        <v>0.46175331146633403</v>
      </c>
    </row>
    <row r="46" spans="1:20" x14ac:dyDescent="0.2">
      <c r="A46" t="s">
        <v>45</v>
      </c>
      <c r="B46" t="s">
        <v>39</v>
      </c>
      <c r="C46" t="s">
        <v>110</v>
      </c>
      <c r="D46" s="33">
        <f>Comparison_charts3!D116/SUM(Comparison_charts3!D$113:D$117)</f>
        <v>0.30122180146643196</v>
      </c>
      <c r="E46" s="33">
        <f>Comparison_charts3!E116/SUM(Comparison_charts3!E$113:E$117)</f>
        <v>0.30122180146643218</v>
      </c>
      <c r="F46" s="33">
        <f>Comparison_charts3!F116/SUM(Comparison_charts3!F$113:F$117)</f>
        <v>0.30125962520574395</v>
      </c>
      <c r="G46" s="33">
        <f>Comparison_charts3!G116/SUM(Comparison_charts3!G$113:G$117)</f>
        <v>0.30122180146643274</v>
      </c>
      <c r="H46" s="33">
        <f>Comparison_charts3!H116/SUM(Comparison_charts3!H$113:H$117)</f>
        <v>0.30125962520574417</v>
      </c>
      <c r="I46" s="33"/>
      <c r="J46" s="33">
        <f>Comparison_charts3!J116/SUM(Comparison_charts3!J$113:J$117)</f>
        <v>0.29979245137981425</v>
      </c>
      <c r="K46" s="33">
        <f>Comparison_charts3!K116/SUM(Comparison_charts3!K$113:K$117)</f>
        <v>0.29979245137981425</v>
      </c>
      <c r="L46" s="33">
        <f>Comparison_charts3!L116/SUM(Comparison_charts3!L$113:L$117)</f>
        <v>0.29979245137981442</v>
      </c>
      <c r="M46" s="33">
        <f>Comparison_charts3!M116/SUM(Comparison_charts3!M$113:M$117)</f>
        <v>0.29979245137981425</v>
      </c>
      <c r="N46" s="33">
        <f>Comparison_charts3!N116/SUM(Comparison_charts3!N$113:N$117)</f>
        <v>0.29979245137981442</v>
      </c>
      <c r="O46" s="33"/>
      <c r="P46" s="34">
        <f>Comparison_charts3!P116/SUM(Comparison_charts3!P$113:P$117)</f>
        <v>0.29979245137981442</v>
      </c>
      <c r="Q46" s="34">
        <f>Comparison_charts3!Q116/SUM(Comparison_charts3!Q$113:Q$117)</f>
        <v>0.29979245137981458</v>
      </c>
      <c r="R46" s="33">
        <f>Comparison_charts3!R116/SUM(Comparison_charts3!R$113:R$117)</f>
        <v>0.29979245137981442</v>
      </c>
      <c r="S46" s="33">
        <f>Comparison_charts3!S116/SUM(Comparison_charts3!S$113:S$117)</f>
        <v>0.29979245137981414</v>
      </c>
      <c r="T46" s="33">
        <f>Comparison_charts3!T116/SUM(Comparison_charts3!T$113:T$117)</f>
        <v>0.29979245137981442</v>
      </c>
    </row>
    <row r="47" spans="1:20" x14ac:dyDescent="0.2">
      <c r="A47" t="s">
        <v>46</v>
      </c>
      <c r="B47" t="s">
        <v>39</v>
      </c>
      <c r="C47" t="s">
        <v>111</v>
      </c>
      <c r="D47" s="33">
        <f>Comparison_charts3!D117/SUM(Comparison_charts3!D$113:D$117)</f>
        <v>0.24715634992117558</v>
      </c>
      <c r="E47" s="33">
        <f>Comparison_charts3!E117/SUM(Comparison_charts3!E$113:E$117)</f>
        <v>0.24715634992117577</v>
      </c>
      <c r="F47" s="33">
        <f>Comparison_charts3!F117/SUM(Comparison_charts3!F$113:F$117)</f>
        <v>0.2471873847842008</v>
      </c>
      <c r="G47" s="33">
        <f>Comparison_charts3!G117/SUM(Comparison_charts3!G$113:G$117)</f>
        <v>0.24715634992117558</v>
      </c>
      <c r="H47" s="33">
        <f>Comparison_charts3!H117/SUM(Comparison_charts3!H$113:H$117)</f>
        <v>0.24718738478420099</v>
      </c>
      <c r="I47" s="33"/>
      <c r="J47" s="33">
        <f>Comparison_charts3!J117/SUM(Comparison_charts3!J$113:J$117)</f>
        <v>0.27042013821057831</v>
      </c>
      <c r="K47" s="33">
        <f>Comparison_charts3!K117/SUM(Comparison_charts3!K$113:K$117)</f>
        <v>0.2693798702306513</v>
      </c>
      <c r="L47" s="33">
        <f>Comparison_charts3!L117/SUM(Comparison_charts3!L$113:L$117)</f>
        <v>0.23138532067807477</v>
      </c>
      <c r="M47" s="33">
        <f>Comparison_charts3!M117/SUM(Comparison_charts3!M$113:M$117)</f>
        <v>0.27908903804330409</v>
      </c>
      <c r="N47" s="33">
        <f>Comparison_charts3!N117/SUM(Comparison_charts3!N$113:N$117)</f>
        <v>0.23731827761853827</v>
      </c>
      <c r="O47" s="33"/>
      <c r="P47" s="34">
        <f>Comparison_charts3!P117/SUM(Comparison_charts3!P$113:P$117)</f>
        <v>0.29984486107137409</v>
      </c>
      <c r="Q47" s="34">
        <f>Comparison_charts3!Q117/SUM(Comparison_charts3!Q$113:Q$117)</f>
        <v>0.29677359370206535</v>
      </c>
      <c r="R47" s="33">
        <f>Comparison_charts3!R117/SUM(Comparison_charts3!R$113:R$117)</f>
        <v>0.15719605030009787</v>
      </c>
      <c r="S47" s="33">
        <f>Comparison_charts3!S117/SUM(Comparison_charts3!S$113:S$117)</f>
        <v>0.29984486107137381</v>
      </c>
      <c r="T47" s="33">
        <f>Comparison_charts3!T117/SUM(Comparison_charts3!T$113:T$117)</f>
        <v>0.15719605030009787</v>
      </c>
    </row>
  </sheetData>
  <mergeCells count="6">
    <mergeCell ref="A1:A2"/>
    <mergeCell ref="B1:B2"/>
    <mergeCell ref="W1:W2"/>
    <mergeCell ref="X1:X2"/>
    <mergeCell ref="A41:A42"/>
    <mergeCell ref="B41:B4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1277-7753-AF4C-811D-9BA7C701DDF3}">
  <dimension ref="A1"/>
  <sheetViews>
    <sheetView topLeftCell="A34" workbookViewId="0">
      <selection activeCell="N68" sqref="N6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U25"/>
  <sheetViews>
    <sheetView tabSelected="1" zoomScaleNormal="110" workbookViewId="0">
      <selection activeCell="AS5" sqref="AS5"/>
    </sheetView>
  </sheetViews>
  <sheetFormatPr baseColWidth="10" defaultColWidth="11" defaultRowHeight="16" x14ac:dyDescent="0.2"/>
  <cols>
    <col min="2" max="2" width="18.1640625" bestFit="1" customWidth="1"/>
    <col min="3" max="45" width="11.1640625" bestFit="1" customWidth="1"/>
    <col min="46" max="46" width="13" bestFit="1" customWidth="1"/>
    <col min="47" max="47" width="7.83203125" bestFit="1" customWidth="1"/>
  </cols>
  <sheetData>
    <row r="2" spans="1:46" s="2" customFormat="1" ht="15" x14ac:dyDescent="0.2">
      <c r="A2" s="3" t="s">
        <v>90</v>
      </c>
      <c r="B2" s="3" t="s">
        <v>170</v>
      </c>
      <c r="C2" s="2" t="s">
        <v>1</v>
      </c>
      <c r="D2" s="2">
        <v>2010</v>
      </c>
      <c r="E2" s="2">
        <v>2011</v>
      </c>
      <c r="F2" s="2">
        <v>2012</v>
      </c>
      <c r="G2" s="2">
        <v>2013</v>
      </c>
      <c r="H2" s="2">
        <v>2014</v>
      </c>
      <c r="I2" s="2">
        <v>2015</v>
      </c>
      <c r="J2" s="2">
        <v>2016</v>
      </c>
      <c r="K2" s="2">
        <v>2017</v>
      </c>
      <c r="L2" s="2">
        <v>2018</v>
      </c>
      <c r="M2" s="2">
        <v>2019</v>
      </c>
      <c r="N2" s="2">
        <v>2020</v>
      </c>
      <c r="O2" s="2">
        <v>2021</v>
      </c>
      <c r="P2" s="2">
        <v>2022</v>
      </c>
      <c r="Q2" s="2">
        <v>2023</v>
      </c>
      <c r="R2" s="2">
        <v>2024</v>
      </c>
      <c r="S2" s="2">
        <v>2025</v>
      </c>
      <c r="T2" s="2">
        <v>2026</v>
      </c>
      <c r="U2" s="2">
        <v>2027</v>
      </c>
      <c r="V2" s="2">
        <v>2028</v>
      </c>
      <c r="W2" s="2">
        <v>2029</v>
      </c>
      <c r="X2" s="2">
        <v>2030</v>
      </c>
      <c r="Y2" s="2">
        <v>2031</v>
      </c>
      <c r="Z2" s="2">
        <v>2032</v>
      </c>
      <c r="AA2" s="2">
        <v>2033</v>
      </c>
      <c r="AB2" s="2">
        <v>2034</v>
      </c>
      <c r="AC2" s="2">
        <v>2035</v>
      </c>
      <c r="AD2" s="2">
        <v>2036</v>
      </c>
      <c r="AE2" s="2">
        <v>2037</v>
      </c>
      <c r="AF2" s="2">
        <v>2038</v>
      </c>
      <c r="AG2" s="2">
        <v>2039</v>
      </c>
      <c r="AH2" s="2">
        <v>2040</v>
      </c>
      <c r="AI2" s="2">
        <v>2041</v>
      </c>
      <c r="AJ2" s="2">
        <v>2042</v>
      </c>
      <c r="AK2" s="2">
        <v>2043</v>
      </c>
      <c r="AL2" s="2">
        <v>2044</v>
      </c>
      <c r="AM2" s="2">
        <v>2045</v>
      </c>
      <c r="AN2" s="2">
        <v>2046</v>
      </c>
      <c r="AO2" s="2">
        <v>2047</v>
      </c>
      <c r="AP2" s="2">
        <v>2048</v>
      </c>
      <c r="AQ2" s="2">
        <v>2049</v>
      </c>
      <c r="AR2" s="2">
        <v>2050</v>
      </c>
      <c r="AS2" s="2" t="s">
        <v>125</v>
      </c>
      <c r="AT2" s="2" t="s">
        <v>172</v>
      </c>
    </row>
    <row r="3" spans="1:46" x14ac:dyDescent="0.2">
      <c r="A3" s="25" t="s">
        <v>93</v>
      </c>
      <c r="B3" s="25" t="s">
        <v>170</v>
      </c>
      <c r="C3" s="25" t="s">
        <v>171</v>
      </c>
      <c r="D3" s="25">
        <v>13379.937038094751</v>
      </c>
      <c r="E3" s="25">
        <v>11015.354446704892</v>
      </c>
      <c r="F3" s="25">
        <v>10735.918030802621</v>
      </c>
      <c r="G3" s="25">
        <v>10357.384007071774</v>
      </c>
      <c r="H3" s="25">
        <v>10029.010263819422</v>
      </c>
      <c r="I3" s="25">
        <v>9695.5422823365552</v>
      </c>
      <c r="J3" s="25">
        <v>9367.2302140443171</v>
      </c>
      <c r="K3" s="25">
        <v>9080.7730057334702</v>
      </c>
      <c r="L3" s="25">
        <v>8882.6385166772088</v>
      </c>
      <c r="M3" s="25">
        <v>8671.6483290321939</v>
      </c>
      <c r="N3" s="25">
        <v>8439.6344108483863</v>
      </c>
      <c r="O3" s="25">
        <v>8199.3979473445088</v>
      </c>
      <c r="P3" s="25">
        <v>8847.6193637921733</v>
      </c>
      <c r="Q3" s="25">
        <v>7562.8101885423703</v>
      </c>
      <c r="R3" s="25">
        <v>7281.181138993943</v>
      </c>
      <c r="S3" s="25">
        <v>7024.0428066926406</v>
      </c>
      <c r="T3" s="25">
        <v>6854.987867484152</v>
      </c>
      <c r="U3" s="25">
        <v>6518.9204432760353</v>
      </c>
      <c r="V3" s="25">
        <v>6273.3923899531319</v>
      </c>
      <c r="W3" s="25">
        <v>5976.1577809413211</v>
      </c>
      <c r="X3" s="25">
        <v>5817.674084995323</v>
      </c>
      <c r="Y3" s="25">
        <v>5552.1500448160841</v>
      </c>
      <c r="Z3" s="25">
        <v>5274.0240846398065</v>
      </c>
      <c r="AA3" s="25">
        <v>5102.1774998733326</v>
      </c>
      <c r="AB3" s="25">
        <v>5458.7981016158483</v>
      </c>
      <c r="AC3" s="25">
        <v>4768.562326778514</v>
      </c>
      <c r="AD3" s="25">
        <v>4509.1729875516448</v>
      </c>
      <c r="AE3" s="25">
        <v>4310.556758493306</v>
      </c>
      <c r="AF3" s="25">
        <v>4139.0408874173218</v>
      </c>
      <c r="AG3" s="25">
        <v>3976.9630983658571</v>
      </c>
      <c r="AH3" s="25">
        <v>3761.9590238477263</v>
      </c>
      <c r="AI3" s="25">
        <v>3584.9646095919593</v>
      </c>
      <c r="AJ3" s="25">
        <v>3414.1981602113397</v>
      </c>
      <c r="AK3" s="25">
        <v>3232.6719505254359</v>
      </c>
      <c r="AL3" s="25">
        <v>3091.9750381974313</v>
      </c>
      <c r="AM3" s="25">
        <v>2926.1220620081122</v>
      </c>
      <c r="AN3" s="25">
        <v>3095.3838545741187</v>
      </c>
      <c r="AO3" s="25">
        <v>2673.9884831487534</v>
      </c>
      <c r="AP3" s="25">
        <v>2531.7113608062168</v>
      </c>
      <c r="AQ3" s="25">
        <v>2418.0987169709047</v>
      </c>
      <c r="AR3" s="25">
        <v>2316.3927152452279</v>
      </c>
      <c r="AS3" s="25">
        <f>SUM(D3:AR3)</f>
        <v>256150.16632186016</v>
      </c>
      <c r="AT3" s="22">
        <f>AS3/AS3</f>
        <v>1</v>
      </c>
    </row>
    <row r="4" spans="1:46" x14ac:dyDescent="0.2">
      <c r="A4" s="25" t="s">
        <v>93</v>
      </c>
      <c r="B4" s="25" t="str">
        <f>Baseline_data!B20</f>
        <v>Emissions|CO2eq</v>
      </c>
      <c r="C4" s="25" t="str">
        <f>Baseline_data!C20</f>
        <v>Mt CO2eq/yr</v>
      </c>
      <c r="D4" s="25">
        <f>Baseline_data!D20</f>
        <v>35767.862747946194</v>
      </c>
      <c r="E4" s="25">
        <f>Baseline_data!E20</f>
        <v>36026.700580784702</v>
      </c>
      <c r="F4" s="25">
        <f>Baseline_data!F20</f>
        <v>36285.656824241298</v>
      </c>
      <c r="G4" s="25">
        <f>Baseline_data!G20</f>
        <v>36543.8149658943</v>
      </c>
      <c r="H4" s="25">
        <f>Baseline_data!H20</f>
        <v>36799.345321562396</v>
      </c>
      <c r="I4" s="25">
        <f>Baseline_data!I20</f>
        <v>37083.082699429295</v>
      </c>
      <c r="J4" s="25">
        <f>Baseline_data!J20</f>
        <v>37378.667613843099</v>
      </c>
      <c r="K4" s="25">
        <f>Baseline_data!K20</f>
        <v>37674.530482633301</v>
      </c>
      <c r="L4" s="25">
        <f>Baseline_data!L20</f>
        <v>37970.464599141298</v>
      </c>
      <c r="M4" s="25">
        <f>Baseline_data!M20</f>
        <v>38266.5035423726</v>
      </c>
      <c r="N4" s="25">
        <f>Baseline_data!N20</f>
        <v>38576.497007891398</v>
      </c>
      <c r="O4" s="25">
        <f>Baseline_data!O20</f>
        <v>38093.718807395497</v>
      </c>
      <c r="P4" s="25">
        <f>Baseline_data!P20</f>
        <v>37611.7254610901</v>
      </c>
      <c r="Q4" s="25">
        <f>Baseline_data!Q20</f>
        <v>37982.993920257402</v>
      </c>
      <c r="R4" s="25">
        <f>Baseline_data!R20</f>
        <v>38111.483248026801</v>
      </c>
      <c r="S4" s="25">
        <f>Baseline_data!S20</f>
        <v>38478.510132428804</v>
      </c>
      <c r="T4" s="25">
        <f>Baseline_data!T20</f>
        <v>38734.703155061601</v>
      </c>
      <c r="U4" s="25">
        <f>Baseline_data!U20</f>
        <v>38935.380758968</v>
      </c>
      <c r="V4" s="25">
        <f>Baseline_data!V20</f>
        <v>39099.7406423879</v>
      </c>
      <c r="W4" s="25">
        <f>Baseline_data!W20</f>
        <v>39453.0033086568</v>
      </c>
      <c r="X4" s="25">
        <f>Baseline_data!X20</f>
        <v>39837.343827591998</v>
      </c>
      <c r="Y4" s="25">
        <f>Baseline_data!Y20</f>
        <v>40299.432954808406</v>
      </c>
      <c r="Z4" s="25">
        <f>Baseline_data!Z20</f>
        <v>41148.810774619298</v>
      </c>
      <c r="AA4" s="25">
        <f>Baseline_data!AA20</f>
        <v>41884.129589216202</v>
      </c>
      <c r="AB4" s="25">
        <f>Baseline_data!AB20</f>
        <v>42380.910844678096</v>
      </c>
      <c r="AC4" s="25">
        <f>Baseline_data!AC20</f>
        <v>42839.309854830601</v>
      </c>
      <c r="AD4" s="25">
        <f>Baseline_data!AD20</f>
        <v>43478.094761914101</v>
      </c>
      <c r="AE4" s="25">
        <f>Baseline_data!AE20</f>
        <v>44051.259120168295</v>
      </c>
      <c r="AF4" s="25">
        <f>Baseline_data!AF20</f>
        <v>44560.657399999996</v>
      </c>
      <c r="AG4" s="25">
        <f>Baseline_data!AG20</f>
        <v>44867.102699999996</v>
      </c>
      <c r="AH4" s="25">
        <f>Baseline_data!AH20</f>
        <v>45173.547999999901</v>
      </c>
      <c r="AI4" s="25">
        <f>Baseline_data!AI20</f>
        <v>45385.318857152401</v>
      </c>
      <c r="AJ4" s="25">
        <f>Baseline_data!AJ20</f>
        <v>45639.312039999902</v>
      </c>
      <c r="AK4" s="25">
        <f>Baseline_data!AK20</f>
        <v>45745.144271078301</v>
      </c>
      <c r="AL4" s="25">
        <f>Baseline_data!AL20</f>
        <v>46051.266058494199</v>
      </c>
      <c r="AM4" s="25">
        <f>Baseline_data!AM20</f>
        <v>46327.865016348704</v>
      </c>
      <c r="AN4" s="25">
        <f>Baseline_data!AN20</f>
        <v>46542.772447740899</v>
      </c>
      <c r="AO4" s="25">
        <f>Baseline_data!AO20</f>
        <v>46730.568900050996</v>
      </c>
      <c r="AP4" s="25">
        <f>Baseline_data!AP20</f>
        <v>46915.1126445548</v>
      </c>
      <c r="AQ4" s="25">
        <f>Baseline_data!AQ20</f>
        <v>47044.5941611198</v>
      </c>
      <c r="AR4" s="25">
        <f>Baseline_data!AR20</f>
        <v>46999.911034516597</v>
      </c>
      <c r="AS4" s="25"/>
      <c r="AT4" s="25"/>
    </row>
    <row r="5" spans="1:46" x14ac:dyDescent="0.2">
      <c r="A5" s="25" t="s">
        <v>94</v>
      </c>
      <c r="B5" s="25" t="s">
        <v>170</v>
      </c>
      <c r="C5" s="25" t="s">
        <v>171</v>
      </c>
      <c r="D5" s="25">
        <v>13365.056068155543</v>
      </c>
      <c r="E5" s="25">
        <v>10970.131630405758</v>
      </c>
      <c r="F5" s="25">
        <v>10623.324097139825</v>
      </c>
      <c r="G5" s="25">
        <v>10241.9329544719</v>
      </c>
      <c r="H5" s="25">
        <v>9918.9684246376928</v>
      </c>
      <c r="I5" s="25">
        <v>9602.0947360722093</v>
      </c>
      <c r="J5" s="25">
        <v>13695111.237616716</v>
      </c>
      <c r="K5" s="25">
        <v>31094118.224524163</v>
      </c>
      <c r="L5" s="25">
        <v>46812956.409684278</v>
      </c>
      <c r="M5" s="25">
        <v>61063812.73871617</v>
      </c>
      <c r="N5" s="25">
        <v>74712045.797143087</v>
      </c>
      <c r="O5" s="25">
        <v>8095.7533911127302</v>
      </c>
      <c r="P5" s="25">
        <v>8488.8939592626903</v>
      </c>
      <c r="Q5" s="25">
        <v>7248.6953521906935</v>
      </c>
      <c r="R5" s="25">
        <v>6943.6912520202786</v>
      </c>
      <c r="S5" s="25">
        <v>6669.2609207268069</v>
      </c>
      <c r="T5" s="25">
        <v>6367.2784660867183</v>
      </c>
      <c r="U5" s="25">
        <v>6106.4932136335074</v>
      </c>
      <c r="V5" s="25">
        <v>5821.9778824388804</v>
      </c>
      <c r="W5" s="25">
        <v>5579.081976112624</v>
      </c>
      <c r="X5" s="25">
        <v>5478.8437058478048</v>
      </c>
      <c r="Y5" s="25">
        <v>5222.3511888546873</v>
      </c>
      <c r="Z5" s="25">
        <v>5028.1812150426722</v>
      </c>
      <c r="AA5" s="25">
        <v>4847.1597743323991</v>
      </c>
      <c r="AB5" s="25">
        <v>5190.2557017761319</v>
      </c>
      <c r="AC5" s="25">
        <v>4500.197698745912</v>
      </c>
      <c r="AD5" s="25">
        <v>4236.6049661369198</v>
      </c>
      <c r="AE5" s="25">
        <v>4046.3568941343301</v>
      </c>
      <c r="AF5" s="25">
        <v>3855.19755316073</v>
      </c>
      <c r="AG5" s="25">
        <v>3669.1852492430453</v>
      </c>
      <c r="AH5" s="25">
        <v>3470.4278206189792</v>
      </c>
      <c r="AI5" s="25">
        <v>3352.9528249084333</v>
      </c>
      <c r="AJ5" s="25">
        <v>51621.783502984596</v>
      </c>
      <c r="AK5" s="25">
        <v>12358567.176588949</v>
      </c>
      <c r="AL5" s="25">
        <v>23440341.848371912</v>
      </c>
      <c r="AM5" s="25">
        <v>33410817.595495202</v>
      </c>
      <c r="AN5" s="25">
        <v>42595549.252058737</v>
      </c>
      <c r="AO5" s="25">
        <v>50777917.709686369</v>
      </c>
      <c r="AP5" s="25">
        <v>58060792.510415554</v>
      </c>
      <c r="AQ5" s="25">
        <v>65330671.599076435</v>
      </c>
      <c r="AR5" s="25">
        <v>73255167.88405022</v>
      </c>
      <c r="AS5" s="25">
        <f t="shared" ref="AS5:AS11" si="0">SUM(D5:AR5)</f>
        <v>586838432.11584806</v>
      </c>
      <c r="AT5" s="29">
        <f>AS5/$AS$3-1</f>
        <v>2289.9937578508866</v>
      </c>
    </row>
    <row r="6" spans="1:46" x14ac:dyDescent="0.2">
      <c r="A6" s="25" t="s">
        <v>94</v>
      </c>
      <c r="B6" s="25" t="str">
        <f>'2Degree_data'!B20</f>
        <v>Emissions|CO2eq</v>
      </c>
      <c r="C6" s="25" t="str">
        <f>'2Degree_data'!C20</f>
        <v>Mt CO2eq/yr</v>
      </c>
      <c r="D6" s="25">
        <f>'2Degree_data'!D20</f>
        <v>35767.862747946194</v>
      </c>
      <c r="E6" s="25">
        <f>'2Degree_data'!E20</f>
        <v>36025.986650548199</v>
      </c>
      <c r="F6" s="25">
        <f>'2Degree_data'!F20</f>
        <v>36284.228963768299</v>
      </c>
      <c r="G6" s="25">
        <f>'2Degree_data'!G20</f>
        <v>36541.798133918099</v>
      </c>
      <c r="H6" s="25">
        <f>'2Degree_data'!H20</f>
        <v>36674.19</v>
      </c>
      <c r="I6" s="25">
        <f>'2Degree_data'!I20</f>
        <v>36775.83</v>
      </c>
      <c r="J6" s="25">
        <f>'2Degree_data'!J20</f>
        <v>36877.54</v>
      </c>
      <c r="K6" s="25">
        <f>'2Degree_data'!K20</f>
        <v>36979.18</v>
      </c>
      <c r="L6" s="25">
        <f>'2Degree_data'!L20</f>
        <v>37080.89</v>
      </c>
      <c r="M6" s="25">
        <f>'2Degree_data'!M20</f>
        <v>37182.53</v>
      </c>
      <c r="N6" s="25">
        <f>'2Degree_data'!N20</f>
        <v>37284.239999999998</v>
      </c>
      <c r="O6" s="25">
        <f>'2Degree_data'!O20</f>
        <v>36795.360000000001</v>
      </c>
      <c r="P6" s="25">
        <f>'2Degree_data'!P20</f>
        <v>36306.480000000003</v>
      </c>
      <c r="Q6" s="25">
        <f>'2Degree_data'!Q20</f>
        <v>35817.599999999999</v>
      </c>
      <c r="R6" s="25">
        <f>'2Degree_data'!R20</f>
        <v>35328.719999999994</v>
      </c>
      <c r="S6" s="25">
        <f>'2Degree_data'!S20</f>
        <v>34839.840000000004</v>
      </c>
      <c r="T6" s="25">
        <f>'2Degree_data'!T20</f>
        <v>34350.889999999898</v>
      </c>
      <c r="U6" s="25">
        <f>'2Degree_data'!U20</f>
        <v>33862.009999999995</v>
      </c>
      <c r="V6" s="25">
        <f>'2Degree_data'!V20</f>
        <v>33373.129999999896</v>
      </c>
      <c r="W6" s="25">
        <f>'2Degree_data'!W20</f>
        <v>32884.25</v>
      </c>
      <c r="X6" s="25">
        <f>'2Degree_data'!X20</f>
        <v>32364.859936519602</v>
      </c>
      <c r="Y6" s="25">
        <f>'2Degree_data'!Y20</f>
        <v>31758.16</v>
      </c>
      <c r="Z6" s="25">
        <f>'2Degree_data'!Z20</f>
        <v>31120.95</v>
      </c>
      <c r="AA6" s="25">
        <f>'2Degree_data'!AA20</f>
        <v>30483.7399999999</v>
      </c>
      <c r="AB6" s="25">
        <f>'2Degree_data'!AB20</f>
        <v>29846.530000000002</v>
      </c>
      <c r="AC6" s="25">
        <f>'2Degree_data'!AC20</f>
        <v>29209.249999999902</v>
      </c>
      <c r="AD6" s="25">
        <f>'2Degree_data'!AD20</f>
        <v>28572.039999999903</v>
      </c>
      <c r="AE6" s="25">
        <f>'2Degree_data'!AE20</f>
        <v>27934.83</v>
      </c>
      <c r="AF6" s="25">
        <f>'2Degree_data'!AF20</f>
        <v>27297.62</v>
      </c>
      <c r="AG6" s="25">
        <f>'2Degree_data'!AG20</f>
        <v>26660.409999999898</v>
      </c>
      <c r="AH6" s="25">
        <f>'2Degree_data'!AH20</f>
        <v>26023.199999999899</v>
      </c>
      <c r="AI6" s="25">
        <f>'2Degree_data'!AI20</f>
        <v>25277.839999999902</v>
      </c>
      <c r="AJ6" s="25">
        <f>'2Degree_data'!AJ20</f>
        <v>24532.479999999901</v>
      </c>
      <c r="AK6" s="25">
        <f>'2Degree_data'!AK20</f>
        <v>23787.19</v>
      </c>
      <c r="AL6" s="25">
        <f>'2Degree_data'!AL20</f>
        <v>23041.8299999999</v>
      </c>
      <c r="AM6" s="25">
        <f>'2Degree_data'!AM20</f>
        <v>22296.54</v>
      </c>
      <c r="AN6" s="25">
        <f>'2Degree_data'!AN20</f>
        <v>21551.18</v>
      </c>
      <c r="AO6" s="25">
        <f>'2Degree_data'!AO20</f>
        <v>20805.890000000003</v>
      </c>
      <c r="AP6" s="25">
        <f>'2Degree_data'!AP20</f>
        <v>20060.53</v>
      </c>
      <c r="AQ6" s="25">
        <f>'2Degree_data'!AQ20</f>
        <v>19315.169999999998</v>
      </c>
      <c r="AR6" s="25">
        <f>'2Degree_data'!AR20</f>
        <v>18569.88</v>
      </c>
      <c r="AS6" s="25"/>
      <c r="AT6" s="29"/>
    </row>
    <row r="7" spans="1:46" x14ac:dyDescent="0.2">
      <c r="A7" s="25" t="s">
        <v>91</v>
      </c>
      <c r="B7" s="25" t="s">
        <v>170</v>
      </c>
      <c r="C7" s="25" t="s">
        <v>171</v>
      </c>
      <c r="D7" s="25">
        <v>13377.74440569471</v>
      </c>
      <c r="E7" s="25">
        <v>11016.430665317885</v>
      </c>
      <c r="F7" s="25">
        <v>10704.781358923032</v>
      </c>
      <c r="G7" s="25">
        <v>10359.381469468361</v>
      </c>
      <c r="H7" s="25">
        <v>10043.455237176158</v>
      </c>
      <c r="I7" s="25">
        <v>9693.7126804717755</v>
      </c>
      <c r="J7" s="25">
        <v>9368.9354839688203</v>
      </c>
      <c r="K7" s="25">
        <v>9079.1791566408501</v>
      </c>
      <c r="L7" s="25">
        <v>8923.5813245707395</v>
      </c>
      <c r="M7" s="25">
        <v>8658.0562498335003</v>
      </c>
      <c r="N7" s="25">
        <v>8437.2781092301811</v>
      </c>
      <c r="O7" s="25">
        <v>8152.9063377565853</v>
      </c>
      <c r="P7" s="25">
        <v>8789.6489984784021</v>
      </c>
      <c r="Q7" s="25">
        <v>7461.3371545520949</v>
      </c>
      <c r="R7" s="25">
        <v>7091.3160092838898</v>
      </c>
      <c r="S7" s="25">
        <v>6834.5915446611743</v>
      </c>
      <c r="T7" s="25">
        <v>6575.613468199389</v>
      </c>
      <c r="U7" s="25">
        <v>6313.6635080404321</v>
      </c>
      <c r="V7" s="25">
        <v>6046.7110466377253</v>
      </c>
      <c r="W7" s="25">
        <v>5749.2629762093284</v>
      </c>
      <c r="X7" s="25">
        <v>5534.0238650295978</v>
      </c>
      <c r="Y7" s="25">
        <v>5248.4534431152997</v>
      </c>
      <c r="Z7" s="25">
        <v>4991.496998067586</v>
      </c>
      <c r="AA7" s="25">
        <v>4778.6109410768786</v>
      </c>
      <c r="AB7" s="25">
        <v>5149.7391772036744</v>
      </c>
      <c r="AC7" s="25">
        <v>4439.2425542854426</v>
      </c>
      <c r="AD7" s="25">
        <v>4192.9465605190235</v>
      </c>
      <c r="AE7" s="25">
        <v>4009.6670028555059</v>
      </c>
      <c r="AF7" s="25">
        <v>3805.0746353633936</v>
      </c>
      <c r="AG7" s="25">
        <v>3641.2580147773947</v>
      </c>
      <c r="AH7" s="25">
        <v>3454.8094910543982</v>
      </c>
      <c r="AI7" s="25">
        <v>3290.934782654007</v>
      </c>
      <c r="AJ7" s="25">
        <v>3123.105438460304</v>
      </c>
      <c r="AK7" s="25">
        <v>2918.1325860280358</v>
      </c>
      <c r="AL7" s="25">
        <v>2820.9128477529648</v>
      </c>
      <c r="AM7" s="25">
        <v>2652.8678654769537</v>
      </c>
      <c r="AN7" s="25">
        <v>2813.0969645954065</v>
      </c>
      <c r="AO7" s="25">
        <v>2391.1713187081159</v>
      </c>
      <c r="AP7" s="25">
        <v>2276.2692631583582</v>
      </c>
      <c r="AQ7" s="25">
        <v>2141.3103325440161</v>
      </c>
      <c r="AR7" s="25">
        <v>2048.5095332521132</v>
      </c>
      <c r="AS7" s="25">
        <f t="shared" si="0"/>
        <v>248399.2208010935</v>
      </c>
      <c r="AT7" s="29">
        <f t="shared" ref="AT7:AT11" si="1">AS7/$AS$3-1</f>
        <v>-3.0259381174975952E-2</v>
      </c>
    </row>
    <row r="8" spans="1:46" x14ac:dyDescent="0.2">
      <c r="A8" s="25" t="s">
        <v>91</v>
      </c>
      <c r="B8" s="25" t="str">
        <f>Food_data!B20</f>
        <v>Emissions|CO2eq</v>
      </c>
      <c r="C8" s="25" t="str">
        <f>Food_data!C20</f>
        <v>Mt CO2eq/yr</v>
      </c>
      <c r="D8" s="25">
        <f>Food_data!D20</f>
        <v>35766.237192693705</v>
      </c>
      <c r="E8" s="25">
        <f>Food_data!E20</f>
        <v>36025.047856056095</v>
      </c>
      <c r="F8" s="25">
        <f>Food_data!F20</f>
        <v>36284.452186874201</v>
      </c>
      <c r="G8" s="25">
        <f>Food_data!G20</f>
        <v>36542.450703308197</v>
      </c>
      <c r="H8" s="25">
        <f>Food_data!H20</f>
        <v>36798.115423290707</v>
      </c>
      <c r="I8" s="25">
        <f>Food_data!I20</f>
        <v>37079.010321722402</v>
      </c>
      <c r="J8" s="25">
        <f>Food_data!J20</f>
        <v>37377.976185409505</v>
      </c>
      <c r="K8" s="25">
        <f>Food_data!K20</f>
        <v>37670.556224119304</v>
      </c>
      <c r="L8" s="25">
        <f>Food_data!L20</f>
        <v>37969.605917272194</v>
      </c>
      <c r="M8" s="25">
        <f>Food_data!M20</f>
        <v>38262.096657794697</v>
      </c>
      <c r="N8" s="25">
        <f>Food_data!N20</f>
        <v>38575.470451105306</v>
      </c>
      <c r="O8" s="25">
        <f>Food_data!O20</f>
        <v>38007.174970631604</v>
      </c>
      <c r="P8" s="25">
        <f>Food_data!P20</f>
        <v>37236.004546124197</v>
      </c>
      <c r="Q8" s="25">
        <f>Food_data!Q20</f>
        <v>36963.469394311098</v>
      </c>
      <c r="R8" s="25">
        <f>Food_data!R20</f>
        <v>36996.672352731206</v>
      </c>
      <c r="S8" s="25">
        <f>Food_data!S20</f>
        <v>36905.589101689504</v>
      </c>
      <c r="T8" s="25">
        <f>Food_data!T20</f>
        <v>37202.398516297202</v>
      </c>
      <c r="U8" s="25">
        <f>Food_data!U20</f>
        <v>37200.205849572798</v>
      </c>
      <c r="V8" s="25">
        <f>Food_data!V20</f>
        <v>37047.261311867798</v>
      </c>
      <c r="W8" s="25">
        <f>Food_data!W20</f>
        <v>36646.271412814502</v>
      </c>
      <c r="X8" s="25">
        <f>Food_data!X20</f>
        <v>36903.536103113001</v>
      </c>
      <c r="Y8" s="25">
        <f>Food_data!Y20</f>
        <v>37301.519115056799</v>
      </c>
      <c r="Z8" s="25">
        <f>Food_data!Z20</f>
        <v>37674.634440922098</v>
      </c>
      <c r="AA8" s="25">
        <f>Food_data!AA20</f>
        <v>38375.387969629795</v>
      </c>
      <c r="AB8" s="25">
        <f>Food_data!AB20</f>
        <v>38774.3317682454</v>
      </c>
      <c r="AC8" s="25">
        <f>Food_data!AC20</f>
        <v>39042.399728950601</v>
      </c>
      <c r="AD8" s="25">
        <f>Food_data!AD20</f>
        <v>39492.690654844097</v>
      </c>
      <c r="AE8" s="25">
        <f>Food_data!AE20</f>
        <v>39999.266316758898</v>
      </c>
      <c r="AF8" s="25">
        <f>Food_data!AF20</f>
        <v>40460.370515170296</v>
      </c>
      <c r="AG8" s="25">
        <f>Food_data!AG20</f>
        <v>40610.969383146701</v>
      </c>
      <c r="AH8" s="25">
        <f>Food_data!AH20</f>
        <v>40771.132567622502</v>
      </c>
      <c r="AI8" s="25">
        <f>Food_data!AI20</f>
        <v>40867.889068600802</v>
      </c>
      <c r="AJ8" s="25">
        <f>Food_data!AJ20</f>
        <v>40817.607869141801</v>
      </c>
      <c r="AK8" s="25">
        <f>Food_data!AK20</f>
        <v>40903.514477039302</v>
      </c>
      <c r="AL8" s="25">
        <f>Food_data!AL20</f>
        <v>41075.313599897003</v>
      </c>
      <c r="AM8" s="25">
        <f>Food_data!AM20</f>
        <v>41118.9462086735</v>
      </c>
      <c r="AN8" s="25">
        <f>Food_data!AN20</f>
        <v>41478.110776217596</v>
      </c>
      <c r="AO8" s="25">
        <f>Food_data!AO20</f>
        <v>41851.3534742716</v>
      </c>
      <c r="AP8" s="25">
        <f>Food_data!AP20</f>
        <v>42105.534843318404</v>
      </c>
      <c r="AQ8" s="25">
        <f>Food_data!AQ20</f>
        <v>42303.638311092203</v>
      </c>
      <c r="AR8" s="25">
        <f>Food_data!AR20</f>
        <v>42809.286564163005</v>
      </c>
      <c r="AS8" s="25"/>
      <c r="AT8" s="29"/>
    </row>
    <row r="9" spans="1:46" x14ac:dyDescent="0.2">
      <c r="A9" s="25" t="s">
        <v>177</v>
      </c>
      <c r="B9" s="25" t="s">
        <v>170</v>
      </c>
      <c r="C9" s="25" t="s">
        <v>171</v>
      </c>
      <c r="D9" s="25">
        <v>13379.937038094751</v>
      </c>
      <c r="E9" s="25">
        <v>11015.354446704892</v>
      </c>
      <c r="F9" s="25">
        <v>10734.024189640984</v>
      </c>
      <c r="G9" s="25">
        <v>10346.881085487206</v>
      </c>
      <c r="H9" s="25">
        <v>10021.739860510699</v>
      </c>
      <c r="I9" s="25">
        <v>9710.4133704484575</v>
      </c>
      <c r="J9" s="25">
        <v>9367.9154528679828</v>
      </c>
      <c r="K9" s="25">
        <v>9082.0033398982796</v>
      </c>
      <c r="L9" s="25">
        <v>8909.3895451693552</v>
      </c>
      <c r="M9" s="25">
        <v>8639.3693375666335</v>
      </c>
      <c r="N9" s="25">
        <v>8440.0734222457704</v>
      </c>
      <c r="O9" s="25">
        <v>8139.9914607571209</v>
      </c>
      <c r="P9" s="25">
        <v>8789.1258150854264</v>
      </c>
      <c r="Q9" s="25">
        <v>7481.344748548855</v>
      </c>
      <c r="R9" s="25">
        <v>7158.3999699404385</v>
      </c>
      <c r="S9" s="25">
        <v>6956.2740833782173</v>
      </c>
      <c r="T9" s="25">
        <v>6715.0562476067989</v>
      </c>
      <c r="U9" s="25">
        <v>6447.2525630256559</v>
      </c>
      <c r="V9" s="25">
        <v>6195.1294807621634</v>
      </c>
      <c r="W9" s="25">
        <v>5895.6693463962247</v>
      </c>
      <c r="X9" s="25">
        <v>5747.9510169497698</v>
      </c>
      <c r="Y9" s="25">
        <v>5452.5332303550967</v>
      </c>
      <c r="Z9" s="25">
        <v>5198.7409689000988</v>
      </c>
      <c r="AA9" s="25">
        <v>5011.6197369600623</v>
      </c>
      <c r="AB9" s="25">
        <v>5377.9162504626102</v>
      </c>
      <c r="AC9" s="25">
        <v>4669.4184692274157</v>
      </c>
      <c r="AD9" s="25">
        <v>4420.652540953557</v>
      </c>
      <c r="AE9" s="25">
        <v>4215.9685389154729</v>
      </c>
      <c r="AF9" s="25">
        <v>4028.4013992478267</v>
      </c>
      <c r="AG9" s="25">
        <v>3884.1977986250849</v>
      </c>
      <c r="AH9" s="25">
        <v>3696.2618379460064</v>
      </c>
      <c r="AI9" s="25">
        <v>3507.2583814093086</v>
      </c>
      <c r="AJ9" s="25">
        <v>3345.6907899990301</v>
      </c>
      <c r="AK9" s="25">
        <v>3154.64207296313</v>
      </c>
      <c r="AL9" s="25">
        <v>3023.7693643641833</v>
      </c>
      <c r="AM9" s="25">
        <v>2863.946305862713</v>
      </c>
      <c r="AN9" s="25">
        <v>3016.1135485265199</v>
      </c>
      <c r="AO9" s="25">
        <v>2587.8979765115646</v>
      </c>
      <c r="AP9" s="25">
        <v>2457.0461457662991</v>
      </c>
      <c r="AQ9" s="25">
        <v>2336.4391482606516</v>
      </c>
      <c r="AR9" s="25">
        <v>2233.9480627691037</v>
      </c>
      <c r="AS9" s="25">
        <f>SUM(D9:AR9)</f>
        <v>253655.75838911146</v>
      </c>
      <c r="AT9" s="29">
        <f t="shared" si="1"/>
        <v>-9.7380687608626948E-3</v>
      </c>
    </row>
    <row r="10" spans="1:46" x14ac:dyDescent="0.2">
      <c r="A10" s="25" t="s">
        <v>177</v>
      </c>
      <c r="B10" s="25" t="str">
        <f>Materials_data!B20</f>
        <v>Emissions|CO2eq</v>
      </c>
      <c r="C10" s="25" t="str">
        <f>Materials_data!C20</f>
        <v>Mt CO2eq/yr</v>
      </c>
      <c r="D10" s="25">
        <f>Materials_data!D20</f>
        <v>35767.862747946194</v>
      </c>
      <c r="E10" s="25">
        <f>Materials_data!E20</f>
        <v>36026.700580784702</v>
      </c>
      <c r="F10" s="25">
        <f>Materials_data!F20</f>
        <v>36285.656824241298</v>
      </c>
      <c r="G10" s="25">
        <f>Materials_data!G20</f>
        <v>36543.8149658943</v>
      </c>
      <c r="H10" s="25">
        <f>Materials_data!H20</f>
        <v>36799.345321562396</v>
      </c>
      <c r="I10" s="25">
        <f>Materials_data!I20</f>
        <v>37083.082699429295</v>
      </c>
      <c r="J10" s="25">
        <f>Materials_data!J20</f>
        <v>37378.667613843099</v>
      </c>
      <c r="K10" s="25">
        <f>Materials_data!K20</f>
        <v>37674.516233235503</v>
      </c>
      <c r="L10" s="25">
        <f>Materials_data!L20</f>
        <v>37970.464599141298</v>
      </c>
      <c r="M10" s="25">
        <f>Materials_data!M20</f>
        <v>38266.5035423726</v>
      </c>
      <c r="N10" s="25">
        <f>Materials_data!N20</f>
        <v>38576.497007891296</v>
      </c>
      <c r="O10" s="25">
        <f>Materials_data!O20</f>
        <v>38073.901223688306</v>
      </c>
      <c r="P10" s="25">
        <f>Materials_data!P20</f>
        <v>37572.085976655602</v>
      </c>
      <c r="Q10" s="25">
        <f>Materials_data!Q20</f>
        <v>37720.636263541302</v>
      </c>
      <c r="R10" s="25">
        <f>Materials_data!R20</f>
        <v>37870.967941664705</v>
      </c>
      <c r="S10" s="25">
        <f>Materials_data!S20</f>
        <v>38127.9012912545</v>
      </c>
      <c r="T10" s="25">
        <f>Materials_data!T20</f>
        <v>38457.372669426804</v>
      </c>
      <c r="U10" s="25">
        <f>Materials_data!U20</f>
        <v>38553.870242747602</v>
      </c>
      <c r="V10" s="25">
        <f>Materials_data!V20</f>
        <v>38632.247467379697</v>
      </c>
      <c r="W10" s="25">
        <f>Materials_data!W20</f>
        <v>38896.530025532302</v>
      </c>
      <c r="X10" s="25">
        <f>Materials_data!X20</f>
        <v>39148.9651881354</v>
      </c>
      <c r="Y10" s="25">
        <f>Materials_data!Y20</f>
        <v>39589.650942185697</v>
      </c>
      <c r="Z10" s="25">
        <f>Materials_data!Z20</f>
        <v>40312.6961995862</v>
      </c>
      <c r="AA10" s="25">
        <f>Materials_data!AA20</f>
        <v>40993.862587878502</v>
      </c>
      <c r="AB10" s="25">
        <f>Materials_data!AB20</f>
        <v>41476.374135180005</v>
      </c>
      <c r="AC10" s="25">
        <f>Materials_data!AC20</f>
        <v>41930.158872054701</v>
      </c>
      <c r="AD10" s="25">
        <f>Materials_data!AD20</f>
        <v>42500.100219994303</v>
      </c>
      <c r="AE10" s="25">
        <f>Materials_data!AE20</f>
        <v>42994.983320244901</v>
      </c>
      <c r="AF10" s="25">
        <f>Materials_data!AF20</f>
        <v>43498.7766722944</v>
      </c>
      <c r="AG10" s="25">
        <f>Materials_data!AG20</f>
        <v>43687.017843126101</v>
      </c>
      <c r="AH10" s="25">
        <f>Materials_data!AH20</f>
        <v>43865.326720098499</v>
      </c>
      <c r="AI10" s="25">
        <f>Materials_data!AI20</f>
        <v>44038.270831445698</v>
      </c>
      <c r="AJ10" s="25">
        <f>Materials_data!AJ20</f>
        <v>44233.166643789998</v>
      </c>
      <c r="AK10" s="25">
        <f>Materials_data!AK20</f>
        <v>44227.7426350803</v>
      </c>
      <c r="AL10" s="25">
        <f>Materials_data!AL20</f>
        <v>44384.8557783328</v>
      </c>
      <c r="AM10" s="25">
        <f>Materials_data!AM20</f>
        <v>44557.2117187486</v>
      </c>
      <c r="AN10" s="25">
        <f>Materials_data!AN20</f>
        <v>44684.872272209905</v>
      </c>
      <c r="AO10" s="25">
        <f>Materials_data!AO20</f>
        <v>44803.856692209301</v>
      </c>
      <c r="AP10" s="25">
        <f>Materials_data!AP20</f>
        <v>44943.164955083601</v>
      </c>
      <c r="AQ10" s="25">
        <f>Materials_data!AQ20</f>
        <v>45104.519198634502</v>
      </c>
      <c r="AR10" s="25">
        <f>Materials_data!AR20</f>
        <v>45577.278701902796</v>
      </c>
      <c r="AS10" s="25"/>
      <c r="AT10" s="29"/>
    </row>
    <row r="11" spans="1:46" x14ac:dyDescent="0.2">
      <c r="A11" s="25" t="s">
        <v>92</v>
      </c>
      <c r="B11" s="25" t="s">
        <v>170</v>
      </c>
      <c r="C11" s="25" t="s">
        <v>171</v>
      </c>
      <c r="D11" s="25">
        <v>13355.180404727565</v>
      </c>
      <c r="E11" s="25">
        <v>10985.873397009876</v>
      </c>
      <c r="F11" s="25">
        <v>10635.983626440164</v>
      </c>
      <c r="G11" s="25">
        <v>10252.556154401611</v>
      </c>
      <c r="H11" s="25">
        <v>9874.0240679255839</v>
      </c>
      <c r="I11" s="25">
        <v>9626.1794523198114</v>
      </c>
      <c r="J11" s="25">
        <v>14592594.075628085</v>
      </c>
      <c r="K11" s="25">
        <v>31667584.435543939</v>
      </c>
      <c r="L11" s="25">
        <v>47871296.92843122</v>
      </c>
      <c r="M11" s="25">
        <v>61709356.489400707</v>
      </c>
      <c r="N11" s="25">
        <v>75827578.327602834</v>
      </c>
      <c r="O11" s="25">
        <v>7937.7117504628895</v>
      </c>
      <c r="P11" s="25">
        <v>8380.4862195098376</v>
      </c>
      <c r="Q11" s="25">
        <v>7104.2385586760065</v>
      </c>
      <c r="R11" s="25">
        <v>6700.9309734899907</v>
      </c>
      <c r="S11" s="25">
        <v>6494.4530341135232</v>
      </c>
      <c r="T11" s="25">
        <v>6123.3991191326904</v>
      </c>
      <c r="U11" s="25">
        <v>5769.3376983913604</v>
      </c>
      <c r="V11" s="25">
        <v>5478.4851156050408</v>
      </c>
      <c r="W11" s="25">
        <v>5190.9971443997947</v>
      </c>
      <c r="X11" s="25">
        <v>5008.124804185567</v>
      </c>
      <c r="Y11" s="25">
        <v>4709.1287906867365</v>
      </c>
      <c r="Z11" s="25">
        <v>4476.9179599064628</v>
      </c>
      <c r="AA11" s="25">
        <v>4287.7290692374581</v>
      </c>
      <c r="AB11" s="25">
        <v>4635.9595161934576</v>
      </c>
      <c r="AC11" s="25">
        <v>3998.879103558038</v>
      </c>
      <c r="AD11" s="25">
        <v>3771.7881150467474</v>
      </c>
      <c r="AE11" s="25">
        <v>3583.4807808018604</v>
      </c>
      <c r="AF11" s="25">
        <v>3418.56213535703</v>
      </c>
      <c r="AG11" s="25">
        <v>3206.1846119038019</v>
      </c>
      <c r="AH11" s="25">
        <v>3041.2315045210407</v>
      </c>
      <c r="AI11" s="25">
        <v>2916.3390538238164</v>
      </c>
      <c r="AJ11" s="25">
        <v>2767.6725495991677</v>
      </c>
      <c r="AK11" s="25">
        <v>2578.8428560952893</v>
      </c>
      <c r="AL11" s="25">
        <v>2489.6031919639463</v>
      </c>
      <c r="AM11" s="25">
        <v>2390.0060124579963</v>
      </c>
      <c r="AN11" s="25">
        <v>2518.1546971547677</v>
      </c>
      <c r="AO11" s="25">
        <v>2112.0943875645062</v>
      </c>
      <c r="AP11" s="25">
        <v>2002.5420156435732</v>
      </c>
      <c r="AQ11" s="25">
        <v>1897.8007927454648</v>
      </c>
      <c r="AR11" s="25">
        <v>1809.8194469754249</v>
      </c>
      <c r="AS11" s="25">
        <f t="shared" si="0"/>
        <v>231859940.95471895</v>
      </c>
      <c r="AT11" s="29">
        <f t="shared" si="1"/>
        <v>904.17193208994513</v>
      </c>
    </row>
    <row r="12" spans="1:46" x14ac:dyDescent="0.2">
      <c r="A12" s="25" t="s">
        <v>92</v>
      </c>
      <c r="B12" s="25" t="str">
        <f>Total_data!B20</f>
        <v>Emissions|CO2eq</v>
      </c>
      <c r="C12" s="25" t="str">
        <f>Total_data!C20</f>
        <v>Mt CO2eq/yr</v>
      </c>
      <c r="D12" s="25">
        <f>Total_data!D20</f>
        <v>35766.237192693705</v>
      </c>
      <c r="E12" s="25">
        <f>Total_data!E20</f>
        <v>36025.047856056095</v>
      </c>
      <c r="F12" s="25">
        <f>Total_data!F20</f>
        <v>36284.452186874201</v>
      </c>
      <c r="G12" s="25">
        <f>Total_data!G20</f>
        <v>36542.450703308197</v>
      </c>
      <c r="H12" s="25">
        <f>Total_data!H20</f>
        <v>36674.19</v>
      </c>
      <c r="I12" s="25">
        <f>Total_data!I20</f>
        <v>36775.83</v>
      </c>
      <c r="J12" s="25">
        <f>Total_data!J20</f>
        <v>36877.54</v>
      </c>
      <c r="K12" s="25">
        <f>Total_data!K20</f>
        <v>36979.18</v>
      </c>
      <c r="L12" s="25">
        <f>Total_data!L20</f>
        <v>37080.89</v>
      </c>
      <c r="M12" s="25">
        <f>Total_data!M20</f>
        <v>37182.53</v>
      </c>
      <c r="N12" s="25">
        <f>Total_data!N20</f>
        <v>37284.239999999998</v>
      </c>
      <c r="O12" s="25">
        <f>Total_data!O20</f>
        <v>36795.360000000001</v>
      </c>
      <c r="P12" s="25">
        <f>Total_data!P20</f>
        <v>36306.479999999901</v>
      </c>
      <c r="Q12" s="25">
        <f>Total_data!Q20</f>
        <v>35781.012376519895</v>
      </c>
      <c r="R12" s="25">
        <f>Total_data!R20</f>
        <v>35157.940604211195</v>
      </c>
      <c r="S12" s="25">
        <f>Total_data!S20</f>
        <v>34538.2311523436</v>
      </c>
      <c r="T12" s="25">
        <f>Total_data!T20</f>
        <v>33936.705254177497</v>
      </c>
      <c r="U12" s="25">
        <f>Total_data!U20</f>
        <v>33237.5865862223</v>
      </c>
      <c r="V12" s="25">
        <f>Total_data!V20</f>
        <v>32588.4227397137</v>
      </c>
      <c r="W12" s="25">
        <f>Total_data!W20</f>
        <v>31941.0112528102</v>
      </c>
      <c r="X12" s="25">
        <f>Total_data!X20</f>
        <v>31302.0714101757</v>
      </c>
      <c r="Y12" s="25">
        <f>Total_data!Y20</f>
        <v>30799.207763496001</v>
      </c>
      <c r="Z12" s="25">
        <f>Total_data!Z20</f>
        <v>30298.620141146897</v>
      </c>
      <c r="AA12" s="25">
        <f>Total_data!AA20</f>
        <v>29804.958153160002</v>
      </c>
      <c r="AB12" s="25">
        <f>Total_data!AB20</f>
        <v>29536.429356887598</v>
      </c>
      <c r="AC12" s="25">
        <f>Total_data!AC20</f>
        <v>29151.357554657898</v>
      </c>
      <c r="AD12" s="25">
        <f>Total_data!AD20</f>
        <v>28572.04</v>
      </c>
      <c r="AE12" s="25">
        <f>Total_data!AE20</f>
        <v>27934.83</v>
      </c>
      <c r="AF12" s="25">
        <f>Total_data!AF20</f>
        <v>27297.619999999901</v>
      </c>
      <c r="AG12" s="25">
        <f>Total_data!AG20</f>
        <v>26660.409999999898</v>
      </c>
      <c r="AH12" s="25">
        <f>Total_data!AH20</f>
        <v>26023.200000000001</v>
      </c>
      <c r="AI12" s="25">
        <f>Total_data!AI20</f>
        <v>25277.839999999902</v>
      </c>
      <c r="AJ12" s="25">
        <f>Total_data!AJ20</f>
        <v>24532.479999999901</v>
      </c>
      <c r="AK12" s="25">
        <f>Total_data!AK20</f>
        <v>23787.19</v>
      </c>
      <c r="AL12" s="25">
        <f>Total_data!AL20</f>
        <v>23041.83</v>
      </c>
      <c r="AM12" s="25">
        <f>Total_data!AM20</f>
        <v>22296.54</v>
      </c>
      <c r="AN12" s="25">
        <f>Total_data!AN20</f>
        <v>21551.18</v>
      </c>
      <c r="AO12" s="25">
        <f>Total_data!AO20</f>
        <v>20805.889999999898</v>
      </c>
      <c r="AP12" s="25">
        <f>Total_data!AP20</f>
        <v>20060.53</v>
      </c>
      <c r="AQ12" s="25">
        <f>Total_data!AQ20</f>
        <v>19315.169999999998</v>
      </c>
      <c r="AR12" s="25">
        <f>Total_data!AR20</f>
        <v>18569.88</v>
      </c>
      <c r="AS12" s="25"/>
      <c r="AT12" s="25"/>
    </row>
    <row r="14" spans="1:46" s="2" customFormat="1" ht="15" x14ac:dyDescent="0.2">
      <c r="A14" s="3" t="s">
        <v>90</v>
      </c>
      <c r="B14" s="3" t="s">
        <v>170</v>
      </c>
      <c r="C14" s="2" t="s">
        <v>1</v>
      </c>
      <c r="D14" s="2">
        <v>2010</v>
      </c>
      <c r="E14" s="2">
        <v>2011</v>
      </c>
      <c r="F14" s="2">
        <v>2012</v>
      </c>
      <c r="G14" s="2">
        <v>2013</v>
      </c>
      <c r="H14" s="2">
        <v>2014</v>
      </c>
      <c r="I14" s="2">
        <v>2015</v>
      </c>
      <c r="J14" s="2">
        <v>2016</v>
      </c>
      <c r="K14" s="2">
        <v>2017</v>
      </c>
      <c r="L14" s="2">
        <v>2018</v>
      </c>
      <c r="M14" s="2">
        <v>2019</v>
      </c>
      <c r="N14" s="2">
        <v>2020</v>
      </c>
      <c r="O14" s="2">
        <v>2021</v>
      </c>
      <c r="P14" s="2">
        <v>2022</v>
      </c>
      <c r="Q14" s="2">
        <v>2023</v>
      </c>
      <c r="R14" s="2">
        <v>2024</v>
      </c>
      <c r="S14" s="2">
        <v>2025</v>
      </c>
      <c r="T14" s="2">
        <v>2026</v>
      </c>
      <c r="U14" s="2">
        <v>2027</v>
      </c>
      <c r="V14" s="2">
        <v>2028</v>
      </c>
      <c r="W14" s="2">
        <v>2029</v>
      </c>
      <c r="X14" s="2">
        <v>2030</v>
      </c>
      <c r="Y14" s="2">
        <v>2031</v>
      </c>
      <c r="Z14" s="2">
        <v>2032</v>
      </c>
      <c r="AA14" s="2">
        <v>2033</v>
      </c>
      <c r="AB14" s="2">
        <v>2034</v>
      </c>
      <c r="AC14" s="2">
        <v>2035</v>
      </c>
      <c r="AD14" s="2">
        <v>2036</v>
      </c>
      <c r="AE14" s="2">
        <v>2037</v>
      </c>
      <c r="AF14" s="2">
        <v>2038</v>
      </c>
      <c r="AG14" s="2">
        <v>2039</v>
      </c>
      <c r="AH14" s="2">
        <v>2040</v>
      </c>
      <c r="AI14" s="2">
        <v>2041</v>
      </c>
      <c r="AJ14" s="2">
        <v>2042</v>
      </c>
      <c r="AK14" s="2">
        <v>2043</v>
      </c>
      <c r="AL14" s="2">
        <v>2044</v>
      </c>
      <c r="AM14" s="2">
        <v>2045</v>
      </c>
      <c r="AN14" s="2">
        <v>2046</v>
      </c>
      <c r="AO14" s="2">
        <v>2047</v>
      </c>
      <c r="AP14" s="2">
        <v>2048</v>
      </c>
      <c r="AQ14" s="2">
        <v>2049</v>
      </c>
      <c r="AR14" s="2">
        <v>2050</v>
      </c>
      <c r="AS14" s="2" t="s">
        <v>125</v>
      </c>
      <c r="AT14" s="2" t="s">
        <v>172</v>
      </c>
    </row>
    <row r="15" spans="1:46" s="5" customFormat="1" ht="15" x14ac:dyDescent="0.2">
      <c r="A15" s="5" t="s">
        <v>93</v>
      </c>
      <c r="B15" s="5" t="s">
        <v>170</v>
      </c>
      <c r="C15" s="5" t="s">
        <v>173</v>
      </c>
      <c r="D15" s="5">
        <f t="shared" ref="D15:AR15" si="2">D3/1000</f>
        <v>13.37993703809475</v>
      </c>
      <c r="E15" s="5">
        <f t="shared" si="2"/>
        <v>11.015354446704892</v>
      </c>
      <c r="F15" s="5">
        <f t="shared" si="2"/>
        <v>10.735918030802621</v>
      </c>
      <c r="G15" s="5">
        <f t="shared" si="2"/>
        <v>10.357384007071774</v>
      </c>
      <c r="H15" s="5">
        <f t="shared" si="2"/>
        <v>10.029010263819423</v>
      </c>
      <c r="I15" s="5">
        <f t="shared" si="2"/>
        <v>9.6955422823365556</v>
      </c>
      <c r="J15" s="5">
        <f t="shared" si="2"/>
        <v>9.3672302140443175</v>
      </c>
      <c r="K15" s="5">
        <f t="shared" si="2"/>
        <v>9.0807730057334695</v>
      </c>
      <c r="L15" s="5">
        <f t="shared" si="2"/>
        <v>8.8826385166772095</v>
      </c>
      <c r="M15" s="5">
        <f t="shared" si="2"/>
        <v>8.6716483290321946</v>
      </c>
      <c r="N15" s="5">
        <f t="shared" si="2"/>
        <v>8.4396344108483863</v>
      </c>
      <c r="O15" s="5">
        <f t="shared" si="2"/>
        <v>8.199397947344508</v>
      </c>
      <c r="P15" s="5">
        <f t="shared" si="2"/>
        <v>8.8476193637921732</v>
      </c>
      <c r="Q15" s="5">
        <f t="shared" si="2"/>
        <v>7.56281018854237</v>
      </c>
      <c r="R15" s="5">
        <f t="shared" si="2"/>
        <v>7.2811811389939427</v>
      </c>
      <c r="S15" s="5">
        <f t="shared" si="2"/>
        <v>7.0240428066926404</v>
      </c>
      <c r="T15" s="5">
        <f t="shared" si="2"/>
        <v>6.8549878674841525</v>
      </c>
      <c r="U15" s="5">
        <f t="shared" si="2"/>
        <v>6.518920443276035</v>
      </c>
      <c r="V15" s="5">
        <f t="shared" si="2"/>
        <v>6.2733923899531323</v>
      </c>
      <c r="W15" s="5">
        <f t="shared" si="2"/>
        <v>5.9761577809413211</v>
      </c>
      <c r="X15" s="5">
        <f t="shared" si="2"/>
        <v>5.817674084995323</v>
      </c>
      <c r="Y15" s="5">
        <f t="shared" si="2"/>
        <v>5.5521500448160843</v>
      </c>
      <c r="Z15" s="5">
        <f t="shared" si="2"/>
        <v>5.2740240846398061</v>
      </c>
      <c r="AA15" s="5">
        <f t="shared" si="2"/>
        <v>5.1021774998733322</v>
      </c>
      <c r="AB15" s="5">
        <f t="shared" si="2"/>
        <v>5.458798101615848</v>
      </c>
      <c r="AC15" s="5">
        <f t="shared" si="2"/>
        <v>4.7685623267785138</v>
      </c>
      <c r="AD15" s="5">
        <f t="shared" si="2"/>
        <v>4.5091729875516444</v>
      </c>
      <c r="AE15" s="5">
        <f t="shared" si="2"/>
        <v>4.3105567584933064</v>
      </c>
      <c r="AF15" s="5">
        <f t="shared" si="2"/>
        <v>4.1390408874173215</v>
      </c>
      <c r="AG15" s="5">
        <f t="shared" si="2"/>
        <v>3.9769630983658573</v>
      </c>
      <c r="AH15" s="5">
        <f t="shared" si="2"/>
        <v>3.7619590238477261</v>
      </c>
      <c r="AI15" s="5">
        <f t="shared" si="2"/>
        <v>3.5849646095919594</v>
      </c>
      <c r="AJ15" s="5">
        <f t="shared" si="2"/>
        <v>3.4141981602113396</v>
      </c>
      <c r="AK15" s="5">
        <f t="shared" si="2"/>
        <v>3.232671950525436</v>
      </c>
      <c r="AL15" s="5">
        <f t="shared" si="2"/>
        <v>3.0919750381974311</v>
      </c>
      <c r="AM15" s="5">
        <f t="shared" si="2"/>
        <v>2.9261220620081123</v>
      </c>
      <c r="AN15" s="5">
        <f t="shared" si="2"/>
        <v>3.0953838545741186</v>
      </c>
      <c r="AO15" s="5">
        <f t="shared" si="2"/>
        <v>2.6739884831487535</v>
      </c>
      <c r="AP15" s="5">
        <f t="shared" si="2"/>
        <v>2.5317113608062169</v>
      </c>
      <c r="AQ15" s="5">
        <f t="shared" si="2"/>
        <v>2.4180987169709045</v>
      </c>
      <c r="AR15" s="5">
        <f t="shared" si="2"/>
        <v>2.3163927152452279</v>
      </c>
      <c r="AS15" s="5">
        <f>SUM(D15:AR15)</f>
        <v>256.15016632186013</v>
      </c>
      <c r="AT15" s="35">
        <f>AS15/AS15-1</f>
        <v>0</v>
      </c>
    </row>
    <row r="16" spans="1:46" s="5" customFormat="1" ht="15" x14ac:dyDescent="0.2">
      <c r="A16" s="5" t="s">
        <v>93</v>
      </c>
      <c r="B16" s="5" t="str">
        <f>Baseline_data!B20</f>
        <v>Emissions|CO2eq</v>
      </c>
      <c r="C16" s="5" t="str">
        <f>Baseline_data!C20</f>
        <v>Mt CO2eq/yr</v>
      </c>
      <c r="D16" s="5">
        <f>Baseline_data!D20</f>
        <v>35767.862747946194</v>
      </c>
      <c r="E16" s="5">
        <f>Baseline_data!E20</f>
        <v>36026.700580784702</v>
      </c>
      <c r="F16" s="5">
        <f>Baseline_data!F20</f>
        <v>36285.656824241298</v>
      </c>
      <c r="G16" s="5">
        <f>Baseline_data!G20</f>
        <v>36543.8149658943</v>
      </c>
      <c r="H16" s="5">
        <f>Baseline_data!H20</f>
        <v>36799.345321562396</v>
      </c>
      <c r="I16" s="5">
        <f>Baseline_data!I20</f>
        <v>37083.082699429295</v>
      </c>
      <c r="J16" s="5">
        <f>Baseline_data!J20</f>
        <v>37378.667613843099</v>
      </c>
      <c r="K16" s="5">
        <f>Baseline_data!K20</f>
        <v>37674.530482633301</v>
      </c>
      <c r="L16" s="5">
        <f>Baseline_data!L20</f>
        <v>37970.464599141298</v>
      </c>
      <c r="M16" s="5">
        <f>Baseline_data!M20</f>
        <v>38266.5035423726</v>
      </c>
      <c r="N16" s="5">
        <f>Baseline_data!N20</f>
        <v>38576.497007891398</v>
      </c>
      <c r="O16" s="5">
        <f>Baseline_data!O20</f>
        <v>38093.718807395497</v>
      </c>
      <c r="P16" s="5">
        <f>Baseline_data!P20</f>
        <v>37611.7254610901</v>
      </c>
      <c r="Q16" s="5">
        <f>Baseline_data!Q20</f>
        <v>37982.993920257402</v>
      </c>
      <c r="R16" s="5">
        <f>Baseline_data!R20</f>
        <v>38111.483248026801</v>
      </c>
      <c r="S16" s="5">
        <f>Baseline_data!S20</f>
        <v>38478.510132428804</v>
      </c>
      <c r="T16" s="5">
        <f>Baseline_data!T20</f>
        <v>38734.703155061601</v>
      </c>
      <c r="U16" s="5">
        <f>Baseline_data!U20</f>
        <v>38935.380758968</v>
      </c>
      <c r="V16" s="5">
        <f>Baseline_data!V20</f>
        <v>39099.7406423879</v>
      </c>
      <c r="W16" s="5">
        <f>Baseline_data!W20</f>
        <v>39453.0033086568</v>
      </c>
      <c r="X16" s="5">
        <f>Baseline_data!X20</f>
        <v>39837.343827591998</v>
      </c>
      <c r="Y16" s="5">
        <f>Baseline_data!Y20</f>
        <v>40299.432954808406</v>
      </c>
      <c r="Z16" s="5">
        <f>Baseline_data!Z20</f>
        <v>41148.810774619298</v>
      </c>
      <c r="AA16" s="5">
        <f>Baseline_data!AA20</f>
        <v>41884.129589216202</v>
      </c>
      <c r="AB16" s="5">
        <f>Baseline_data!AB20</f>
        <v>42380.910844678096</v>
      </c>
      <c r="AC16" s="5">
        <f>Baseline_data!AC20</f>
        <v>42839.309854830601</v>
      </c>
      <c r="AD16" s="5">
        <f>Baseline_data!AD20</f>
        <v>43478.094761914101</v>
      </c>
      <c r="AE16" s="5">
        <f>Baseline_data!AE20</f>
        <v>44051.259120168295</v>
      </c>
      <c r="AF16" s="5">
        <f>Baseline_data!AF20</f>
        <v>44560.657399999996</v>
      </c>
      <c r="AG16" s="5">
        <f>Baseline_data!AG20</f>
        <v>44867.102699999996</v>
      </c>
      <c r="AH16" s="5">
        <f>Baseline_data!AH20</f>
        <v>45173.547999999901</v>
      </c>
      <c r="AI16" s="5">
        <f>Baseline_data!AI20</f>
        <v>45385.318857152401</v>
      </c>
      <c r="AJ16" s="5">
        <f>Baseline_data!AJ20</f>
        <v>45639.312039999902</v>
      </c>
      <c r="AK16" s="5">
        <f>Baseline_data!AK20</f>
        <v>45745.144271078301</v>
      </c>
      <c r="AL16" s="5">
        <f>Baseline_data!AL20</f>
        <v>46051.266058494199</v>
      </c>
      <c r="AM16" s="5">
        <f>Baseline_data!AM20</f>
        <v>46327.865016348704</v>
      </c>
      <c r="AN16" s="5">
        <f>Baseline_data!AN20</f>
        <v>46542.772447740899</v>
      </c>
      <c r="AO16" s="5">
        <f>Baseline_data!AO20</f>
        <v>46730.568900050996</v>
      </c>
      <c r="AP16" s="5">
        <f>Baseline_data!AP20</f>
        <v>46915.1126445548</v>
      </c>
      <c r="AQ16" s="5">
        <f>Baseline_data!AQ20</f>
        <v>47044.5941611198</v>
      </c>
      <c r="AR16" s="5">
        <f>Baseline_data!AR20</f>
        <v>46999.911034516597</v>
      </c>
    </row>
    <row r="17" spans="1:47" s="2" customFormat="1" ht="15" x14ac:dyDescent="0.2">
      <c r="A17" s="5" t="s">
        <v>94</v>
      </c>
      <c r="B17" s="5" t="s">
        <v>170</v>
      </c>
      <c r="C17" s="5" t="s">
        <v>173</v>
      </c>
      <c r="D17" s="5">
        <f t="shared" ref="D17:AR17" si="3">D5/1000</f>
        <v>13.365056068155543</v>
      </c>
      <c r="E17" s="5">
        <f t="shared" si="3"/>
        <v>10.970131630405758</v>
      </c>
      <c r="F17" s="5">
        <f t="shared" si="3"/>
        <v>10.623324097139825</v>
      </c>
      <c r="G17" s="5">
        <f t="shared" si="3"/>
        <v>10.241932954471901</v>
      </c>
      <c r="H17" s="5">
        <f t="shared" si="3"/>
        <v>9.9189684246376935</v>
      </c>
      <c r="I17" s="5">
        <f t="shared" si="3"/>
        <v>9.6020947360722086</v>
      </c>
      <c r="J17" s="5">
        <f t="shared" si="3"/>
        <v>13695.111237616717</v>
      </c>
      <c r="K17" s="5">
        <f t="shared" si="3"/>
        <v>31094.118224524162</v>
      </c>
      <c r="L17" s="5">
        <f t="shared" si="3"/>
        <v>46812.956409684281</v>
      </c>
      <c r="M17" s="5">
        <f t="shared" si="3"/>
        <v>61063.812738716173</v>
      </c>
      <c r="N17" s="5">
        <f t="shared" si="3"/>
        <v>74712.045797143088</v>
      </c>
      <c r="O17" s="5">
        <f t="shared" si="3"/>
        <v>8.09575339111273</v>
      </c>
      <c r="P17" s="5">
        <f t="shared" si="3"/>
        <v>8.4888939592626897</v>
      </c>
      <c r="Q17" s="5">
        <f t="shared" si="3"/>
        <v>7.2486953521906932</v>
      </c>
      <c r="R17" s="5">
        <f t="shared" si="3"/>
        <v>6.9436912520202787</v>
      </c>
      <c r="S17" s="5">
        <f t="shared" si="3"/>
        <v>6.6692609207268072</v>
      </c>
      <c r="T17" s="5">
        <f t="shared" si="3"/>
        <v>6.3672784660867183</v>
      </c>
      <c r="U17" s="5">
        <f t="shared" si="3"/>
        <v>6.1064932136335077</v>
      </c>
      <c r="V17" s="5">
        <f t="shared" si="3"/>
        <v>5.8219778824388806</v>
      </c>
      <c r="W17" s="5">
        <f t="shared" si="3"/>
        <v>5.579081976112624</v>
      </c>
      <c r="X17" s="5">
        <f t="shared" si="3"/>
        <v>5.4788437058478046</v>
      </c>
      <c r="Y17" s="5">
        <f t="shared" si="3"/>
        <v>5.2223511888546872</v>
      </c>
      <c r="Z17" s="5">
        <f t="shared" si="3"/>
        <v>5.0281812150426726</v>
      </c>
      <c r="AA17" s="5">
        <f t="shared" si="3"/>
        <v>4.8471597743323995</v>
      </c>
      <c r="AB17" s="5">
        <f t="shared" si="3"/>
        <v>5.1902557017761319</v>
      </c>
      <c r="AC17" s="5">
        <f t="shared" si="3"/>
        <v>4.5001976987459118</v>
      </c>
      <c r="AD17" s="5">
        <f t="shared" si="3"/>
        <v>4.2366049661369196</v>
      </c>
      <c r="AE17" s="5">
        <f t="shared" si="3"/>
        <v>4.0463568941343304</v>
      </c>
      <c r="AF17" s="5">
        <f t="shared" si="3"/>
        <v>3.8551975531607301</v>
      </c>
      <c r="AG17" s="5">
        <f t="shared" si="3"/>
        <v>3.6691852492430455</v>
      </c>
      <c r="AH17" s="5">
        <f t="shared" si="3"/>
        <v>3.4704278206189794</v>
      </c>
      <c r="AI17" s="5">
        <f t="shared" si="3"/>
        <v>3.3529528249084333</v>
      </c>
      <c r="AJ17" s="5">
        <f t="shared" si="3"/>
        <v>51.621783502984599</v>
      </c>
      <c r="AK17" s="5">
        <f t="shared" si="3"/>
        <v>12358.567176588949</v>
      </c>
      <c r="AL17" s="5">
        <f t="shared" si="3"/>
        <v>23440.341848371911</v>
      </c>
      <c r="AM17" s="5">
        <f t="shared" si="3"/>
        <v>33410.817595495202</v>
      </c>
      <c r="AN17" s="5">
        <f t="shared" si="3"/>
        <v>42595.549252058736</v>
      </c>
      <c r="AO17" s="5">
        <f t="shared" si="3"/>
        <v>50777.917709686371</v>
      </c>
      <c r="AP17" s="5">
        <f t="shared" si="3"/>
        <v>58060.792510415551</v>
      </c>
      <c r="AQ17" s="5">
        <f t="shared" si="3"/>
        <v>65330.671599076435</v>
      </c>
      <c r="AR17" s="5">
        <f t="shared" si="3"/>
        <v>73255.167884050214</v>
      </c>
      <c r="AS17" s="5">
        <f>SUM(D17:AR17)</f>
        <v>586838.43211584806</v>
      </c>
      <c r="AT17" s="40">
        <f>(AS17/$AS$15)-1</f>
        <v>2289.9937578508871</v>
      </c>
    </row>
    <row r="18" spans="1:47" s="2" customFormat="1" ht="15" x14ac:dyDescent="0.2">
      <c r="A18" s="5" t="s">
        <v>94</v>
      </c>
      <c r="B18" s="5" t="str">
        <f>'2Degree_data'!B20</f>
        <v>Emissions|CO2eq</v>
      </c>
      <c r="C18" s="5" t="str">
        <f>'2Degree_data'!C20</f>
        <v>Mt CO2eq/yr</v>
      </c>
      <c r="D18" s="5">
        <f>'2Degree_data'!D20</f>
        <v>35767.862747946194</v>
      </c>
      <c r="E18" s="5">
        <f>'2Degree_data'!E20</f>
        <v>36025.986650548199</v>
      </c>
      <c r="F18" s="5">
        <f>'2Degree_data'!F20</f>
        <v>36284.228963768299</v>
      </c>
      <c r="G18" s="5">
        <f>'2Degree_data'!G20</f>
        <v>36541.798133918099</v>
      </c>
      <c r="H18" s="5">
        <f>'2Degree_data'!H20</f>
        <v>36674.19</v>
      </c>
      <c r="I18" s="5">
        <f>'2Degree_data'!I20</f>
        <v>36775.83</v>
      </c>
      <c r="J18" s="5">
        <f>'2Degree_data'!J20</f>
        <v>36877.54</v>
      </c>
      <c r="K18" s="5">
        <f>'2Degree_data'!K20</f>
        <v>36979.18</v>
      </c>
      <c r="L18" s="5">
        <f>'2Degree_data'!L20</f>
        <v>37080.89</v>
      </c>
      <c r="M18" s="5">
        <f>'2Degree_data'!M20</f>
        <v>37182.53</v>
      </c>
      <c r="N18" s="5">
        <f>'2Degree_data'!N20</f>
        <v>37284.239999999998</v>
      </c>
      <c r="O18" s="5">
        <f>'2Degree_data'!O20</f>
        <v>36795.360000000001</v>
      </c>
      <c r="P18" s="5">
        <f>'2Degree_data'!P20</f>
        <v>36306.480000000003</v>
      </c>
      <c r="Q18" s="5">
        <f>'2Degree_data'!Q20</f>
        <v>35817.599999999999</v>
      </c>
      <c r="R18" s="5">
        <f>'2Degree_data'!R20</f>
        <v>35328.719999999994</v>
      </c>
      <c r="S18" s="5">
        <f>'2Degree_data'!S20</f>
        <v>34839.840000000004</v>
      </c>
      <c r="T18" s="5">
        <f>'2Degree_data'!T20</f>
        <v>34350.889999999898</v>
      </c>
      <c r="U18" s="5">
        <f>'2Degree_data'!U20</f>
        <v>33862.009999999995</v>
      </c>
      <c r="V18" s="5">
        <f>'2Degree_data'!V20</f>
        <v>33373.129999999896</v>
      </c>
      <c r="W18" s="5">
        <f>'2Degree_data'!W20</f>
        <v>32884.25</v>
      </c>
      <c r="X18" s="5">
        <f>'2Degree_data'!X20</f>
        <v>32364.859936519602</v>
      </c>
      <c r="Y18" s="5">
        <f>'2Degree_data'!Y20</f>
        <v>31758.16</v>
      </c>
      <c r="Z18" s="5">
        <f>'2Degree_data'!Z20</f>
        <v>31120.95</v>
      </c>
      <c r="AA18" s="5">
        <f>'2Degree_data'!AA20</f>
        <v>30483.7399999999</v>
      </c>
      <c r="AB18" s="5">
        <f>'2Degree_data'!AB20</f>
        <v>29846.530000000002</v>
      </c>
      <c r="AC18" s="5">
        <f>'2Degree_data'!AC20</f>
        <v>29209.249999999902</v>
      </c>
      <c r="AD18" s="5">
        <f>'2Degree_data'!AD20</f>
        <v>28572.039999999903</v>
      </c>
      <c r="AE18" s="5">
        <f>'2Degree_data'!AE20</f>
        <v>27934.83</v>
      </c>
      <c r="AF18" s="5">
        <f>'2Degree_data'!AF20</f>
        <v>27297.62</v>
      </c>
      <c r="AG18" s="5">
        <f>'2Degree_data'!AG20</f>
        <v>26660.409999999898</v>
      </c>
      <c r="AH18" s="5">
        <f>'2Degree_data'!AH20</f>
        <v>26023.199999999899</v>
      </c>
      <c r="AI18" s="5">
        <f>'2Degree_data'!AI20</f>
        <v>25277.839999999902</v>
      </c>
      <c r="AJ18" s="5">
        <f>'2Degree_data'!AJ20</f>
        <v>24532.479999999901</v>
      </c>
      <c r="AK18" s="5">
        <f>'2Degree_data'!AK20</f>
        <v>23787.19</v>
      </c>
      <c r="AL18" s="5">
        <f>'2Degree_data'!AL20</f>
        <v>23041.8299999999</v>
      </c>
      <c r="AM18" s="5">
        <f>'2Degree_data'!AM20</f>
        <v>22296.54</v>
      </c>
      <c r="AN18" s="5">
        <f>'2Degree_data'!AN20</f>
        <v>21551.18</v>
      </c>
      <c r="AO18" s="5">
        <f>'2Degree_data'!AO20</f>
        <v>20805.890000000003</v>
      </c>
      <c r="AP18" s="5">
        <f>'2Degree_data'!AP20</f>
        <v>20060.53</v>
      </c>
      <c r="AQ18" s="5">
        <f>'2Degree_data'!AQ20</f>
        <v>19315.169999999998</v>
      </c>
      <c r="AR18" s="5">
        <f>'2Degree_data'!AR20</f>
        <v>18569.88</v>
      </c>
      <c r="AS18" s="5"/>
      <c r="AT18" s="29"/>
    </row>
    <row r="19" spans="1:47" x14ac:dyDescent="0.2">
      <c r="A19" s="25" t="s">
        <v>91</v>
      </c>
      <c r="B19" s="25" t="s">
        <v>170</v>
      </c>
      <c r="C19" s="25" t="s">
        <v>173</v>
      </c>
      <c r="D19" s="25">
        <f t="shared" ref="D19:AR19" si="4">D7/1000</f>
        <v>13.37774440569471</v>
      </c>
      <c r="E19" s="25">
        <f t="shared" si="4"/>
        <v>11.016430665317884</v>
      </c>
      <c r="F19" s="25">
        <f t="shared" si="4"/>
        <v>10.704781358923032</v>
      </c>
      <c r="G19" s="25">
        <f t="shared" si="4"/>
        <v>10.35938146946836</v>
      </c>
      <c r="H19" s="25">
        <f t="shared" si="4"/>
        <v>10.043455237176158</v>
      </c>
      <c r="I19" s="25">
        <f t="shared" si="4"/>
        <v>9.6937126804717746</v>
      </c>
      <c r="J19" s="25">
        <f t="shared" si="4"/>
        <v>9.368935483968821</v>
      </c>
      <c r="K19" s="25">
        <f t="shared" si="4"/>
        <v>9.0791791566408495</v>
      </c>
      <c r="L19" s="25">
        <f t="shared" si="4"/>
        <v>8.9235813245707387</v>
      </c>
      <c r="M19" s="25">
        <f t="shared" si="4"/>
        <v>8.6580562498334999</v>
      </c>
      <c r="N19" s="25">
        <f t="shared" si="4"/>
        <v>8.4372781092301814</v>
      </c>
      <c r="O19" s="25">
        <f t="shared" si="4"/>
        <v>8.1529063377565851</v>
      </c>
      <c r="P19" s="25">
        <f t="shared" si="4"/>
        <v>8.7896489984784019</v>
      </c>
      <c r="Q19" s="25">
        <f t="shared" si="4"/>
        <v>7.461337154552095</v>
      </c>
      <c r="R19" s="25">
        <f t="shared" si="4"/>
        <v>7.0913160092838901</v>
      </c>
      <c r="S19" s="25">
        <f t="shared" si="4"/>
        <v>6.8345915446611745</v>
      </c>
      <c r="T19" s="25">
        <f t="shared" si="4"/>
        <v>6.5756134681993892</v>
      </c>
      <c r="U19" s="25">
        <f t="shared" si="4"/>
        <v>6.313663508040432</v>
      </c>
      <c r="V19" s="25">
        <f t="shared" si="4"/>
        <v>6.046711046637725</v>
      </c>
      <c r="W19" s="25">
        <f t="shared" si="4"/>
        <v>5.7492629762093284</v>
      </c>
      <c r="X19" s="25">
        <f t="shared" si="4"/>
        <v>5.5340238650295976</v>
      </c>
      <c r="Y19" s="25">
        <f t="shared" si="4"/>
        <v>5.2484534431152996</v>
      </c>
      <c r="Z19" s="25">
        <f t="shared" si="4"/>
        <v>4.9914969980675856</v>
      </c>
      <c r="AA19" s="25">
        <f t="shared" si="4"/>
        <v>4.7786109410768782</v>
      </c>
      <c r="AB19" s="25">
        <f t="shared" si="4"/>
        <v>5.1497391772036742</v>
      </c>
      <c r="AC19" s="25">
        <f t="shared" si="4"/>
        <v>4.4392425542854426</v>
      </c>
      <c r="AD19" s="25">
        <f t="shared" si="4"/>
        <v>4.1929465605190233</v>
      </c>
      <c r="AE19" s="25">
        <f t="shared" si="4"/>
        <v>4.0096670028555055</v>
      </c>
      <c r="AF19" s="25">
        <f t="shared" si="4"/>
        <v>3.8050746353633937</v>
      </c>
      <c r="AG19" s="25">
        <f t="shared" si="4"/>
        <v>3.6412580147773945</v>
      </c>
      <c r="AH19" s="25">
        <f t="shared" si="4"/>
        <v>3.4548094910543981</v>
      </c>
      <c r="AI19" s="25">
        <f t="shared" si="4"/>
        <v>3.290934782654007</v>
      </c>
      <c r="AJ19" s="25">
        <f t="shared" si="4"/>
        <v>3.1231054384603039</v>
      </c>
      <c r="AK19" s="25">
        <f t="shared" si="4"/>
        <v>2.9181325860280358</v>
      </c>
      <c r="AL19" s="25">
        <f t="shared" si="4"/>
        <v>2.820912847752965</v>
      </c>
      <c r="AM19" s="25">
        <f t="shared" si="4"/>
        <v>2.6528678654769537</v>
      </c>
      <c r="AN19" s="25">
        <f t="shared" si="4"/>
        <v>2.8130969645954065</v>
      </c>
      <c r="AO19" s="25">
        <f t="shared" si="4"/>
        <v>2.3911713187081158</v>
      </c>
      <c r="AP19" s="25">
        <f t="shared" si="4"/>
        <v>2.2762692631583583</v>
      </c>
      <c r="AQ19" s="25">
        <f t="shared" si="4"/>
        <v>2.1413103325440161</v>
      </c>
      <c r="AR19" s="25">
        <f t="shared" si="4"/>
        <v>2.0485095332521133</v>
      </c>
      <c r="AS19" s="5">
        <f>SUM(D19:AR19)</f>
        <v>248.39922080109352</v>
      </c>
      <c r="AT19" s="41">
        <f>(AS19/$AS$15)-1</f>
        <v>-3.025938117497573E-2</v>
      </c>
    </row>
    <row r="20" spans="1:47" x14ac:dyDescent="0.2">
      <c r="A20" s="25" t="s">
        <v>91</v>
      </c>
      <c r="B20" s="25" t="str">
        <f>Food_data!B20</f>
        <v>Emissions|CO2eq</v>
      </c>
      <c r="C20" s="25" t="str">
        <f>Food_data!C20</f>
        <v>Mt CO2eq/yr</v>
      </c>
      <c r="D20" s="25">
        <f>Food_data!D20</f>
        <v>35766.237192693705</v>
      </c>
      <c r="E20" s="25">
        <f>Food_data!E20</f>
        <v>36025.047856056095</v>
      </c>
      <c r="F20" s="25">
        <f>Food_data!F20</f>
        <v>36284.452186874201</v>
      </c>
      <c r="G20" s="25">
        <f>Food_data!G20</f>
        <v>36542.450703308197</v>
      </c>
      <c r="H20" s="25">
        <f>Food_data!H20</f>
        <v>36798.115423290707</v>
      </c>
      <c r="I20" s="25">
        <f>Food_data!I20</f>
        <v>37079.010321722402</v>
      </c>
      <c r="J20" s="25">
        <f>Food_data!J20</f>
        <v>37377.976185409505</v>
      </c>
      <c r="K20" s="25">
        <f>Food_data!K20</f>
        <v>37670.556224119304</v>
      </c>
      <c r="L20" s="25">
        <f>Food_data!L20</f>
        <v>37969.605917272194</v>
      </c>
      <c r="M20" s="25">
        <f>Food_data!M20</f>
        <v>38262.096657794697</v>
      </c>
      <c r="N20" s="25">
        <f>Food_data!N20</f>
        <v>38575.470451105306</v>
      </c>
      <c r="O20" s="25">
        <f>Food_data!O20</f>
        <v>38007.174970631604</v>
      </c>
      <c r="P20" s="25">
        <f>Food_data!P20</f>
        <v>37236.004546124197</v>
      </c>
      <c r="Q20" s="25">
        <f>Food_data!Q20</f>
        <v>36963.469394311098</v>
      </c>
      <c r="R20" s="25">
        <f>Food_data!R20</f>
        <v>36996.672352731206</v>
      </c>
      <c r="S20" s="25">
        <f>Food_data!S20</f>
        <v>36905.589101689504</v>
      </c>
      <c r="T20" s="25">
        <f>Food_data!T20</f>
        <v>37202.398516297202</v>
      </c>
      <c r="U20" s="25">
        <f>Food_data!U20</f>
        <v>37200.205849572798</v>
      </c>
      <c r="V20" s="25">
        <f>Food_data!V20</f>
        <v>37047.261311867798</v>
      </c>
      <c r="W20" s="25">
        <f>Food_data!W20</f>
        <v>36646.271412814502</v>
      </c>
      <c r="X20" s="25">
        <f>Food_data!X20</f>
        <v>36903.536103113001</v>
      </c>
      <c r="Y20" s="25">
        <f>Food_data!Y20</f>
        <v>37301.519115056799</v>
      </c>
      <c r="Z20" s="25">
        <f>Food_data!Z20</f>
        <v>37674.634440922098</v>
      </c>
      <c r="AA20" s="25">
        <f>Food_data!AA20</f>
        <v>38375.387969629795</v>
      </c>
      <c r="AB20" s="25">
        <f>Food_data!AB20</f>
        <v>38774.3317682454</v>
      </c>
      <c r="AC20" s="25">
        <f>Food_data!AC20</f>
        <v>39042.399728950601</v>
      </c>
      <c r="AD20" s="25">
        <f>Food_data!AD20</f>
        <v>39492.690654844097</v>
      </c>
      <c r="AE20" s="25">
        <f>Food_data!AE20</f>
        <v>39999.266316758898</v>
      </c>
      <c r="AF20" s="25">
        <f>Food_data!AF20</f>
        <v>40460.370515170296</v>
      </c>
      <c r="AG20" s="25">
        <f>Food_data!AG20</f>
        <v>40610.969383146701</v>
      </c>
      <c r="AH20" s="25">
        <f>Food_data!AH20</f>
        <v>40771.132567622502</v>
      </c>
      <c r="AI20" s="25">
        <f>Food_data!AI20</f>
        <v>40867.889068600802</v>
      </c>
      <c r="AJ20" s="25">
        <f>Food_data!AJ20</f>
        <v>40817.607869141801</v>
      </c>
      <c r="AK20" s="25">
        <f>Food_data!AK20</f>
        <v>40903.514477039302</v>
      </c>
      <c r="AL20" s="25">
        <f>Food_data!AL20</f>
        <v>41075.313599897003</v>
      </c>
      <c r="AM20" s="25">
        <f>Food_data!AM20</f>
        <v>41118.9462086735</v>
      </c>
      <c r="AN20" s="25">
        <f>Food_data!AN20</f>
        <v>41478.110776217596</v>
      </c>
      <c r="AO20" s="25">
        <f>Food_data!AO20</f>
        <v>41851.3534742716</v>
      </c>
      <c r="AP20" s="25">
        <f>Food_data!AP20</f>
        <v>42105.534843318404</v>
      </c>
      <c r="AQ20" s="25">
        <f>Food_data!AQ20</f>
        <v>42303.638311092203</v>
      </c>
      <c r="AR20" s="25">
        <f>Food_data!AR20</f>
        <v>42809.286564163005</v>
      </c>
      <c r="AS20" s="5"/>
      <c r="AT20" s="41"/>
    </row>
    <row r="21" spans="1:47" x14ac:dyDescent="0.2">
      <c r="A21" s="25" t="s">
        <v>177</v>
      </c>
      <c r="B21" s="25" t="s">
        <v>170</v>
      </c>
      <c r="C21" s="25" t="s">
        <v>173</v>
      </c>
      <c r="D21" s="25">
        <f t="shared" ref="D21:AR21" si="5">D9/1000</f>
        <v>13.37993703809475</v>
      </c>
      <c r="E21" s="25">
        <f t="shared" si="5"/>
        <v>11.015354446704892</v>
      </c>
      <c r="F21" s="25">
        <f t="shared" si="5"/>
        <v>10.734024189640984</v>
      </c>
      <c r="G21" s="25">
        <f t="shared" si="5"/>
        <v>10.346881085487206</v>
      </c>
      <c r="H21" s="25">
        <f t="shared" si="5"/>
        <v>10.021739860510699</v>
      </c>
      <c r="I21" s="25">
        <f t="shared" si="5"/>
        <v>9.7104133704484568</v>
      </c>
      <c r="J21" s="25">
        <f t="shared" si="5"/>
        <v>9.3679154528679831</v>
      </c>
      <c r="K21" s="25">
        <f t="shared" si="5"/>
        <v>9.0820033398982805</v>
      </c>
      <c r="L21" s="25">
        <f t="shared" si="5"/>
        <v>8.9093895451693559</v>
      </c>
      <c r="M21" s="25">
        <f t="shared" si="5"/>
        <v>8.6393693375666327</v>
      </c>
      <c r="N21" s="25">
        <f t="shared" si="5"/>
        <v>8.4400734222457707</v>
      </c>
      <c r="O21" s="25">
        <f t="shared" si="5"/>
        <v>8.1399914607571215</v>
      </c>
      <c r="P21" s="25">
        <f t="shared" si="5"/>
        <v>8.789125815085427</v>
      </c>
      <c r="Q21" s="25">
        <f t="shared" si="5"/>
        <v>7.4813447485488549</v>
      </c>
      <c r="R21" s="25">
        <f t="shared" si="5"/>
        <v>7.1583999699404384</v>
      </c>
      <c r="S21" s="25">
        <f t="shared" si="5"/>
        <v>6.9562740833782168</v>
      </c>
      <c r="T21" s="25">
        <f t="shared" si="5"/>
        <v>6.7150562476067988</v>
      </c>
      <c r="U21" s="25">
        <f t="shared" si="5"/>
        <v>6.4472525630256561</v>
      </c>
      <c r="V21" s="25">
        <f t="shared" si="5"/>
        <v>6.1951294807621631</v>
      </c>
      <c r="W21" s="25">
        <f t="shared" si="5"/>
        <v>5.8956693463962244</v>
      </c>
      <c r="X21" s="25">
        <f t="shared" si="5"/>
        <v>5.7479510169497701</v>
      </c>
      <c r="Y21" s="25">
        <f t="shared" si="5"/>
        <v>5.4525332303550966</v>
      </c>
      <c r="Z21" s="25">
        <f t="shared" si="5"/>
        <v>5.1987409689000987</v>
      </c>
      <c r="AA21" s="25">
        <f t="shared" si="5"/>
        <v>5.0116197369600624</v>
      </c>
      <c r="AB21" s="25">
        <f t="shared" si="5"/>
        <v>5.3779162504626106</v>
      </c>
      <c r="AC21" s="25">
        <f t="shared" si="5"/>
        <v>4.6694184692274154</v>
      </c>
      <c r="AD21" s="25">
        <f t="shared" si="5"/>
        <v>4.4206525409535571</v>
      </c>
      <c r="AE21" s="25">
        <f t="shared" si="5"/>
        <v>4.2159685389154733</v>
      </c>
      <c r="AF21" s="25">
        <f t="shared" si="5"/>
        <v>4.0284013992478265</v>
      </c>
      <c r="AG21" s="25">
        <f t="shared" si="5"/>
        <v>3.8841977986250851</v>
      </c>
      <c r="AH21" s="25">
        <f t="shared" si="5"/>
        <v>3.6962618379460066</v>
      </c>
      <c r="AI21" s="25">
        <f t="shared" si="5"/>
        <v>3.5072583814093088</v>
      </c>
      <c r="AJ21" s="25">
        <f t="shared" si="5"/>
        <v>3.34569078999903</v>
      </c>
      <c r="AK21" s="25">
        <f t="shared" si="5"/>
        <v>3.1546420729631302</v>
      </c>
      <c r="AL21" s="25">
        <f t="shared" si="5"/>
        <v>3.0237693643641834</v>
      </c>
      <c r="AM21" s="25">
        <f t="shared" si="5"/>
        <v>2.8639463058627128</v>
      </c>
      <c r="AN21" s="25">
        <f t="shared" si="5"/>
        <v>3.01611354852652</v>
      </c>
      <c r="AO21" s="25">
        <f t="shared" si="5"/>
        <v>2.5878979765115644</v>
      </c>
      <c r="AP21" s="25">
        <f t="shared" si="5"/>
        <v>2.4570461457662991</v>
      </c>
      <c r="AQ21" s="25">
        <f t="shared" si="5"/>
        <v>2.3364391482606517</v>
      </c>
      <c r="AR21" s="25">
        <f t="shared" si="5"/>
        <v>2.2339480627691035</v>
      </c>
      <c r="AS21" s="5">
        <f>SUM(D21:AR21)</f>
        <v>253.65575838911144</v>
      </c>
      <c r="AT21" s="41">
        <f t="shared" ref="AT21" si="6">(AS21/$AS$15)-1</f>
        <v>-9.7380687608626948E-3</v>
      </c>
    </row>
    <row r="22" spans="1:47" x14ac:dyDescent="0.2">
      <c r="A22" s="25" t="s">
        <v>177</v>
      </c>
      <c r="B22" s="25" t="str">
        <f>Materials_data!B20</f>
        <v>Emissions|CO2eq</v>
      </c>
      <c r="C22" s="25" t="str">
        <f>Materials_data!C20</f>
        <v>Mt CO2eq/yr</v>
      </c>
      <c r="D22" s="25">
        <f>Materials_data!D20</f>
        <v>35767.862747946194</v>
      </c>
      <c r="E22" s="25">
        <f>Materials_data!E20</f>
        <v>36026.700580784702</v>
      </c>
      <c r="F22" s="25">
        <f>Materials_data!F20</f>
        <v>36285.656824241298</v>
      </c>
      <c r="G22" s="25">
        <f>Materials_data!G20</f>
        <v>36543.8149658943</v>
      </c>
      <c r="H22" s="25">
        <f>Materials_data!H20</f>
        <v>36799.345321562396</v>
      </c>
      <c r="I22" s="25">
        <f>Materials_data!I20</f>
        <v>37083.082699429295</v>
      </c>
      <c r="J22" s="25">
        <f>Materials_data!J20</f>
        <v>37378.667613843099</v>
      </c>
      <c r="K22" s="25">
        <f>Materials_data!K20</f>
        <v>37674.516233235503</v>
      </c>
      <c r="L22" s="25">
        <f>Materials_data!L20</f>
        <v>37970.464599141298</v>
      </c>
      <c r="M22" s="25">
        <f>Materials_data!M20</f>
        <v>38266.5035423726</v>
      </c>
      <c r="N22" s="25">
        <f>Materials_data!N20</f>
        <v>38576.497007891296</v>
      </c>
      <c r="O22" s="25">
        <f>Materials_data!O20</f>
        <v>38073.901223688306</v>
      </c>
      <c r="P22" s="25">
        <f>Materials_data!P20</f>
        <v>37572.085976655602</v>
      </c>
      <c r="Q22" s="25">
        <f>Materials_data!Q20</f>
        <v>37720.636263541302</v>
      </c>
      <c r="R22" s="25">
        <f>Materials_data!R20</f>
        <v>37870.967941664705</v>
      </c>
      <c r="S22" s="25">
        <f>Materials_data!S20</f>
        <v>38127.9012912545</v>
      </c>
      <c r="T22" s="25">
        <f>Materials_data!T20</f>
        <v>38457.372669426804</v>
      </c>
      <c r="U22" s="25">
        <f>Materials_data!U20</f>
        <v>38553.870242747602</v>
      </c>
      <c r="V22" s="25">
        <f>Materials_data!V20</f>
        <v>38632.247467379697</v>
      </c>
      <c r="W22" s="25">
        <f>Materials_data!W20</f>
        <v>38896.530025532302</v>
      </c>
      <c r="X22" s="25">
        <f>Materials_data!X20</f>
        <v>39148.9651881354</v>
      </c>
      <c r="Y22" s="25">
        <f>Materials_data!Y20</f>
        <v>39589.650942185697</v>
      </c>
      <c r="Z22" s="25">
        <f>Materials_data!Z20</f>
        <v>40312.6961995862</v>
      </c>
      <c r="AA22" s="25">
        <f>Materials_data!AA20</f>
        <v>40993.862587878502</v>
      </c>
      <c r="AB22" s="25">
        <f>Materials_data!AB20</f>
        <v>41476.374135180005</v>
      </c>
      <c r="AC22" s="25">
        <f>Materials_data!AC20</f>
        <v>41930.158872054701</v>
      </c>
      <c r="AD22" s="25">
        <f>Materials_data!AD20</f>
        <v>42500.100219994303</v>
      </c>
      <c r="AE22" s="25">
        <f>Materials_data!AE20</f>
        <v>42994.983320244901</v>
      </c>
      <c r="AF22" s="25">
        <f>Materials_data!AF20</f>
        <v>43498.7766722944</v>
      </c>
      <c r="AG22" s="25">
        <f>Materials_data!AG20</f>
        <v>43687.017843126101</v>
      </c>
      <c r="AH22" s="25">
        <f>Materials_data!AH20</f>
        <v>43865.326720098499</v>
      </c>
      <c r="AI22" s="25">
        <f>Materials_data!AI20</f>
        <v>44038.270831445698</v>
      </c>
      <c r="AJ22" s="25">
        <f>Materials_data!AJ20</f>
        <v>44233.166643789998</v>
      </c>
      <c r="AK22" s="25">
        <f>Materials_data!AK20</f>
        <v>44227.7426350803</v>
      </c>
      <c r="AL22" s="25">
        <f>Materials_data!AL20</f>
        <v>44384.8557783328</v>
      </c>
      <c r="AM22" s="25">
        <f>Materials_data!AM20</f>
        <v>44557.2117187486</v>
      </c>
      <c r="AN22" s="25">
        <f>Materials_data!AN20</f>
        <v>44684.872272209905</v>
      </c>
      <c r="AO22" s="25">
        <f>Materials_data!AO20</f>
        <v>44803.856692209301</v>
      </c>
      <c r="AP22" s="25">
        <f>Materials_data!AP20</f>
        <v>44943.164955083601</v>
      </c>
      <c r="AQ22" s="25">
        <f>Materials_data!AQ20</f>
        <v>45104.519198634502</v>
      </c>
      <c r="AR22" s="25">
        <f>Materials_data!AR20</f>
        <v>45577.278701902796</v>
      </c>
      <c r="AS22" s="5"/>
      <c r="AT22" s="29"/>
    </row>
    <row r="23" spans="1:47" x14ac:dyDescent="0.2">
      <c r="A23" s="25" t="s">
        <v>92</v>
      </c>
      <c r="B23" s="25" t="s">
        <v>170</v>
      </c>
      <c r="C23" s="25" t="s">
        <v>173</v>
      </c>
      <c r="D23" s="25">
        <f t="shared" ref="D23:AR23" si="7">D11/1000</f>
        <v>13.355180404727566</v>
      </c>
      <c r="E23" s="25">
        <f t="shared" si="7"/>
        <v>10.985873397009877</v>
      </c>
      <c r="F23" s="25">
        <f t="shared" si="7"/>
        <v>10.635983626440163</v>
      </c>
      <c r="G23" s="25">
        <f t="shared" si="7"/>
        <v>10.252556154401612</v>
      </c>
      <c r="H23" s="25">
        <f t="shared" si="7"/>
        <v>9.8740240679255837</v>
      </c>
      <c r="I23" s="25">
        <f t="shared" si="7"/>
        <v>9.6261794523198105</v>
      </c>
      <c r="J23" s="25">
        <f t="shared" si="7"/>
        <v>14592.594075628085</v>
      </c>
      <c r="K23" s="25">
        <f t="shared" si="7"/>
        <v>31667.58443554394</v>
      </c>
      <c r="L23" s="25">
        <f t="shared" si="7"/>
        <v>47871.29692843122</v>
      </c>
      <c r="M23" s="25">
        <f t="shared" si="7"/>
        <v>61709.356489400707</v>
      </c>
      <c r="N23" s="25">
        <f t="shared" si="7"/>
        <v>75827.578327602838</v>
      </c>
      <c r="O23" s="25">
        <f t="shared" si="7"/>
        <v>7.9377117504628893</v>
      </c>
      <c r="P23" s="25">
        <f t="shared" si="7"/>
        <v>8.3804862195098373</v>
      </c>
      <c r="Q23" s="25">
        <f t="shared" si="7"/>
        <v>7.1042385586760064</v>
      </c>
      <c r="R23" s="25">
        <f t="shared" si="7"/>
        <v>6.7009309734899904</v>
      </c>
      <c r="S23" s="25">
        <f t="shared" si="7"/>
        <v>6.4944530341135236</v>
      </c>
      <c r="T23" s="25">
        <f t="shared" si="7"/>
        <v>6.1233991191326904</v>
      </c>
      <c r="U23" s="25">
        <f t="shared" si="7"/>
        <v>5.76933769839136</v>
      </c>
      <c r="V23" s="25">
        <f t="shared" si="7"/>
        <v>5.4784851156050411</v>
      </c>
      <c r="W23" s="25">
        <f t="shared" si="7"/>
        <v>5.1909971443997946</v>
      </c>
      <c r="X23" s="25">
        <f t="shared" si="7"/>
        <v>5.0081248041855666</v>
      </c>
      <c r="Y23" s="25">
        <f t="shared" si="7"/>
        <v>4.7091287906867363</v>
      </c>
      <c r="Z23" s="25">
        <f t="shared" si="7"/>
        <v>4.476917959906463</v>
      </c>
      <c r="AA23" s="25">
        <f t="shared" si="7"/>
        <v>4.2877290692374581</v>
      </c>
      <c r="AB23" s="25">
        <f t="shared" si="7"/>
        <v>4.6359595161934575</v>
      </c>
      <c r="AC23" s="25">
        <f t="shared" si="7"/>
        <v>3.9988791035580378</v>
      </c>
      <c r="AD23" s="25">
        <f t="shared" si="7"/>
        <v>3.7717881150467476</v>
      </c>
      <c r="AE23" s="25">
        <f t="shared" si="7"/>
        <v>3.5834807808018603</v>
      </c>
      <c r="AF23" s="25">
        <f t="shared" si="7"/>
        <v>3.4185621353570301</v>
      </c>
      <c r="AG23" s="25">
        <f t="shared" si="7"/>
        <v>3.2061846119038018</v>
      </c>
      <c r="AH23" s="25">
        <f t="shared" si="7"/>
        <v>3.0412315045210407</v>
      </c>
      <c r="AI23" s="25">
        <f t="shared" si="7"/>
        <v>2.9163390538238163</v>
      </c>
      <c r="AJ23" s="25">
        <f t="shared" si="7"/>
        <v>2.7676725495991676</v>
      </c>
      <c r="AK23" s="25">
        <f t="shared" si="7"/>
        <v>2.5788428560952892</v>
      </c>
      <c r="AL23" s="25">
        <f t="shared" si="7"/>
        <v>2.4896031919639463</v>
      </c>
      <c r="AM23" s="25">
        <f t="shared" si="7"/>
        <v>2.3900060124579965</v>
      </c>
      <c r="AN23" s="25">
        <f t="shared" si="7"/>
        <v>2.5181546971547677</v>
      </c>
      <c r="AO23" s="25">
        <f t="shared" si="7"/>
        <v>2.1120943875645062</v>
      </c>
      <c r="AP23" s="25">
        <f t="shared" si="7"/>
        <v>2.0025420156435731</v>
      </c>
      <c r="AQ23" s="25">
        <f t="shared" si="7"/>
        <v>1.8978007927454648</v>
      </c>
      <c r="AR23" s="25">
        <f t="shared" si="7"/>
        <v>1.809819446975425</v>
      </c>
      <c r="AS23" s="5">
        <f t="shared" ref="AS23" si="8">SUM(D23:AR23)</f>
        <v>231859.94095471883</v>
      </c>
      <c r="AT23" s="40">
        <f t="shared" ref="AT23" si="9">(AS23/$AS$15)-1</f>
        <v>904.17193208994479</v>
      </c>
      <c r="AU23" s="48">
        <f>AT23/AT17-1</f>
        <v>-0.60516401890174065</v>
      </c>
    </row>
    <row r="24" spans="1:47" x14ac:dyDescent="0.2">
      <c r="A24" s="25" t="s">
        <v>92</v>
      </c>
      <c r="B24" s="25" t="str">
        <f>Total_data!B20</f>
        <v>Emissions|CO2eq</v>
      </c>
      <c r="C24" s="25" t="str">
        <f>Total_data!C20</f>
        <v>Mt CO2eq/yr</v>
      </c>
      <c r="D24" s="25">
        <f>Total_data!D20</f>
        <v>35766.237192693705</v>
      </c>
      <c r="E24" s="25">
        <f>Total_data!E20</f>
        <v>36025.047856056095</v>
      </c>
      <c r="F24" s="25">
        <f>Total_data!F20</f>
        <v>36284.452186874201</v>
      </c>
      <c r="G24" s="25">
        <f>Total_data!G20</f>
        <v>36542.450703308197</v>
      </c>
      <c r="H24" s="25">
        <f>Total_data!H20</f>
        <v>36674.19</v>
      </c>
      <c r="I24" s="25">
        <f>Total_data!I20</f>
        <v>36775.83</v>
      </c>
      <c r="J24" s="25">
        <f>Total_data!J20</f>
        <v>36877.54</v>
      </c>
      <c r="K24" s="25">
        <f>Total_data!K20</f>
        <v>36979.18</v>
      </c>
      <c r="L24" s="25">
        <f>Total_data!L20</f>
        <v>37080.89</v>
      </c>
      <c r="M24" s="25">
        <f>Total_data!M20</f>
        <v>37182.53</v>
      </c>
      <c r="N24" s="25">
        <f>Total_data!N20</f>
        <v>37284.239999999998</v>
      </c>
      <c r="O24" s="25">
        <f>Total_data!O20</f>
        <v>36795.360000000001</v>
      </c>
      <c r="P24" s="25">
        <f>Total_data!P20</f>
        <v>36306.479999999901</v>
      </c>
      <c r="Q24" s="25">
        <f>Total_data!Q20</f>
        <v>35781.012376519895</v>
      </c>
      <c r="R24" s="25">
        <f>Total_data!R20</f>
        <v>35157.940604211195</v>
      </c>
      <c r="S24" s="25">
        <f>Total_data!S20</f>
        <v>34538.2311523436</v>
      </c>
      <c r="T24" s="25">
        <f>Total_data!T20</f>
        <v>33936.705254177497</v>
      </c>
      <c r="U24" s="25">
        <f>Total_data!U20</f>
        <v>33237.5865862223</v>
      </c>
      <c r="V24" s="25">
        <f>Total_data!V20</f>
        <v>32588.4227397137</v>
      </c>
      <c r="W24" s="25">
        <f>Total_data!W20</f>
        <v>31941.0112528102</v>
      </c>
      <c r="X24" s="25">
        <f>Total_data!X20</f>
        <v>31302.0714101757</v>
      </c>
      <c r="Y24" s="25">
        <f>Total_data!Y20</f>
        <v>30799.207763496001</v>
      </c>
      <c r="Z24" s="25">
        <f>Total_data!Z20</f>
        <v>30298.620141146897</v>
      </c>
      <c r="AA24" s="25">
        <f>Total_data!AA20</f>
        <v>29804.958153160002</v>
      </c>
      <c r="AB24" s="25">
        <f>Total_data!AB20</f>
        <v>29536.429356887598</v>
      </c>
      <c r="AC24" s="25">
        <f>Total_data!AC20</f>
        <v>29151.357554657898</v>
      </c>
      <c r="AD24" s="25">
        <f>Total_data!AD20</f>
        <v>28572.04</v>
      </c>
      <c r="AE24" s="25">
        <f>Total_data!AE20</f>
        <v>27934.83</v>
      </c>
      <c r="AF24" s="25">
        <f>Total_data!AF20</f>
        <v>27297.619999999901</v>
      </c>
      <c r="AG24" s="25">
        <f>Total_data!AG20</f>
        <v>26660.409999999898</v>
      </c>
      <c r="AH24" s="25">
        <f>Total_data!AH20</f>
        <v>26023.200000000001</v>
      </c>
      <c r="AI24" s="25">
        <f>Total_data!AI20</f>
        <v>25277.839999999902</v>
      </c>
      <c r="AJ24" s="25">
        <f>Total_data!AJ20</f>
        <v>24532.479999999901</v>
      </c>
      <c r="AK24" s="25">
        <f>Total_data!AK20</f>
        <v>23787.19</v>
      </c>
      <c r="AL24" s="25">
        <f>Total_data!AL20</f>
        <v>23041.83</v>
      </c>
      <c r="AM24" s="25">
        <f>Total_data!AM20</f>
        <v>22296.54</v>
      </c>
      <c r="AN24" s="25">
        <f>Total_data!AN20</f>
        <v>21551.18</v>
      </c>
      <c r="AO24" s="25">
        <f>Total_data!AO20</f>
        <v>20805.889999999898</v>
      </c>
      <c r="AP24" s="25">
        <f>Total_data!AP20</f>
        <v>20060.53</v>
      </c>
      <c r="AQ24" s="25">
        <f>Total_data!AQ20</f>
        <v>19315.169999999998</v>
      </c>
      <c r="AR24" s="25">
        <f>Total_data!AR20</f>
        <v>18569.88</v>
      </c>
      <c r="AS24" s="5"/>
      <c r="AT24" s="25"/>
    </row>
    <row r="25" spans="1:47" x14ac:dyDescent="0.2">
      <c r="AS25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153"/>
  <sheetViews>
    <sheetView zoomScale="120" zoomScaleNormal="120" workbookViewId="0">
      <selection activeCell="B2" sqref="B2"/>
    </sheetView>
  </sheetViews>
  <sheetFormatPr baseColWidth="10" defaultColWidth="10.83203125" defaultRowHeight="15" x14ac:dyDescent="0.2"/>
  <cols>
    <col min="1" max="1" width="10.83203125" style="13"/>
    <col min="2" max="2" width="31.83203125" style="1" bestFit="1" customWidth="1"/>
    <col min="3" max="3" width="10.83203125" style="1" customWidth="1"/>
    <col min="4" max="16384" width="10.83203125" style="1"/>
  </cols>
  <sheetData>
    <row r="1" spans="1:44" x14ac:dyDescent="0.2">
      <c r="B1" s="2" t="s">
        <v>185</v>
      </c>
    </row>
    <row r="2" spans="1:44" s="2" customFormat="1" x14ac:dyDescent="0.2">
      <c r="A2" s="13"/>
    </row>
    <row r="3" spans="1:44" s="2" customFormat="1" x14ac:dyDescent="0.2">
      <c r="A3" s="3" t="s">
        <v>90</v>
      </c>
      <c r="B3" s="3" t="s">
        <v>0</v>
      </c>
      <c r="C3" s="2" t="s">
        <v>1</v>
      </c>
      <c r="D3" s="2">
        <v>2010</v>
      </c>
      <c r="E3" s="2">
        <v>2011</v>
      </c>
      <c r="F3" s="2">
        <v>2012</v>
      </c>
      <c r="G3" s="2">
        <v>2013</v>
      </c>
      <c r="H3" s="2">
        <v>2014</v>
      </c>
      <c r="I3" s="2">
        <v>2015</v>
      </c>
      <c r="J3" s="2">
        <v>2016</v>
      </c>
      <c r="K3" s="2">
        <v>2017</v>
      </c>
      <c r="L3" s="2">
        <v>2018</v>
      </c>
      <c r="M3" s="2">
        <v>2019</v>
      </c>
      <c r="N3" s="2">
        <v>2020</v>
      </c>
      <c r="O3" s="2">
        <v>2021</v>
      </c>
      <c r="P3" s="2">
        <v>2022</v>
      </c>
      <c r="Q3" s="2">
        <v>2023</v>
      </c>
      <c r="R3" s="2">
        <v>2024</v>
      </c>
      <c r="S3" s="2">
        <v>2025</v>
      </c>
      <c r="T3" s="2">
        <v>2026</v>
      </c>
      <c r="U3" s="2">
        <v>2027</v>
      </c>
      <c r="V3" s="2">
        <v>2028</v>
      </c>
      <c r="W3" s="2">
        <v>2029</v>
      </c>
      <c r="X3" s="2">
        <v>2030</v>
      </c>
      <c r="Y3" s="2">
        <v>2031</v>
      </c>
      <c r="Z3" s="2">
        <v>2032</v>
      </c>
      <c r="AA3" s="2">
        <v>2033</v>
      </c>
      <c r="AB3" s="2">
        <v>2034</v>
      </c>
      <c r="AC3" s="2">
        <v>2035</v>
      </c>
      <c r="AD3" s="2">
        <v>2036</v>
      </c>
      <c r="AE3" s="2">
        <v>2037</v>
      </c>
      <c r="AF3" s="2">
        <v>2038</v>
      </c>
      <c r="AG3" s="2">
        <v>2039</v>
      </c>
      <c r="AH3" s="2">
        <v>2040</v>
      </c>
      <c r="AI3" s="2">
        <v>2041</v>
      </c>
      <c r="AJ3" s="2">
        <v>2042</v>
      </c>
      <c r="AK3" s="2">
        <v>2043</v>
      </c>
      <c r="AL3" s="2">
        <v>2044</v>
      </c>
      <c r="AM3" s="2">
        <v>2045</v>
      </c>
      <c r="AN3" s="2">
        <v>2046</v>
      </c>
      <c r="AO3" s="2">
        <v>2047</v>
      </c>
      <c r="AP3" s="2">
        <v>2048</v>
      </c>
      <c r="AQ3" s="2">
        <v>2049</v>
      </c>
      <c r="AR3" s="2">
        <v>2050</v>
      </c>
    </row>
    <row r="4" spans="1:44" x14ac:dyDescent="0.2">
      <c r="A4" s="13" t="s">
        <v>93</v>
      </c>
      <c r="B4" s="1" t="s">
        <v>2</v>
      </c>
      <c r="C4" s="1" t="s">
        <v>3</v>
      </c>
      <c r="D4" s="4">
        <v>83.894808424257803</v>
      </c>
      <c r="E4" s="4">
        <v>84.884404973356993</v>
      </c>
      <c r="F4" s="4">
        <v>85.879076376554096</v>
      </c>
      <c r="G4" s="4">
        <v>86.881360060898203</v>
      </c>
      <c r="H4" s="4">
        <v>87.888718599340194</v>
      </c>
      <c r="I4" s="4">
        <v>89.056729669480006</v>
      </c>
      <c r="J4" s="4">
        <v>90.296522987807393</v>
      </c>
      <c r="K4" s="4">
        <v>91.543928587281499</v>
      </c>
      <c r="L4" s="4">
        <v>92.796409040853604</v>
      </c>
      <c r="M4" s="4">
        <v>94.056501775572599</v>
      </c>
      <c r="N4" s="4">
        <v>95.321669364389592</v>
      </c>
      <c r="O4" s="4">
        <v>96.252106571517302</v>
      </c>
      <c r="P4" s="4">
        <v>97.182543778645297</v>
      </c>
      <c r="Q4" s="4">
        <v>98.118055839870891</v>
      </c>
      <c r="R4" s="4">
        <v>99.053567901096798</v>
      </c>
      <c r="S4" s="4">
        <v>99.994154816420405</v>
      </c>
      <c r="T4" s="4">
        <v>100.9307463200234</v>
      </c>
      <c r="U4" s="4">
        <v>101.8724126777245</v>
      </c>
      <c r="V4" s="4">
        <v>102.81407903542531</v>
      </c>
      <c r="W4" s="4">
        <v>103.7608202472243</v>
      </c>
      <c r="X4" s="4">
        <v>104.7075614590231</v>
      </c>
      <c r="Y4" s="4">
        <v>105.37728839568311</v>
      </c>
      <c r="Z4" s="4">
        <v>106.0430199206221</v>
      </c>
      <c r="AA4" s="4">
        <v>106.7127468572821</v>
      </c>
      <c r="AB4" s="4">
        <v>107.3810158092702</v>
      </c>
      <c r="AC4" s="4">
        <v>108.04928476125829</v>
      </c>
      <c r="AD4" s="4">
        <v>108.7175537132465</v>
      </c>
      <c r="AE4" s="4">
        <v>109.3858226652346</v>
      </c>
      <c r="AF4" s="4">
        <v>110.0500962055021</v>
      </c>
      <c r="AG4" s="4">
        <v>110.7209025845392</v>
      </c>
      <c r="AH4" s="4">
        <v>111.3877135518555</v>
      </c>
      <c r="AI4" s="4">
        <v>111.8996852846783</v>
      </c>
      <c r="AJ4" s="4">
        <v>112.4116570175009</v>
      </c>
      <c r="AK4" s="4">
        <v>112.92616617737249</v>
      </c>
      <c r="AL4" s="4">
        <v>113.4406753372441</v>
      </c>
      <c r="AM4" s="4">
        <v>113.9551844971157</v>
      </c>
      <c r="AN4" s="4">
        <v>114.46969365698729</v>
      </c>
      <c r="AO4" s="4">
        <v>114.98674024390789</v>
      </c>
      <c r="AP4" s="4">
        <v>115.4972539920586</v>
      </c>
      <c r="AQ4" s="4">
        <v>116.0143005789793</v>
      </c>
      <c r="AR4" s="4">
        <v>116.5313471658998</v>
      </c>
    </row>
    <row r="5" spans="1:44" x14ac:dyDescent="0.2">
      <c r="A5" s="13" t="s">
        <v>93</v>
      </c>
      <c r="B5" s="1" t="s">
        <v>4</v>
      </c>
      <c r="C5" s="1" t="s">
        <v>3</v>
      </c>
      <c r="D5" s="4">
        <v>5.76</v>
      </c>
      <c r="E5" s="4">
        <v>5.76</v>
      </c>
      <c r="F5" s="4">
        <v>5.76</v>
      </c>
      <c r="G5" s="4">
        <v>5.76</v>
      </c>
      <c r="H5" s="4">
        <v>5.76</v>
      </c>
      <c r="I5" s="4">
        <v>5.8044310404825401</v>
      </c>
      <c r="J5" s="4">
        <v>5.8682287437652203</v>
      </c>
      <c r="K5" s="4">
        <v>5.9320264470478996</v>
      </c>
      <c r="L5" s="4">
        <v>5.9958241503305798</v>
      </c>
      <c r="M5" s="4">
        <v>6.0596218536132698</v>
      </c>
      <c r="N5" s="4">
        <v>6.12341955689595</v>
      </c>
      <c r="O5" s="4">
        <v>6.1651780535900702</v>
      </c>
      <c r="P5" s="4">
        <v>6.2069365502841798</v>
      </c>
      <c r="Q5" s="4">
        <v>6.2486950469783</v>
      </c>
      <c r="R5" s="4">
        <v>6.2904535436724203</v>
      </c>
      <c r="S5" s="4">
        <v>6.3322120403665396</v>
      </c>
      <c r="T5" s="4">
        <v>6.37281057881916</v>
      </c>
      <c r="U5" s="4">
        <v>6.4134091172717698</v>
      </c>
      <c r="V5" s="4">
        <v>6.4540076557243902</v>
      </c>
      <c r="W5" s="4">
        <v>6.4946061941770097</v>
      </c>
      <c r="X5" s="4">
        <v>6.5352047326296203</v>
      </c>
      <c r="Y5" s="4">
        <v>6.5653636469087102</v>
      </c>
      <c r="Z5" s="4">
        <v>6.5943626029462896</v>
      </c>
      <c r="AA5" s="4">
        <v>6.6245215172253804</v>
      </c>
      <c r="AB5" s="4">
        <v>6.6535204732629598</v>
      </c>
      <c r="AC5" s="4">
        <v>6.6825194293005401</v>
      </c>
      <c r="AD5" s="4">
        <v>6.7115183853381204</v>
      </c>
      <c r="AE5" s="4">
        <v>6.7405173413757096</v>
      </c>
      <c r="AF5" s="4">
        <v>6.76835633917179</v>
      </c>
      <c r="AG5" s="4">
        <v>6.7973552952093703</v>
      </c>
      <c r="AH5" s="4">
        <v>6.8251942930054499</v>
      </c>
      <c r="AI5" s="4">
        <v>6.8449135831110004</v>
      </c>
      <c r="AJ5" s="4">
        <v>6.8646328732165598</v>
      </c>
      <c r="AK5" s="4">
        <v>6.8843521633221201</v>
      </c>
      <c r="AL5" s="4">
        <v>6.9040714534276697</v>
      </c>
      <c r="AM5" s="4">
        <v>6.92379074353323</v>
      </c>
      <c r="AN5" s="4">
        <v>6.9435100336387796</v>
      </c>
      <c r="AO5" s="4">
        <v>6.9632293237443399</v>
      </c>
      <c r="AP5" s="4">
        <v>6.9817886556083897</v>
      </c>
      <c r="AQ5" s="4">
        <v>7.00150794571395</v>
      </c>
      <c r="AR5" s="4">
        <v>7.0212272358194996</v>
      </c>
    </row>
    <row r="7" spans="1:44" x14ac:dyDescent="0.2">
      <c r="A7" s="3" t="s">
        <v>90</v>
      </c>
      <c r="B7" s="3" t="s">
        <v>5</v>
      </c>
      <c r="C7" s="2" t="s">
        <v>1</v>
      </c>
      <c r="D7" s="2">
        <v>2010</v>
      </c>
      <c r="E7" s="2">
        <v>2011</v>
      </c>
      <c r="F7" s="2">
        <v>2012</v>
      </c>
      <c r="G7" s="2">
        <v>2013</v>
      </c>
      <c r="H7" s="2">
        <v>2014</v>
      </c>
      <c r="I7" s="2">
        <v>2015</v>
      </c>
      <c r="J7" s="2">
        <v>2016</v>
      </c>
      <c r="K7" s="2">
        <v>2017</v>
      </c>
      <c r="L7" s="2">
        <v>2018</v>
      </c>
      <c r="M7" s="2">
        <v>2019</v>
      </c>
      <c r="N7" s="2">
        <v>2020</v>
      </c>
      <c r="O7" s="2">
        <v>2021</v>
      </c>
      <c r="P7" s="2">
        <v>2022</v>
      </c>
      <c r="Q7" s="2">
        <v>2023</v>
      </c>
      <c r="R7" s="2">
        <v>2024</v>
      </c>
      <c r="S7" s="2">
        <v>2025</v>
      </c>
      <c r="T7" s="2">
        <v>2026</v>
      </c>
      <c r="U7" s="2">
        <v>2027</v>
      </c>
      <c r="V7" s="2">
        <v>2028</v>
      </c>
      <c r="W7" s="2">
        <v>2029</v>
      </c>
      <c r="X7" s="2">
        <v>2030</v>
      </c>
      <c r="Y7" s="2">
        <v>2031</v>
      </c>
      <c r="Z7" s="2">
        <v>2032</v>
      </c>
      <c r="AA7" s="2">
        <v>2033</v>
      </c>
      <c r="AB7" s="2">
        <v>2034</v>
      </c>
      <c r="AC7" s="2">
        <v>2035</v>
      </c>
      <c r="AD7" s="2">
        <v>2036</v>
      </c>
      <c r="AE7" s="2">
        <v>2037</v>
      </c>
      <c r="AF7" s="2">
        <v>2038</v>
      </c>
      <c r="AG7" s="2">
        <v>2039</v>
      </c>
      <c r="AH7" s="2">
        <v>2040</v>
      </c>
      <c r="AI7" s="2">
        <v>2041</v>
      </c>
      <c r="AJ7" s="2">
        <v>2042</v>
      </c>
      <c r="AK7" s="2">
        <v>2043</v>
      </c>
      <c r="AL7" s="2">
        <v>2044</v>
      </c>
      <c r="AM7" s="2">
        <v>2045</v>
      </c>
      <c r="AN7" s="2">
        <v>2046</v>
      </c>
      <c r="AO7" s="2">
        <v>2047</v>
      </c>
      <c r="AP7" s="2">
        <v>2048</v>
      </c>
      <c r="AQ7" s="2">
        <v>2049</v>
      </c>
      <c r="AR7" s="2">
        <v>2050</v>
      </c>
    </row>
    <row r="8" spans="1:44" x14ac:dyDescent="0.2">
      <c r="A8" s="13" t="s">
        <v>93</v>
      </c>
      <c r="B8" s="1" t="s">
        <v>6</v>
      </c>
      <c r="C8" s="1" t="s">
        <v>7</v>
      </c>
      <c r="D8" s="4">
        <v>5143.7741192377725</v>
      </c>
      <c r="E8" s="4">
        <v>5166.7741192377707</v>
      </c>
      <c r="F8" s="4">
        <v>5230.5855692267533</v>
      </c>
      <c r="G8" s="4">
        <v>5269.3260124586195</v>
      </c>
      <c r="H8" s="4">
        <v>5286.7146594031274</v>
      </c>
      <c r="I8" s="4">
        <v>5276.3146594031268</v>
      </c>
      <c r="J8" s="4">
        <v>5265.2146594031228</v>
      </c>
      <c r="K8" s="4">
        <v>5254.4146594031226</v>
      </c>
      <c r="L8" s="4">
        <v>5345.3905791886191</v>
      </c>
      <c r="M8" s="4">
        <v>5290.6902355244301</v>
      </c>
      <c r="N8" s="4">
        <v>5469.6592618430323</v>
      </c>
      <c r="O8" s="4">
        <v>5577.536759912553</v>
      </c>
      <c r="P8" s="4">
        <v>5617.4671680366246</v>
      </c>
      <c r="Q8" s="4">
        <v>5699.8543607439524</v>
      </c>
      <c r="R8" s="4">
        <v>5807.6110481112073</v>
      </c>
      <c r="S8" s="4">
        <v>5986.2486830938724</v>
      </c>
      <c r="T8" s="4">
        <v>6278.8745835705331</v>
      </c>
      <c r="U8" s="4">
        <v>6479.670871662116</v>
      </c>
      <c r="V8" s="4">
        <v>6722.544091323075</v>
      </c>
      <c r="W8" s="4">
        <v>6931.2617193570668</v>
      </c>
      <c r="X8" s="4">
        <v>7152.9712307529071</v>
      </c>
      <c r="Y8" s="4">
        <v>7421.2898597782178</v>
      </c>
      <c r="Z8" s="4">
        <v>7624.5321522366276</v>
      </c>
      <c r="AA8" s="4">
        <v>7890.6440229878153</v>
      </c>
      <c r="AB8" s="4">
        <v>8170.0822292354642</v>
      </c>
      <c r="AC8" s="4">
        <v>8244.8028984225093</v>
      </c>
      <c r="AD8" s="4">
        <v>8409.8286941294173</v>
      </c>
      <c r="AE8" s="4">
        <v>8689.9631349852498</v>
      </c>
      <c r="AF8" s="4">
        <v>8989.2855839035692</v>
      </c>
      <c r="AG8" s="4">
        <v>9334.5830315309904</v>
      </c>
      <c r="AH8" s="4">
        <v>9677.4819843820624</v>
      </c>
      <c r="AI8" s="4">
        <v>10019.673848683109</v>
      </c>
      <c r="AJ8" s="4">
        <v>10341.479428408918</v>
      </c>
      <c r="AK8" s="4">
        <v>10600.786651891445</v>
      </c>
      <c r="AL8" s="4">
        <v>10920.16990277462</v>
      </c>
      <c r="AM8" s="4">
        <v>11231.081275989804</v>
      </c>
      <c r="AN8" s="4">
        <v>11538.37717611233</v>
      </c>
      <c r="AO8" s="4">
        <v>11892.409417541014</v>
      </c>
      <c r="AP8" s="4">
        <v>12158.829392014866</v>
      </c>
      <c r="AQ8" s="4">
        <v>12541.715108215443</v>
      </c>
      <c r="AR8" s="4">
        <v>12917.556745653657</v>
      </c>
    </row>
    <row r="9" spans="1:44" x14ac:dyDescent="0.2">
      <c r="A9" s="13" t="s">
        <v>93</v>
      </c>
      <c r="B9" s="1" t="s">
        <v>8</v>
      </c>
      <c r="C9" s="1" t="s">
        <v>7</v>
      </c>
      <c r="D9" s="4">
        <v>86.3</v>
      </c>
      <c r="E9" s="4">
        <v>83.2</v>
      </c>
      <c r="F9" s="4">
        <v>80.100000000000009</v>
      </c>
      <c r="G9" s="4">
        <v>77</v>
      </c>
      <c r="H9" s="4">
        <v>73.800000000000011</v>
      </c>
      <c r="I9" s="4">
        <v>70.8</v>
      </c>
      <c r="J9" s="4">
        <v>67.7</v>
      </c>
      <c r="K9" s="4">
        <v>64.5</v>
      </c>
      <c r="L9" s="4">
        <v>73.680018381661498</v>
      </c>
      <c r="M9" s="4">
        <v>61.5</v>
      </c>
      <c r="N9" s="4">
        <v>111.78663455125191</v>
      </c>
      <c r="O9" s="4">
        <v>168.586634551251</v>
      </c>
      <c r="P9" s="4">
        <v>225.58663455125199</v>
      </c>
      <c r="Q9" s="4">
        <v>263.07359718171</v>
      </c>
      <c r="R9" s="4">
        <v>294.68668918435196</v>
      </c>
      <c r="S9" s="4">
        <v>321.12432416701597</v>
      </c>
      <c r="T9" s="4">
        <v>334.13323183102301</v>
      </c>
      <c r="U9" s="4">
        <v>331.521895549443</v>
      </c>
      <c r="V9" s="4">
        <v>328.42189554944304</v>
      </c>
      <c r="W9" s="4">
        <v>325.42189554944298</v>
      </c>
      <c r="X9" s="4">
        <v>322.32189554944296</v>
      </c>
      <c r="Y9" s="4">
        <v>319.12189554944297</v>
      </c>
      <c r="Z9" s="4">
        <v>316.12189554944302</v>
      </c>
      <c r="AA9" s="4">
        <v>313.02189554944306</v>
      </c>
      <c r="AB9" s="4">
        <v>312.85423483740101</v>
      </c>
      <c r="AC9" s="4">
        <v>342.53595818943398</v>
      </c>
      <c r="AD9" s="4">
        <v>356.061753896352</v>
      </c>
      <c r="AE9" s="4">
        <v>355.06175389635195</v>
      </c>
      <c r="AF9" s="4">
        <v>354.061753896352</v>
      </c>
      <c r="AG9" s="4">
        <v>353.16175389635202</v>
      </c>
      <c r="AH9" s="4">
        <v>352.16175389635202</v>
      </c>
      <c r="AI9" s="4">
        <v>351.653618197399</v>
      </c>
      <c r="AJ9" s="4">
        <v>352.37835187273498</v>
      </c>
      <c r="AK9" s="4">
        <v>351.478351872735</v>
      </c>
      <c r="AL9" s="4">
        <v>351.56460691046698</v>
      </c>
      <c r="AM9" s="4">
        <v>351.77598012564897</v>
      </c>
      <c r="AN9" s="4">
        <v>352.11872745816402</v>
      </c>
      <c r="AO9" s="4">
        <v>356.65609116496302</v>
      </c>
      <c r="AP9" s="4">
        <v>356.65609116496302</v>
      </c>
      <c r="AQ9" s="4">
        <v>358.96739333862598</v>
      </c>
      <c r="AR9" s="4">
        <v>359.90066148473699</v>
      </c>
    </row>
    <row r="10" spans="1:44" x14ac:dyDescent="0.2">
      <c r="A10" s="13" t="s">
        <v>93</v>
      </c>
      <c r="B10" s="1" t="s">
        <v>9</v>
      </c>
      <c r="C10" s="1" t="s">
        <v>7</v>
      </c>
      <c r="D10" s="4">
        <v>1580.8000000000002</v>
      </c>
      <c r="E10" s="4">
        <v>1543.7</v>
      </c>
      <c r="F10" s="4">
        <v>1504.3</v>
      </c>
      <c r="G10" s="4">
        <v>1464.6999999999998</v>
      </c>
      <c r="H10" s="4">
        <v>1425.2</v>
      </c>
      <c r="I10" s="4">
        <v>1385.7</v>
      </c>
      <c r="J10" s="4">
        <v>1346.1999999999998</v>
      </c>
      <c r="K10" s="4">
        <v>1306.7</v>
      </c>
      <c r="L10" s="4">
        <v>1227.7</v>
      </c>
      <c r="M10" s="4">
        <v>1267.1000000000001</v>
      </c>
      <c r="N10" s="4">
        <v>1188.1000000000001</v>
      </c>
      <c r="O10" s="4">
        <v>1148.5999999999999</v>
      </c>
      <c r="P10" s="4">
        <v>1109</v>
      </c>
      <c r="Q10" s="4">
        <v>1069.5999999999999</v>
      </c>
      <c r="R10" s="4">
        <v>1030</v>
      </c>
      <c r="S10" s="4">
        <v>990.5</v>
      </c>
      <c r="T10" s="4">
        <v>950.9</v>
      </c>
      <c r="U10" s="4">
        <v>911.5</v>
      </c>
      <c r="V10" s="4">
        <v>915.27321966095894</v>
      </c>
      <c r="W10" s="4">
        <v>959.28398656456</v>
      </c>
      <c r="X10" s="4">
        <v>1019.68398656456</v>
      </c>
      <c r="Y10" s="4">
        <v>1080.2839865645599</v>
      </c>
      <c r="Z10" s="4">
        <v>1140.7839865645601</v>
      </c>
      <c r="AA10" s="4">
        <v>1201.1839865645602</v>
      </c>
      <c r="AB10" s="4">
        <v>1261.68398656456</v>
      </c>
      <c r="AC10" s="4">
        <v>1322.18398656456</v>
      </c>
      <c r="AD10" s="4">
        <v>1382.68398656456</v>
      </c>
      <c r="AE10" s="4">
        <v>1443.0839865645601</v>
      </c>
      <c r="AF10" s="4">
        <v>1503.68398656456</v>
      </c>
      <c r="AG10" s="4">
        <v>1564.0839865645598</v>
      </c>
      <c r="AH10" s="4">
        <v>1624.5839865645598</v>
      </c>
      <c r="AI10" s="4">
        <v>1684.9839865645602</v>
      </c>
      <c r="AJ10" s="4">
        <v>1745.5839865645601</v>
      </c>
      <c r="AK10" s="4">
        <v>1805.9839865645599</v>
      </c>
      <c r="AL10" s="4">
        <v>1866.4839865645599</v>
      </c>
      <c r="AM10" s="4">
        <v>1926.88398656456</v>
      </c>
      <c r="AN10" s="4">
        <v>1987.4839865645602</v>
      </c>
      <c r="AO10" s="4">
        <v>2047.88398656456</v>
      </c>
      <c r="AP10" s="4">
        <v>2108.38398656456</v>
      </c>
      <c r="AQ10" s="4">
        <v>2168.7839865645601</v>
      </c>
      <c r="AR10" s="4">
        <v>2229.38398656456</v>
      </c>
    </row>
    <row r="11" spans="1:44" x14ac:dyDescent="0.2">
      <c r="A11" s="13" t="s">
        <v>93</v>
      </c>
      <c r="B11" s="1" t="s">
        <v>10</v>
      </c>
      <c r="C11" s="1" t="s">
        <v>7</v>
      </c>
      <c r="D11" s="4">
        <v>1403.7741192377712</v>
      </c>
      <c r="E11" s="4">
        <v>1459.1741192377701</v>
      </c>
      <c r="F11" s="4">
        <v>1557.4855692267531</v>
      </c>
      <c r="G11" s="4">
        <v>1662.5260124586205</v>
      </c>
      <c r="H11" s="4">
        <v>1746.3146594031266</v>
      </c>
      <c r="I11" s="4">
        <v>1801.9146594031265</v>
      </c>
      <c r="J11" s="4">
        <v>1857.1146594031225</v>
      </c>
      <c r="K11" s="4">
        <v>1912.6146594031225</v>
      </c>
      <c r="L11" s="4">
        <v>2065.5104400751525</v>
      </c>
      <c r="M11" s="4">
        <v>2010.2104400751525</v>
      </c>
      <c r="N11" s="4">
        <v>2121.1104400751524</v>
      </c>
      <c r="O11" s="4">
        <v>2213.1572872851402</v>
      </c>
      <c r="P11" s="4">
        <v>2279.4876954092124</v>
      </c>
      <c r="Q11" s="4">
        <v>2407.3879254860808</v>
      </c>
      <c r="R11" s="4">
        <v>2486.6315208506944</v>
      </c>
      <c r="S11" s="4">
        <v>2642.031520850695</v>
      </c>
      <c r="T11" s="4">
        <v>2780.8435453841785</v>
      </c>
      <c r="U11" s="4">
        <v>2836.7511697573423</v>
      </c>
      <c r="V11" s="4">
        <v>2892.051169757342</v>
      </c>
      <c r="W11" s="4">
        <v>2947.551169757342</v>
      </c>
      <c r="X11" s="4">
        <v>3003.0511697573424</v>
      </c>
      <c r="Y11" s="4">
        <v>3058.3511697573426</v>
      </c>
      <c r="Z11" s="4">
        <v>3113.8511697573422</v>
      </c>
      <c r="AA11" s="4">
        <v>3169.1511697573419</v>
      </c>
      <c r="AB11" s="4">
        <v>3224.6511697573419</v>
      </c>
      <c r="AC11" s="4">
        <v>3174.3770505195712</v>
      </c>
      <c r="AD11" s="4">
        <v>3137.6770505195714</v>
      </c>
      <c r="AE11" s="4">
        <v>3153.2473963891316</v>
      </c>
      <c r="AF11" s="4">
        <v>3167.0069531572649</v>
      </c>
      <c r="AG11" s="4">
        <v>3185.1044007846995</v>
      </c>
      <c r="AH11" s="4">
        <v>3200.8033536357598</v>
      </c>
      <c r="AI11" s="4">
        <v>3200.8033536357598</v>
      </c>
      <c r="AJ11" s="4">
        <v>3205.62155777721</v>
      </c>
      <c r="AK11" s="4">
        <v>3163.5257771051802</v>
      </c>
      <c r="AL11" s="4">
        <v>3163.5257771051802</v>
      </c>
      <c r="AM11" s="4">
        <v>3163.5257771051802</v>
      </c>
      <c r="AN11" s="4">
        <v>3126.6789298951912</v>
      </c>
      <c r="AO11" s="4">
        <v>3115.8485217711191</v>
      </c>
      <c r="AP11" s="4">
        <v>3043.4482916942511</v>
      </c>
      <c r="AQ11" s="4">
        <v>3096.5953300862052</v>
      </c>
      <c r="AR11" s="4">
        <v>3151.1657658631311</v>
      </c>
    </row>
    <row r="12" spans="1:44" x14ac:dyDescent="0.2">
      <c r="A12" s="13" t="s">
        <v>93</v>
      </c>
      <c r="B12" s="1" t="s">
        <v>11</v>
      </c>
      <c r="C12" s="1" t="s">
        <v>7</v>
      </c>
      <c r="D12" s="4">
        <v>1006.6999999999999</v>
      </c>
      <c r="E12" s="4">
        <v>994.1</v>
      </c>
      <c r="F12" s="4">
        <v>981.6</v>
      </c>
      <c r="G12" s="4">
        <v>969</v>
      </c>
      <c r="H12" s="4">
        <v>956.4</v>
      </c>
      <c r="I12" s="4">
        <v>943.8</v>
      </c>
      <c r="J12" s="4">
        <v>931.2</v>
      </c>
      <c r="K12" s="4">
        <v>918.60000000000014</v>
      </c>
      <c r="L12" s="4">
        <v>893.5</v>
      </c>
      <c r="M12" s="4">
        <v>906</v>
      </c>
      <c r="N12" s="4">
        <v>880.89999999999986</v>
      </c>
      <c r="O12" s="4">
        <v>868.30000000000007</v>
      </c>
      <c r="P12" s="4">
        <v>855.7</v>
      </c>
      <c r="Q12" s="4">
        <v>843.09999999999991</v>
      </c>
      <c r="R12" s="4">
        <v>830.5</v>
      </c>
      <c r="S12" s="4">
        <v>818.00000000000011</v>
      </c>
      <c r="T12" s="4">
        <v>951.50496827917095</v>
      </c>
      <c r="U12" s="4">
        <v>1088.9049682791701</v>
      </c>
      <c r="V12" s="4">
        <v>1226.30496827917</v>
      </c>
      <c r="W12" s="4">
        <v>1289.2118294095601</v>
      </c>
      <c r="X12" s="4">
        <v>1303.6213408053998</v>
      </c>
      <c r="Y12" s="4">
        <v>1406.2399698307099</v>
      </c>
      <c r="Z12" s="4">
        <v>1443.4822622891202</v>
      </c>
      <c r="AA12" s="4">
        <v>1543.9941330403099</v>
      </c>
      <c r="AB12" s="4">
        <v>1654.8</v>
      </c>
      <c r="AC12" s="4">
        <v>1674.6</v>
      </c>
      <c r="AD12" s="4">
        <v>1690.7</v>
      </c>
      <c r="AE12" s="4">
        <v>1706.9</v>
      </c>
      <c r="AF12" s="4">
        <v>1723.1</v>
      </c>
      <c r="AG12" s="4">
        <v>1739.19999999999</v>
      </c>
      <c r="AH12" s="4">
        <v>1755.3</v>
      </c>
      <c r="AI12" s="4">
        <v>1769.5</v>
      </c>
      <c r="AJ12" s="4">
        <v>1783.7</v>
      </c>
      <c r="AK12" s="4">
        <v>1797.8999999999899</v>
      </c>
      <c r="AL12" s="4">
        <v>1812.2</v>
      </c>
      <c r="AM12" s="4">
        <v>1826.4</v>
      </c>
      <c r="AN12" s="4">
        <v>1835.8999999999999</v>
      </c>
      <c r="AO12" s="4">
        <v>1845.4</v>
      </c>
      <c r="AP12" s="4">
        <v>1854.9</v>
      </c>
      <c r="AQ12" s="4">
        <v>1864.4</v>
      </c>
      <c r="AR12" s="4">
        <v>1874</v>
      </c>
    </row>
    <row r="13" spans="1:44" x14ac:dyDescent="0.2">
      <c r="A13" s="13" t="s">
        <v>93</v>
      </c>
      <c r="B13" s="1" t="s">
        <v>12</v>
      </c>
      <c r="C13" s="1" t="s">
        <v>7</v>
      </c>
      <c r="D13" s="4">
        <v>393.29999999999995</v>
      </c>
      <c r="E13" s="4">
        <v>385.40000000000003</v>
      </c>
      <c r="F13" s="4">
        <v>377.59999999999997</v>
      </c>
      <c r="G13" s="4">
        <v>369.7</v>
      </c>
      <c r="H13" s="4">
        <v>361.8</v>
      </c>
      <c r="I13" s="4">
        <v>354</v>
      </c>
      <c r="J13" s="4">
        <v>346.1</v>
      </c>
      <c r="K13" s="4">
        <v>338.2</v>
      </c>
      <c r="L13" s="4">
        <v>322.5</v>
      </c>
      <c r="M13" s="4">
        <v>330.40000000000003</v>
      </c>
      <c r="N13" s="4">
        <v>314.59999999999997</v>
      </c>
      <c r="O13" s="4">
        <v>306.8</v>
      </c>
      <c r="P13" s="4">
        <v>298.89999999999998</v>
      </c>
      <c r="Q13" s="4">
        <v>291</v>
      </c>
      <c r="R13" s="4">
        <v>283.2</v>
      </c>
      <c r="S13" s="4">
        <v>275.3</v>
      </c>
      <c r="T13" s="4">
        <v>267.40000000000003</v>
      </c>
      <c r="U13" s="4">
        <v>259.60000000000002</v>
      </c>
      <c r="V13" s="4">
        <v>251.7</v>
      </c>
      <c r="W13" s="4">
        <v>243.79999999999998</v>
      </c>
      <c r="X13" s="4">
        <v>236</v>
      </c>
      <c r="Y13" s="4">
        <v>228.1</v>
      </c>
      <c r="Z13" s="4">
        <v>220.29999999999998</v>
      </c>
      <c r="AA13" s="4">
        <v>212.4</v>
      </c>
      <c r="AB13" s="4">
        <v>204.5</v>
      </c>
      <c r="AC13" s="4">
        <v>196.70000000000002</v>
      </c>
      <c r="AD13" s="4">
        <v>188.79999999999998</v>
      </c>
      <c r="AE13" s="4">
        <v>180.9</v>
      </c>
      <c r="AF13" s="4">
        <v>173.1</v>
      </c>
      <c r="AG13" s="4">
        <v>165.20000000000002</v>
      </c>
      <c r="AH13" s="4">
        <v>157.29999999999998</v>
      </c>
      <c r="AI13" s="4">
        <v>149.5</v>
      </c>
      <c r="AJ13" s="4">
        <v>141.6</v>
      </c>
      <c r="AK13" s="4">
        <v>133.70000000000002</v>
      </c>
      <c r="AL13" s="4">
        <v>125.9</v>
      </c>
      <c r="AM13" s="4">
        <v>118</v>
      </c>
      <c r="AN13" s="4">
        <v>110.10000000000001</v>
      </c>
      <c r="AO13" s="4">
        <v>102.3</v>
      </c>
      <c r="AP13" s="4">
        <v>94.399999999999991</v>
      </c>
      <c r="AQ13" s="4">
        <v>86.5</v>
      </c>
      <c r="AR13" s="4">
        <v>78.7</v>
      </c>
    </row>
    <row r="14" spans="1:44" x14ac:dyDescent="0.2">
      <c r="A14" s="13" t="s">
        <v>93</v>
      </c>
      <c r="B14" s="1" t="s">
        <v>13</v>
      </c>
      <c r="C14" s="1" t="s">
        <v>7</v>
      </c>
      <c r="D14" s="4">
        <v>461.80000000000007</v>
      </c>
      <c r="E14" s="4">
        <v>466.8</v>
      </c>
      <c r="F14" s="4">
        <v>471.9</v>
      </c>
      <c r="G14" s="4">
        <v>477</v>
      </c>
      <c r="H14" s="4">
        <v>482.09999999999997</v>
      </c>
      <c r="I14" s="4">
        <v>487.20000000000005</v>
      </c>
      <c r="J14" s="4">
        <v>492.29999999999995</v>
      </c>
      <c r="K14" s="4">
        <v>497.5</v>
      </c>
      <c r="L14" s="4">
        <v>562.80012073180581</v>
      </c>
      <c r="M14" s="4">
        <v>507.37979544927867</v>
      </c>
      <c r="N14" s="4">
        <v>661.56218721662799</v>
      </c>
      <c r="O14" s="4">
        <v>688.79283807616093</v>
      </c>
      <c r="P14" s="4">
        <v>673.89283807616107</v>
      </c>
      <c r="Q14" s="4">
        <v>658.99283807616109</v>
      </c>
      <c r="R14" s="4">
        <v>644.19283807616102</v>
      </c>
      <c r="S14" s="4">
        <v>629.19283807616102</v>
      </c>
      <c r="T14" s="4">
        <v>612.19283807616102</v>
      </c>
      <c r="U14" s="4">
        <v>597.79283807616105</v>
      </c>
      <c r="V14" s="4">
        <v>583.39283807616096</v>
      </c>
      <c r="W14" s="4">
        <v>568.99283807616098</v>
      </c>
      <c r="X14" s="4">
        <v>554.79283807616093</v>
      </c>
      <c r="Y14" s="4">
        <v>540.39283807616096</v>
      </c>
      <c r="Z14" s="4">
        <v>525.99283807616109</v>
      </c>
      <c r="AA14" s="4">
        <v>511.59283807616094</v>
      </c>
      <c r="AB14" s="4">
        <v>497.19283807616097</v>
      </c>
      <c r="AC14" s="4">
        <v>462.79283807616099</v>
      </c>
      <c r="AD14" s="4">
        <v>428.39283807616204</v>
      </c>
      <c r="AE14" s="4">
        <v>394.19283807616199</v>
      </c>
      <c r="AF14" s="4">
        <v>359.79283807616201</v>
      </c>
      <c r="AG14" s="4">
        <v>325.39283807616204</v>
      </c>
      <c r="AH14" s="4">
        <v>290.992838076162</v>
      </c>
      <c r="AI14" s="4">
        <v>270.992838076162</v>
      </c>
      <c r="AJ14" s="4">
        <v>250.99283807616203</v>
      </c>
      <c r="AK14" s="4">
        <v>230.992838076162</v>
      </c>
      <c r="AL14" s="4">
        <v>210.99283807616197</v>
      </c>
      <c r="AM14" s="4">
        <v>190.992838076162</v>
      </c>
      <c r="AN14" s="4">
        <v>190.992838076162</v>
      </c>
      <c r="AO14" s="4">
        <v>190.992838076162</v>
      </c>
      <c r="AP14" s="4">
        <v>186.11304262688199</v>
      </c>
      <c r="AQ14" s="4">
        <v>135.792717344355</v>
      </c>
      <c r="AR14" s="4">
        <v>42.130650859533198</v>
      </c>
    </row>
    <row r="15" spans="1:44" x14ac:dyDescent="0.2">
      <c r="A15" s="13" t="s">
        <v>93</v>
      </c>
      <c r="B15" s="1" t="s">
        <v>14</v>
      </c>
      <c r="C15" s="1" t="s">
        <v>7</v>
      </c>
      <c r="D15" s="4">
        <v>11.299999999999999</v>
      </c>
      <c r="E15" s="4">
        <v>11</v>
      </c>
      <c r="F15" s="4">
        <v>10.7</v>
      </c>
      <c r="G15" s="4">
        <v>10.4</v>
      </c>
      <c r="H15" s="4">
        <v>10.1</v>
      </c>
      <c r="I15" s="4">
        <v>9.9</v>
      </c>
      <c r="J15" s="4">
        <v>9.6</v>
      </c>
      <c r="K15" s="4">
        <v>9.2999999999999989</v>
      </c>
      <c r="L15" s="4">
        <v>8.6999999999999993</v>
      </c>
      <c r="M15" s="4">
        <v>9</v>
      </c>
      <c r="N15" s="4">
        <v>8.5</v>
      </c>
      <c r="O15" s="4">
        <v>8.2000000000000011</v>
      </c>
      <c r="P15" s="4">
        <v>7.9</v>
      </c>
      <c r="Q15" s="4">
        <v>7.6</v>
      </c>
      <c r="R15" s="4">
        <v>7.3</v>
      </c>
      <c r="S15" s="4">
        <v>7</v>
      </c>
      <c r="T15" s="4">
        <v>6.8</v>
      </c>
      <c r="U15" s="4">
        <v>6.5</v>
      </c>
      <c r="V15" s="4">
        <v>6.2</v>
      </c>
      <c r="W15" s="4">
        <v>5.8999999999999995</v>
      </c>
      <c r="X15" s="4">
        <v>50.4</v>
      </c>
      <c r="Y15" s="4">
        <v>53.6</v>
      </c>
      <c r="Z15" s="4">
        <v>56.800000000000004</v>
      </c>
      <c r="AA15" s="4">
        <v>60.1</v>
      </c>
      <c r="AB15" s="4">
        <v>63.3</v>
      </c>
      <c r="AC15" s="4">
        <v>66.5</v>
      </c>
      <c r="AD15" s="4">
        <v>70.400000000000006</v>
      </c>
      <c r="AE15" s="4">
        <v>74.300000000000011</v>
      </c>
      <c r="AF15" s="4">
        <v>78.2</v>
      </c>
      <c r="AG15" s="4">
        <v>82.099999999999895</v>
      </c>
      <c r="AH15" s="4">
        <v>86</v>
      </c>
      <c r="AI15" s="4">
        <v>91.899999999999991</v>
      </c>
      <c r="AJ15" s="4">
        <v>97.8</v>
      </c>
      <c r="AK15" s="4">
        <v>103.7</v>
      </c>
      <c r="AL15" s="4">
        <v>109.60000000000001</v>
      </c>
      <c r="AM15" s="4">
        <v>115.5</v>
      </c>
      <c r="AN15" s="4">
        <v>120.2</v>
      </c>
      <c r="AO15" s="4">
        <v>124.89999999999999</v>
      </c>
      <c r="AP15" s="4">
        <v>129.70000000000002</v>
      </c>
      <c r="AQ15" s="4">
        <v>134.4</v>
      </c>
      <c r="AR15" s="4">
        <v>139.1</v>
      </c>
    </row>
    <row r="16" spans="1:44" x14ac:dyDescent="0.2">
      <c r="A16" s="13" t="s">
        <v>93</v>
      </c>
      <c r="B16" s="1" t="s">
        <v>15</v>
      </c>
      <c r="C16" s="1" t="s">
        <v>7</v>
      </c>
      <c r="D16" s="4">
        <v>40.6</v>
      </c>
      <c r="E16" s="4">
        <v>70.599999999999994</v>
      </c>
      <c r="F16" s="4">
        <v>100.5</v>
      </c>
      <c r="G16" s="4">
        <v>98.899999999999991</v>
      </c>
      <c r="H16" s="4">
        <v>97.3</v>
      </c>
      <c r="I16" s="4">
        <v>95.7</v>
      </c>
      <c r="J16" s="4">
        <v>94.000000000000014</v>
      </c>
      <c r="K16" s="4">
        <v>92.4</v>
      </c>
      <c r="L16" s="4">
        <v>89.199999999999989</v>
      </c>
      <c r="M16" s="4">
        <v>90.800000000000011</v>
      </c>
      <c r="N16" s="4">
        <v>87.600000000000009</v>
      </c>
      <c r="O16" s="4">
        <v>85.9</v>
      </c>
      <c r="P16" s="4">
        <v>84.299999999999983</v>
      </c>
      <c r="Q16" s="4">
        <v>82.7</v>
      </c>
      <c r="R16" s="4">
        <v>81.100000000000009</v>
      </c>
      <c r="S16" s="4">
        <v>79.399999999999991</v>
      </c>
      <c r="T16" s="4">
        <v>77.800000000000011</v>
      </c>
      <c r="U16" s="4">
        <v>76.2</v>
      </c>
      <c r="V16" s="4">
        <v>74.599999999999994</v>
      </c>
      <c r="W16" s="4">
        <v>72.899999999999991</v>
      </c>
      <c r="X16" s="4">
        <v>71.3</v>
      </c>
      <c r="Y16" s="4">
        <v>69.699999999999989</v>
      </c>
      <c r="Z16" s="4">
        <v>68.099999999999994</v>
      </c>
      <c r="AA16" s="4">
        <v>66.400000000000006</v>
      </c>
      <c r="AB16" s="4">
        <v>64.8</v>
      </c>
      <c r="AC16" s="4">
        <v>45.1130650727834</v>
      </c>
      <c r="AD16" s="4">
        <v>115.113065072783</v>
      </c>
      <c r="AE16" s="4">
        <v>258.87446594080302</v>
      </c>
      <c r="AF16" s="4">
        <v>366.937358090977</v>
      </c>
      <c r="AG16" s="4">
        <v>516.937358090977</v>
      </c>
      <c r="AH16" s="4">
        <v>666.937358090977</v>
      </c>
      <c r="AI16" s="4">
        <v>816.93735809097802</v>
      </c>
      <c r="AJ16" s="4">
        <v>940.4</v>
      </c>
      <c r="AK16" s="4">
        <v>1050.1030041545669</v>
      </c>
      <c r="AL16" s="4">
        <v>1176.5</v>
      </c>
      <c r="AM16" s="4">
        <v>1294.5999999999999</v>
      </c>
      <c r="AN16" s="4">
        <v>1431.4999999999991</v>
      </c>
      <c r="AO16" s="4">
        <v>1585.0252858459583</v>
      </c>
      <c r="AP16" s="4">
        <v>1721.8252858459582</v>
      </c>
      <c r="AQ16" s="4">
        <v>1972.872986763447</v>
      </c>
      <c r="AR16" s="4">
        <v>2259.7729867634471</v>
      </c>
    </row>
    <row r="17" spans="1:44" x14ac:dyDescent="0.2">
      <c r="A17" s="13" t="s">
        <v>93</v>
      </c>
      <c r="B17" s="1" t="s">
        <v>16</v>
      </c>
      <c r="C17" s="1" t="s">
        <v>7</v>
      </c>
      <c r="D17" s="4">
        <v>159.20000000000002</v>
      </c>
      <c r="E17" s="4">
        <v>152.79999999999998</v>
      </c>
      <c r="F17" s="4">
        <v>146.4</v>
      </c>
      <c r="G17" s="4">
        <v>140.1</v>
      </c>
      <c r="H17" s="4">
        <v>133.69999999999999</v>
      </c>
      <c r="I17" s="4">
        <v>127.3</v>
      </c>
      <c r="J17" s="4">
        <v>121</v>
      </c>
      <c r="K17" s="4">
        <v>114.60000000000001</v>
      </c>
      <c r="L17" s="4">
        <v>101.8</v>
      </c>
      <c r="M17" s="4">
        <v>108.30000000000001</v>
      </c>
      <c r="N17" s="4">
        <v>95.5</v>
      </c>
      <c r="O17" s="4">
        <v>89.2</v>
      </c>
      <c r="P17" s="4">
        <v>82.699999999999989</v>
      </c>
      <c r="Q17" s="4">
        <v>76.399999999999991</v>
      </c>
      <c r="R17" s="4">
        <v>150.00000000000003</v>
      </c>
      <c r="S17" s="4">
        <v>223.70000000000002</v>
      </c>
      <c r="T17" s="4">
        <v>297.3</v>
      </c>
      <c r="U17" s="4">
        <v>370.90000000000003</v>
      </c>
      <c r="V17" s="4">
        <v>444.6</v>
      </c>
      <c r="W17" s="4">
        <v>518.20000000000005</v>
      </c>
      <c r="X17" s="4">
        <v>591.79999999999995</v>
      </c>
      <c r="Y17" s="4">
        <v>665.5</v>
      </c>
      <c r="Z17" s="4">
        <v>739.1</v>
      </c>
      <c r="AA17" s="4">
        <v>812.8</v>
      </c>
      <c r="AB17" s="4">
        <v>886.29999999999893</v>
      </c>
      <c r="AC17" s="4">
        <v>959.99999999999898</v>
      </c>
      <c r="AD17" s="4">
        <v>1039.99999999999</v>
      </c>
      <c r="AE17" s="4">
        <v>1123.4026941182412</v>
      </c>
      <c r="AF17" s="4">
        <v>1263.4026941182515</v>
      </c>
      <c r="AG17" s="4">
        <v>1403.4026941182512</v>
      </c>
      <c r="AH17" s="4">
        <v>1543.402694118251</v>
      </c>
      <c r="AI17" s="4">
        <v>1683.402694118251</v>
      </c>
      <c r="AJ17" s="4">
        <v>1823.402694118251</v>
      </c>
      <c r="AK17" s="4">
        <v>1963.4026941182512</v>
      </c>
      <c r="AL17" s="4">
        <v>2103.402694118251</v>
      </c>
      <c r="AM17" s="4">
        <v>2243.402694118251</v>
      </c>
      <c r="AN17" s="4">
        <v>2383.402694118251</v>
      </c>
      <c r="AO17" s="4">
        <v>2523.402694118251</v>
      </c>
      <c r="AP17" s="4">
        <v>2663.402694118251</v>
      </c>
      <c r="AQ17" s="4">
        <v>2723.402694118251</v>
      </c>
      <c r="AR17" s="4">
        <v>2783.402694118251</v>
      </c>
    </row>
    <row r="18" spans="1:44" x14ac:dyDescent="0.2">
      <c r="D18" s="4"/>
    </row>
    <row r="19" spans="1:44" x14ac:dyDescent="0.2">
      <c r="A19" s="3" t="s">
        <v>90</v>
      </c>
      <c r="B19" s="3" t="s">
        <v>17</v>
      </c>
      <c r="C19" s="2" t="s">
        <v>1</v>
      </c>
      <c r="D19" s="2">
        <v>2010</v>
      </c>
      <c r="E19" s="2">
        <v>2011</v>
      </c>
      <c r="F19" s="2">
        <v>2012</v>
      </c>
      <c r="G19" s="2">
        <v>2013</v>
      </c>
      <c r="H19" s="2">
        <v>2014</v>
      </c>
      <c r="I19" s="2">
        <v>2015</v>
      </c>
      <c r="J19" s="2">
        <v>2016</v>
      </c>
      <c r="K19" s="2">
        <v>2017</v>
      </c>
      <c r="L19" s="2">
        <v>2018</v>
      </c>
      <c r="M19" s="2">
        <v>2019</v>
      </c>
      <c r="N19" s="2">
        <v>2020</v>
      </c>
      <c r="O19" s="2">
        <v>2021</v>
      </c>
      <c r="P19" s="2">
        <v>2022</v>
      </c>
      <c r="Q19" s="2">
        <v>2023</v>
      </c>
      <c r="R19" s="2">
        <v>2024</v>
      </c>
      <c r="S19" s="2">
        <v>2025</v>
      </c>
      <c r="T19" s="2">
        <v>2026</v>
      </c>
      <c r="U19" s="2">
        <v>2027</v>
      </c>
      <c r="V19" s="2">
        <v>2028</v>
      </c>
      <c r="W19" s="2">
        <v>2029</v>
      </c>
      <c r="X19" s="2">
        <v>2030</v>
      </c>
      <c r="Y19" s="2">
        <v>2031</v>
      </c>
      <c r="Z19" s="2">
        <v>2032</v>
      </c>
      <c r="AA19" s="2">
        <v>2033</v>
      </c>
      <c r="AB19" s="2">
        <v>2034</v>
      </c>
      <c r="AC19" s="2">
        <v>2035</v>
      </c>
      <c r="AD19" s="2">
        <v>2036</v>
      </c>
      <c r="AE19" s="2">
        <v>2037</v>
      </c>
      <c r="AF19" s="2">
        <v>2038</v>
      </c>
      <c r="AG19" s="2">
        <v>2039</v>
      </c>
      <c r="AH19" s="2">
        <v>2040</v>
      </c>
      <c r="AI19" s="2">
        <v>2041</v>
      </c>
      <c r="AJ19" s="2">
        <v>2042</v>
      </c>
      <c r="AK19" s="2">
        <v>2043</v>
      </c>
      <c r="AL19" s="2">
        <v>2044</v>
      </c>
      <c r="AM19" s="2">
        <v>2045</v>
      </c>
      <c r="AN19" s="2">
        <v>2046</v>
      </c>
      <c r="AO19" s="2">
        <v>2047</v>
      </c>
      <c r="AP19" s="2">
        <v>2048</v>
      </c>
      <c r="AQ19" s="2">
        <v>2049</v>
      </c>
      <c r="AR19" s="2">
        <v>2050</v>
      </c>
    </row>
    <row r="20" spans="1:44" x14ac:dyDescent="0.2">
      <c r="A20" s="13" t="s">
        <v>93</v>
      </c>
      <c r="B20" s="1" t="s">
        <v>18</v>
      </c>
      <c r="C20" s="1" t="s">
        <v>19</v>
      </c>
      <c r="D20" s="4">
        <v>35767.862747946194</v>
      </c>
      <c r="E20" s="4">
        <v>36026.700580784702</v>
      </c>
      <c r="F20" s="4">
        <v>36285.656824241298</v>
      </c>
      <c r="G20" s="4">
        <v>36543.8149658943</v>
      </c>
      <c r="H20" s="4">
        <v>36799.345321562396</v>
      </c>
      <c r="I20" s="4">
        <v>37083.082699429295</v>
      </c>
      <c r="J20" s="4">
        <v>37378.667613843099</v>
      </c>
      <c r="K20" s="4">
        <v>37674.530482633301</v>
      </c>
      <c r="L20" s="4">
        <v>37970.464599141298</v>
      </c>
      <c r="M20" s="4">
        <v>38266.5035423726</v>
      </c>
      <c r="N20" s="4">
        <v>38576.497007891398</v>
      </c>
      <c r="O20" s="4">
        <v>38093.718807395497</v>
      </c>
      <c r="P20" s="4">
        <v>37611.7254610901</v>
      </c>
      <c r="Q20" s="4">
        <v>37982.993920257402</v>
      </c>
      <c r="R20" s="4">
        <v>38111.483248026801</v>
      </c>
      <c r="S20" s="4">
        <v>38478.510132428804</v>
      </c>
      <c r="T20" s="4">
        <v>38734.703155061601</v>
      </c>
      <c r="U20" s="4">
        <v>38935.380758968</v>
      </c>
      <c r="V20" s="4">
        <v>39099.7406423879</v>
      </c>
      <c r="W20" s="4">
        <v>39453.0033086568</v>
      </c>
      <c r="X20" s="4">
        <v>39837.343827591998</v>
      </c>
      <c r="Y20" s="4">
        <v>40299.432954808406</v>
      </c>
      <c r="Z20" s="4">
        <v>41148.810774619298</v>
      </c>
      <c r="AA20" s="4">
        <v>41884.129589216202</v>
      </c>
      <c r="AB20" s="4">
        <v>42380.910844678096</v>
      </c>
      <c r="AC20" s="4">
        <v>42839.309854830601</v>
      </c>
      <c r="AD20" s="4">
        <v>43478.094761914101</v>
      </c>
      <c r="AE20" s="4">
        <v>44051.259120168295</v>
      </c>
      <c r="AF20" s="4">
        <v>44560.657399999996</v>
      </c>
      <c r="AG20" s="4">
        <v>44867.102699999996</v>
      </c>
      <c r="AH20" s="4">
        <v>45173.547999999901</v>
      </c>
      <c r="AI20" s="4">
        <v>45385.318857152401</v>
      </c>
      <c r="AJ20" s="4">
        <v>45639.312039999902</v>
      </c>
      <c r="AK20" s="4">
        <v>45745.144271078301</v>
      </c>
      <c r="AL20" s="4">
        <v>46051.266058494199</v>
      </c>
      <c r="AM20" s="4">
        <v>46327.865016348704</v>
      </c>
      <c r="AN20" s="4">
        <v>46542.772447740899</v>
      </c>
      <c r="AO20" s="4">
        <v>46730.568900050996</v>
      </c>
      <c r="AP20" s="4">
        <v>46915.1126445548</v>
      </c>
      <c r="AQ20" s="4">
        <v>47044.5941611198</v>
      </c>
      <c r="AR20" s="4">
        <v>46999.911034516597</v>
      </c>
    </row>
    <row r="21" spans="1:44" x14ac:dyDescent="0.2">
      <c r="A21" s="13" t="s">
        <v>93</v>
      </c>
      <c r="B21" s="1" t="s">
        <v>20</v>
      </c>
      <c r="C21" s="1" t="s">
        <v>19</v>
      </c>
      <c r="D21" s="4">
        <v>5564.2293816707506</v>
      </c>
      <c r="E21" s="4">
        <v>5587.4321143577199</v>
      </c>
      <c r="F21" s="4">
        <v>5610.7538354174403</v>
      </c>
      <c r="G21" s="4">
        <v>5633.3590099895682</v>
      </c>
      <c r="H21" s="4">
        <v>5654.4295966885047</v>
      </c>
      <c r="I21" s="4">
        <v>5702.6087918721987</v>
      </c>
      <c r="J21" s="4">
        <v>5762.6408709239604</v>
      </c>
      <c r="K21" s="4">
        <v>5822.8321735528025</v>
      </c>
      <c r="L21" s="4">
        <v>5883.1296252330094</v>
      </c>
      <c r="M21" s="4">
        <v>5943.5863004902967</v>
      </c>
      <c r="N21" s="4">
        <v>6004.1491247989707</v>
      </c>
      <c r="O21" s="4">
        <v>6040.5877033638217</v>
      </c>
      <c r="P21" s="4">
        <v>6076.7591372450152</v>
      </c>
      <c r="Q21" s="4">
        <v>6112.7562182597467</v>
      </c>
      <c r="R21" s="4">
        <v>6148.4587722462174</v>
      </c>
      <c r="S21" s="4">
        <v>6183.9582219450713</v>
      </c>
      <c r="T21" s="4">
        <v>6218.4293897972011</v>
      </c>
      <c r="U21" s="4">
        <v>6252.665754836421</v>
      </c>
      <c r="V21" s="4">
        <v>6286.5441204907929</v>
      </c>
      <c r="W21" s="4">
        <v>6320.152735781433</v>
      </c>
      <c r="X21" s="4">
        <v>6353.3666566992633</v>
      </c>
      <c r="Y21" s="4">
        <v>6374.7919762709216</v>
      </c>
      <c r="Z21" s="4">
        <v>6395.078579492344</v>
      </c>
      <c r="AA21" s="4">
        <v>6415.6118404717026</v>
      </c>
      <c r="AB21" s="4">
        <v>6435.0148566620401</v>
      </c>
      <c r="AC21" s="4">
        <v>6453.9141317338463</v>
      </c>
      <c r="AD21" s="4">
        <v>6472.2844786065134</v>
      </c>
      <c r="AE21" s="4">
        <v>6490.099450856992</v>
      </c>
      <c r="AF21" s="4">
        <v>6506.6277139482763</v>
      </c>
      <c r="AG21" s="4">
        <v>6523.300316882528</v>
      </c>
      <c r="AH21" s="4">
        <v>6538.6264384654869</v>
      </c>
      <c r="AI21" s="4">
        <v>6545.6988117044393</v>
      </c>
      <c r="AJ21" s="4">
        <v>6552.0623706369806</v>
      </c>
      <c r="AK21" s="4">
        <v>6557.7347491751716</v>
      </c>
      <c r="AL21" s="4">
        <v>6562.6256596405801</v>
      </c>
      <c r="AM21" s="4">
        <v>6566.6960288910559</v>
      </c>
      <c r="AN21" s="4">
        <v>6569.9048296624524</v>
      </c>
      <c r="AO21" s="4">
        <v>6572.2620586375988</v>
      </c>
      <c r="AP21" s="4">
        <v>6572.9127679385474</v>
      </c>
      <c r="AQ21" s="4">
        <v>6573.3227445958591</v>
      </c>
      <c r="AR21" s="4">
        <v>6572.6854795198506</v>
      </c>
    </row>
    <row r="22" spans="1:44" x14ac:dyDescent="0.2">
      <c r="A22" s="13" t="s">
        <v>93</v>
      </c>
      <c r="B22" s="1" t="s">
        <v>21</v>
      </c>
      <c r="C22" s="1" t="s">
        <v>19</v>
      </c>
      <c r="D22" s="4">
        <v>29761.899099999988</v>
      </c>
      <c r="E22" s="4">
        <v>29987.735049999992</v>
      </c>
      <c r="F22" s="4">
        <v>30213.571000000004</v>
      </c>
      <c r="G22" s="4">
        <v>30439.398009999997</v>
      </c>
      <c r="H22" s="4">
        <v>30665.226869999991</v>
      </c>
      <c r="I22" s="4">
        <v>30891.057789999999</v>
      </c>
      <c r="J22" s="4">
        <v>31116.884799999902</v>
      </c>
      <c r="K22" s="4">
        <v>31342.720749999989</v>
      </c>
      <c r="L22" s="4">
        <v>31568.549609999893</v>
      </c>
      <c r="M22" s="4">
        <v>31794.376620000003</v>
      </c>
      <c r="N22" s="4">
        <v>32034.099999999995</v>
      </c>
      <c r="O22" s="4">
        <v>31506.440000000002</v>
      </c>
      <c r="P22" s="4">
        <v>30978.78</v>
      </c>
      <c r="Q22" s="4">
        <v>31304.334866028799</v>
      </c>
      <c r="R22" s="4">
        <v>31387.356691395897</v>
      </c>
      <c r="S22" s="4">
        <v>31709.120039037298</v>
      </c>
      <c r="T22" s="4">
        <v>31921.077804385292</v>
      </c>
      <c r="U22" s="4">
        <v>32078.888955581002</v>
      </c>
      <c r="V22" s="4">
        <v>32199.610155001388</v>
      </c>
      <c r="W22" s="4">
        <v>32509.504254208303</v>
      </c>
      <c r="X22" s="4">
        <v>32850.870758621102</v>
      </c>
      <c r="Y22" s="4">
        <v>33281.774794723497</v>
      </c>
      <c r="Z22" s="4">
        <v>34101.107045220589</v>
      </c>
      <c r="AA22" s="4">
        <v>34806.133915680985</v>
      </c>
      <c r="AB22" s="4">
        <v>35274.904382492598</v>
      </c>
      <c r="AC22" s="4">
        <v>35704.648450261797</v>
      </c>
      <c r="AD22" s="4">
        <v>36315.307093251198</v>
      </c>
      <c r="AE22" s="4">
        <v>36860.901296526303</v>
      </c>
      <c r="AF22" s="4">
        <v>37344.015880826686</v>
      </c>
      <c r="AG22" s="4">
        <v>37624.033866606493</v>
      </c>
      <c r="AH22" s="4">
        <v>37905.398066562302</v>
      </c>
      <c r="AI22" s="4">
        <v>38101.509546805391</v>
      </c>
      <c r="AJ22" s="4">
        <v>38339.386869331429</v>
      </c>
      <c r="AK22" s="4">
        <v>38429.795050135988</v>
      </c>
      <c r="AL22" s="4">
        <v>38721.273981342987</v>
      </c>
      <c r="AM22" s="4">
        <v>38984.051243382171</v>
      </c>
      <c r="AN22" s="4">
        <v>39185.998277239509</v>
      </c>
      <c r="AO22" s="4">
        <v>39362.866864217256</v>
      </c>
      <c r="AP22" s="4">
        <v>39537.010675376383</v>
      </c>
      <c r="AQ22" s="4">
        <v>39656.333618450903</v>
      </c>
      <c r="AR22" s="4">
        <v>39602.538781650037</v>
      </c>
    </row>
    <row r="23" spans="1:44" x14ac:dyDescent="0.2">
      <c r="A23" s="13" t="s">
        <v>93</v>
      </c>
      <c r="B23" s="1" t="s">
        <v>22</v>
      </c>
      <c r="C23" s="1" t="s">
        <v>19</v>
      </c>
      <c r="D23" s="4">
        <v>1104.1238937563085</v>
      </c>
      <c r="E23" s="4">
        <v>1113.9015426637918</v>
      </c>
      <c r="F23" s="4">
        <v>1123.6788984139571</v>
      </c>
      <c r="G23" s="4">
        <v>1133.4551391726995</v>
      </c>
      <c r="H23" s="4">
        <v>1142.1335129780934</v>
      </c>
      <c r="I23" s="4">
        <v>1151.9054710131243</v>
      </c>
      <c r="J23" s="4">
        <v>1161.6772409535047</v>
      </c>
      <c r="K23" s="4">
        <v>1171.4480065687721</v>
      </c>
      <c r="L23" s="4">
        <v>1181.2186734983466</v>
      </c>
      <c r="M23" s="4">
        <v>1190.988331472375</v>
      </c>
      <c r="N23" s="4">
        <v>1200.75792770064</v>
      </c>
      <c r="O23" s="4">
        <v>1209.4089254745631</v>
      </c>
      <c r="P23" s="4">
        <v>1219.174759184142</v>
      </c>
      <c r="Q23" s="4">
        <v>1228.9397059688224</v>
      </c>
      <c r="R23" s="4">
        <v>1238.7046543847034</v>
      </c>
      <c r="S23" s="4">
        <v>1248.4687414464081</v>
      </c>
      <c r="T23" s="4">
        <v>1258.2328308791059</v>
      </c>
      <c r="U23" s="4">
        <v>1266.8629185504535</v>
      </c>
      <c r="V23" s="4">
        <v>1276.6232368957549</v>
      </c>
      <c r="W23" s="4">
        <v>1286.3831886671419</v>
      </c>
      <c r="X23" s="4">
        <v>1296.1432822715631</v>
      </c>
      <c r="Y23" s="4">
        <v>1305.9030538140441</v>
      </c>
      <c r="Z23" s="4">
        <v>1315.6620199062861</v>
      </c>
      <c r="AA23" s="4">
        <v>1325.4207030634568</v>
      </c>
      <c r="AB23" s="4">
        <v>1334.0284755234843</v>
      </c>
      <c r="AC23" s="4">
        <v>1343.7841428349634</v>
      </c>
      <c r="AD23" s="4">
        <v>1353.5400600564305</v>
      </c>
      <c r="AE23" s="4">
        <v>1363.2952427850103</v>
      </c>
      <c r="AF23" s="4">
        <v>1373.0506752249266</v>
      </c>
      <c r="AG23" s="4">
        <v>1382.8053865108598</v>
      </c>
      <c r="AH23" s="4">
        <v>1392.5603649721643</v>
      </c>
      <c r="AI23" s="4">
        <v>1401.147368642562</v>
      </c>
      <c r="AJ23" s="4">
        <v>1410.899670031564</v>
      </c>
      <c r="AK23" s="4">
        <v>1420.6513417671219</v>
      </c>
      <c r="AL23" s="4">
        <v>1430.4032875106313</v>
      </c>
      <c r="AM23" s="4">
        <v>1440.1546140754233</v>
      </c>
      <c r="AN23" s="4">
        <v>1449.9062108389696</v>
      </c>
      <c r="AO23" s="4">
        <v>1458.4768471960738</v>
      </c>
      <c r="AP23" s="4">
        <v>1468.2260712398288</v>
      </c>
      <c r="AQ23" s="4">
        <v>1477.9746680730209</v>
      </c>
      <c r="AR23" s="4">
        <v>1487.7236433466542</v>
      </c>
    </row>
    <row r="25" spans="1:44" x14ac:dyDescent="0.2">
      <c r="A25" s="3" t="s">
        <v>90</v>
      </c>
      <c r="B25" s="3" t="s">
        <v>23</v>
      </c>
      <c r="C25" s="2" t="s">
        <v>1</v>
      </c>
      <c r="D25" s="2">
        <v>2010</v>
      </c>
      <c r="E25" s="2">
        <v>2011</v>
      </c>
      <c r="F25" s="2">
        <v>2012</v>
      </c>
      <c r="G25" s="2">
        <v>2013</v>
      </c>
      <c r="H25" s="2">
        <v>2014</v>
      </c>
      <c r="I25" s="2">
        <v>2015</v>
      </c>
      <c r="J25" s="2">
        <v>2016</v>
      </c>
      <c r="K25" s="2">
        <v>2017</v>
      </c>
      <c r="L25" s="2">
        <v>2018</v>
      </c>
      <c r="M25" s="2">
        <v>2019</v>
      </c>
      <c r="N25" s="2">
        <v>2020</v>
      </c>
      <c r="O25" s="2">
        <v>2021</v>
      </c>
      <c r="P25" s="2">
        <v>2022</v>
      </c>
      <c r="Q25" s="2">
        <v>2023</v>
      </c>
      <c r="R25" s="2">
        <v>2024</v>
      </c>
      <c r="S25" s="2">
        <v>2025</v>
      </c>
      <c r="T25" s="2">
        <v>2026</v>
      </c>
      <c r="U25" s="2">
        <v>2027</v>
      </c>
      <c r="V25" s="2">
        <v>2028</v>
      </c>
      <c r="W25" s="2">
        <v>2029</v>
      </c>
      <c r="X25" s="2">
        <v>2030</v>
      </c>
      <c r="Y25" s="2">
        <v>2031</v>
      </c>
      <c r="Z25" s="2">
        <v>2032</v>
      </c>
      <c r="AA25" s="2">
        <v>2033</v>
      </c>
      <c r="AB25" s="2">
        <v>2034</v>
      </c>
      <c r="AC25" s="2">
        <v>2035</v>
      </c>
      <c r="AD25" s="2">
        <v>2036</v>
      </c>
      <c r="AE25" s="2">
        <v>2037</v>
      </c>
      <c r="AF25" s="2">
        <v>2038</v>
      </c>
      <c r="AG25" s="2">
        <v>2039</v>
      </c>
      <c r="AH25" s="2">
        <v>2040</v>
      </c>
      <c r="AI25" s="2">
        <v>2041</v>
      </c>
      <c r="AJ25" s="2">
        <v>2042</v>
      </c>
      <c r="AK25" s="2">
        <v>2043</v>
      </c>
      <c r="AL25" s="2">
        <v>2044</v>
      </c>
      <c r="AM25" s="2">
        <v>2045</v>
      </c>
      <c r="AN25" s="2">
        <v>2046</v>
      </c>
      <c r="AO25" s="2">
        <v>2047</v>
      </c>
      <c r="AP25" s="2">
        <v>2048</v>
      </c>
      <c r="AQ25" s="2">
        <v>2049</v>
      </c>
      <c r="AR25" s="2">
        <v>2050</v>
      </c>
    </row>
    <row r="26" spans="1:44" x14ac:dyDescent="0.2">
      <c r="A26" s="13" t="s">
        <v>93</v>
      </c>
      <c r="B26" s="5" t="s">
        <v>24</v>
      </c>
      <c r="C26" s="1" t="s">
        <v>3</v>
      </c>
      <c r="D26" s="4">
        <v>343.55347773541678</v>
      </c>
      <c r="E26" s="4">
        <v>348.4386026745658</v>
      </c>
      <c r="F26" s="4">
        <v>355.80152941106184</v>
      </c>
      <c r="G26" s="4">
        <v>362.99033404496674</v>
      </c>
      <c r="H26" s="4">
        <v>370.01984671432677</v>
      </c>
      <c r="I26" s="4">
        <v>376.94686170913553</v>
      </c>
      <c r="J26" s="4">
        <v>383.3399677442643</v>
      </c>
      <c r="K26" s="4">
        <v>389.83719977319925</v>
      </c>
      <c r="L26" s="4">
        <v>396.18952045185665</v>
      </c>
      <c r="M26" s="4">
        <v>402.64819013273984</v>
      </c>
      <c r="N26" s="4">
        <v>408.86029536816159</v>
      </c>
      <c r="O26" s="4">
        <v>416.31551477051437</v>
      </c>
      <c r="P26" s="4">
        <v>423.68124007680444</v>
      </c>
      <c r="Q26" s="4">
        <v>430.92704611968946</v>
      </c>
      <c r="R26" s="4">
        <v>437.6256597188268</v>
      </c>
      <c r="S26" s="4">
        <v>444.67029948113168</v>
      </c>
      <c r="T26" s="4">
        <v>451.6318382951589</v>
      </c>
      <c r="U26" s="4">
        <v>458.5107647300556</v>
      </c>
      <c r="V26" s="4">
        <v>465.32604097593753</v>
      </c>
      <c r="W26" s="4">
        <v>472.01486573204068</v>
      </c>
      <c r="X26" s="4">
        <v>478.6326872252468</v>
      </c>
      <c r="Y26" s="4">
        <v>485.92089401481263</v>
      </c>
      <c r="Z26" s="4">
        <v>493.1372494148705</v>
      </c>
      <c r="AA26" s="4">
        <v>500.27812289489918</v>
      </c>
      <c r="AB26" s="4">
        <v>506.38807497679898</v>
      </c>
      <c r="AC26" s="4">
        <v>511.91350028857903</v>
      </c>
      <c r="AD26" s="4">
        <v>518.51817903881931</v>
      </c>
      <c r="AE26" s="4">
        <v>525.0766516957076</v>
      </c>
      <c r="AF26" s="4">
        <v>531.53707785161464</v>
      </c>
      <c r="AG26" s="4">
        <v>537.5647651934421</v>
      </c>
      <c r="AH26" s="4">
        <v>543.6456847229249</v>
      </c>
      <c r="AI26" s="4">
        <v>549.00455228283238</v>
      </c>
      <c r="AJ26" s="4">
        <v>554.73077790208333</v>
      </c>
      <c r="AK26" s="4">
        <v>560.42306341806136</v>
      </c>
      <c r="AL26" s="4">
        <v>566.0501716420506</v>
      </c>
      <c r="AM26" s="4">
        <v>571.61255418574024</v>
      </c>
      <c r="AN26" s="4">
        <v>577.01958554951875</v>
      </c>
      <c r="AO26" s="4">
        <v>582.36995584841668</v>
      </c>
      <c r="AP26" s="4">
        <v>587.63207778731328</v>
      </c>
      <c r="AQ26" s="4">
        <v>592.82637453255893</v>
      </c>
      <c r="AR26" s="4">
        <v>597.96226498978035</v>
      </c>
    </row>
    <row r="27" spans="1:44" x14ac:dyDescent="0.2">
      <c r="A27" s="13" t="s">
        <v>93</v>
      </c>
      <c r="B27" s="1" t="s">
        <v>25</v>
      </c>
      <c r="C27" s="1" t="s">
        <v>3</v>
      </c>
      <c r="D27" s="4">
        <v>12.93801036341241</v>
      </c>
      <c r="E27" s="4">
        <v>13.20974719432772</v>
      </c>
      <c r="F27" s="4">
        <v>13.474692437142849</v>
      </c>
      <c r="G27" s="4">
        <v>13.732683271120619</v>
      </c>
      <c r="H27" s="4">
        <v>13.98398884844595</v>
      </c>
      <c r="I27" s="4">
        <v>14.228903230185109</v>
      </c>
      <c r="J27" s="4">
        <v>14.467671075133492</v>
      </c>
      <c r="K27" s="4">
        <v>14.700527425822639</v>
      </c>
      <c r="L27" s="4">
        <v>14.92771351635586</v>
      </c>
      <c r="M27" s="4">
        <v>15.149474273557049</v>
      </c>
      <c r="N27" s="4">
        <v>15.365980050359509</v>
      </c>
      <c r="O27" s="4">
        <v>15.577480293482658</v>
      </c>
      <c r="P27" s="4">
        <v>15.78409961734887</v>
      </c>
      <c r="Q27" s="4">
        <v>15.986104521746732</v>
      </c>
      <c r="R27" s="4">
        <v>16.183582800260019</v>
      </c>
      <c r="S27" s="4">
        <v>16.3767979015484</v>
      </c>
      <c r="T27" s="4">
        <v>16.565796216309021</v>
      </c>
      <c r="U27" s="4">
        <v>16.750818626140571</v>
      </c>
      <c r="V27" s="4">
        <v>16.93197516129263</v>
      </c>
      <c r="W27" s="4">
        <v>17.109411302038531</v>
      </c>
      <c r="X27" s="4">
        <v>17.28326014483968</v>
      </c>
      <c r="Y27" s="4">
        <v>17.45367014562429</v>
      </c>
      <c r="Z27" s="4">
        <v>17.62069854403417</v>
      </c>
      <c r="AA27" s="4">
        <v>17.78456158501994</v>
      </c>
      <c r="AB27" s="4">
        <v>17.94526210938913</v>
      </c>
      <c r="AC27" s="4">
        <v>18.103026532484009</v>
      </c>
      <c r="AD27" s="4">
        <v>18.257850494695347</v>
      </c>
      <c r="AE27" s="4">
        <v>18.409897613691399</v>
      </c>
      <c r="AF27" s="4">
        <v>18.559241329161551</v>
      </c>
      <c r="AG27" s="4">
        <v>18.705993558555701</v>
      </c>
      <c r="AH27" s="4">
        <v>18.85021545702411</v>
      </c>
      <c r="AI27" s="4">
        <v>18.992027774612531</v>
      </c>
      <c r="AJ27" s="4">
        <v>19.131457278167389</v>
      </c>
      <c r="AK27" s="4">
        <v>19.268660912853111</v>
      </c>
      <c r="AL27" s="4">
        <v>19.403609419468559</v>
      </c>
      <c r="AM27" s="4">
        <v>19.53651489427061</v>
      </c>
      <c r="AN27" s="4">
        <v>19.667317393249132</v>
      </c>
      <c r="AO27" s="4">
        <v>19.796184229930191</v>
      </c>
      <c r="AP27" s="4">
        <v>19.923094736683929</v>
      </c>
      <c r="AQ27" s="4">
        <v>20.048193464625491</v>
      </c>
      <c r="AR27" s="4">
        <v>20.17146763373454</v>
      </c>
    </row>
    <row r="28" spans="1:44" x14ac:dyDescent="0.2">
      <c r="A28" s="13" t="s">
        <v>93</v>
      </c>
      <c r="B28" s="1" t="s">
        <v>26</v>
      </c>
      <c r="C28" s="1" t="s">
        <v>3</v>
      </c>
      <c r="D28" s="4">
        <v>118.40359817200448</v>
      </c>
      <c r="E28" s="4">
        <v>119.91576881903814</v>
      </c>
      <c r="F28" s="4">
        <v>121.40100819291935</v>
      </c>
      <c r="G28" s="4">
        <v>122.85995934124634</v>
      </c>
      <c r="H28" s="4">
        <v>124.29407042368103</v>
      </c>
      <c r="I28" s="4">
        <v>125.70364171655055</v>
      </c>
      <c r="J28" s="4">
        <v>127.090115350731</v>
      </c>
      <c r="K28" s="4">
        <v>128.45381667168297</v>
      </c>
      <c r="L28" s="4">
        <v>129.79606712119713</v>
      </c>
      <c r="M28" s="4">
        <v>131.11701054896633</v>
      </c>
      <c r="N28" s="4">
        <v>132.41789825374917</v>
      </c>
      <c r="O28" s="4">
        <v>133.74669503557521</v>
      </c>
      <c r="P28" s="4">
        <v>135.05662915945595</v>
      </c>
      <c r="Q28" s="4">
        <v>136.34797101794283</v>
      </c>
      <c r="R28" s="4">
        <v>137.62171503856698</v>
      </c>
      <c r="S28" s="4">
        <v>138.87827257958355</v>
      </c>
      <c r="T28" s="4">
        <v>140.11791715885099</v>
      </c>
      <c r="U28" s="4">
        <v>141.3412511439154</v>
      </c>
      <c r="V28" s="4">
        <v>142.54921101464583</v>
      </c>
      <c r="W28" s="4">
        <v>143.74156993000287</v>
      </c>
      <c r="X28" s="4">
        <v>144.91932478040749</v>
      </c>
      <c r="Y28" s="4">
        <v>146.10433058918881</v>
      </c>
      <c r="Z28" s="4">
        <v>147.27552521083732</v>
      </c>
      <c r="AA28" s="4">
        <v>148.43299828987966</v>
      </c>
      <c r="AB28" s="4">
        <v>149.57728760840394</v>
      </c>
      <c r="AC28" s="4">
        <v>150.70862685806085</v>
      </c>
      <c r="AD28" s="4">
        <v>151.82755261622586</v>
      </c>
      <c r="AE28" s="4">
        <v>152.93409600425414</v>
      </c>
      <c r="AF28" s="4">
        <v>154.02887746780206</v>
      </c>
      <c r="AG28" s="4">
        <v>155.11194424051416</v>
      </c>
      <c r="AH28" s="4">
        <v>156.18382443809051</v>
      </c>
      <c r="AI28" s="4">
        <v>157.19877134822053</v>
      </c>
      <c r="AJ28" s="4">
        <v>158.20304886391628</v>
      </c>
      <c r="AK28" s="4">
        <v>159.19661710520887</v>
      </c>
      <c r="AL28" s="4">
        <v>160.18017406258267</v>
      </c>
      <c r="AM28" s="4">
        <v>161.15360869147</v>
      </c>
      <c r="AN28" s="4">
        <v>162.11724043627049</v>
      </c>
      <c r="AO28" s="4">
        <v>163.07132977848866</v>
      </c>
      <c r="AP28" s="4">
        <v>164.01622165062983</v>
      </c>
      <c r="AQ28" s="4">
        <v>164.95181938793414</v>
      </c>
      <c r="AR28" s="4">
        <v>165.87851961715637</v>
      </c>
    </row>
    <row r="29" spans="1:44" x14ac:dyDescent="0.2">
      <c r="A29" s="13" t="s">
        <v>93</v>
      </c>
      <c r="B29" s="1" t="s">
        <v>27</v>
      </c>
      <c r="C29" s="1" t="s">
        <v>3</v>
      </c>
      <c r="D29" s="4">
        <v>47.763470499999926</v>
      </c>
      <c r="E29" s="4">
        <v>49.853523571200014</v>
      </c>
      <c r="F29" s="4">
        <v>51.916501670999985</v>
      </c>
      <c r="G29" s="4">
        <v>53.883178392600001</v>
      </c>
      <c r="H29" s="4">
        <v>55.769179762199954</v>
      </c>
      <c r="I29" s="4">
        <v>57.643775437400009</v>
      </c>
      <c r="J29" s="4">
        <v>59.8346624084</v>
      </c>
      <c r="K29" s="4">
        <v>62.009966149999997</v>
      </c>
      <c r="L29" s="4">
        <v>64.134757464118138</v>
      </c>
      <c r="M29" s="4">
        <v>66.597075999999987</v>
      </c>
      <c r="N29" s="4">
        <v>68.713391999999985</v>
      </c>
      <c r="O29" s="4">
        <v>71.242634999999993</v>
      </c>
      <c r="P29" s="4">
        <v>73.749656999999942</v>
      </c>
      <c r="Q29" s="4">
        <v>76.234707999999969</v>
      </c>
      <c r="R29" s="4">
        <v>78.698999999999927</v>
      </c>
      <c r="S29" s="4">
        <v>81.139563999999964</v>
      </c>
      <c r="T29" s="4">
        <v>83.653976999999259</v>
      </c>
      <c r="U29" s="4">
        <v>86.158881999999849</v>
      </c>
      <c r="V29" s="4">
        <v>88.635051999999149</v>
      </c>
      <c r="W29" s="4">
        <v>91.087436999999511</v>
      </c>
      <c r="X29" s="4">
        <v>93.523073999999767</v>
      </c>
      <c r="Y29" s="4">
        <v>96.242699999999672</v>
      </c>
      <c r="Z29" s="4">
        <v>98.963367999999235</v>
      </c>
      <c r="AA29" s="4">
        <v>101.68112399999995</v>
      </c>
      <c r="AB29" s="4">
        <v>104.39700999999961</v>
      </c>
      <c r="AC29" s="4">
        <v>107.10019599999974</v>
      </c>
      <c r="AD29" s="4">
        <v>109.4528999999995</v>
      </c>
      <c r="AE29" s="4">
        <v>111.80241599999917</v>
      </c>
      <c r="AF29" s="4">
        <v>114.15223799999929</v>
      </c>
      <c r="AG29" s="4">
        <v>116.49838399999969</v>
      </c>
      <c r="AH29" s="4">
        <v>118.84432399999909</v>
      </c>
      <c r="AI29" s="4">
        <v>121.02919999999945</v>
      </c>
      <c r="AJ29" s="4">
        <v>123.18325799999977</v>
      </c>
      <c r="AK29" s="4">
        <v>125.36826399999953</v>
      </c>
      <c r="AL29" s="4">
        <v>127.55243999999965</v>
      </c>
      <c r="AM29" s="4">
        <v>129.73597599999968</v>
      </c>
      <c r="AN29" s="4">
        <v>131.90076999999926</v>
      </c>
      <c r="AO29" s="4">
        <v>134.07073999999909</v>
      </c>
      <c r="AP29" s="4">
        <v>136.21381399999964</v>
      </c>
      <c r="AQ29" s="4">
        <v>138.35017099999948</v>
      </c>
      <c r="AR29" s="4">
        <v>140.49224063888943</v>
      </c>
    </row>
    <row r="30" spans="1:44" x14ac:dyDescent="0.2">
      <c r="A30" s="13" t="s">
        <v>93</v>
      </c>
      <c r="B30" s="1" t="s">
        <v>28</v>
      </c>
      <c r="C30" s="1" t="s">
        <v>3</v>
      </c>
      <c r="D30" s="4">
        <v>77.894399999999933</v>
      </c>
      <c r="E30" s="4">
        <v>78.979799999999926</v>
      </c>
      <c r="F30" s="4">
        <v>80.065099999999831</v>
      </c>
      <c r="G30" s="4">
        <v>81.15049999999988</v>
      </c>
      <c r="H30" s="4">
        <v>82.235899999999958</v>
      </c>
      <c r="I30" s="4">
        <v>83.321299999999823</v>
      </c>
      <c r="J30" s="4">
        <v>84.406699999999844</v>
      </c>
      <c r="K30" s="4">
        <v>85.492099999999809</v>
      </c>
      <c r="L30" s="4">
        <v>86.577499999999816</v>
      </c>
      <c r="M30" s="4">
        <v>87.662899999999851</v>
      </c>
      <c r="N30" s="4">
        <v>88.748299999999901</v>
      </c>
      <c r="O30" s="4">
        <v>89.972999999999828</v>
      </c>
      <c r="P30" s="4">
        <v>91.197699999999827</v>
      </c>
      <c r="Q30" s="4">
        <v>92.422399999999911</v>
      </c>
      <c r="R30" s="4">
        <v>93.647099999999966</v>
      </c>
      <c r="S30" s="4">
        <v>94.871799999999894</v>
      </c>
      <c r="T30" s="4">
        <v>96.096499999999722</v>
      </c>
      <c r="U30" s="4">
        <v>97.321199999999891</v>
      </c>
      <c r="V30" s="4">
        <v>98.545899999999918</v>
      </c>
      <c r="W30" s="4">
        <v>99.770599999999888</v>
      </c>
      <c r="X30" s="4">
        <v>100.99529999999987</v>
      </c>
      <c r="Y30" s="4">
        <v>102.28389999999987</v>
      </c>
      <c r="Z30" s="4">
        <v>103.57249999999985</v>
      </c>
      <c r="AA30" s="4">
        <v>104.86109999999977</v>
      </c>
      <c r="AB30" s="4">
        <v>106.14959999999988</v>
      </c>
      <c r="AC30" s="4">
        <v>107.43819999999991</v>
      </c>
      <c r="AD30" s="4">
        <v>108.72679999999983</v>
      </c>
      <c r="AE30" s="4">
        <v>110.01539999999986</v>
      </c>
      <c r="AF30" s="4">
        <v>111.3039999999998</v>
      </c>
      <c r="AG30" s="4">
        <v>112.5925999999999</v>
      </c>
      <c r="AH30" s="4">
        <v>113.8810999999998</v>
      </c>
      <c r="AI30" s="4">
        <v>115.03589999999988</v>
      </c>
      <c r="AJ30" s="4">
        <v>116.19059999999988</v>
      </c>
      <c r="AK30" s="4">
        <v>117.34539999999988</v>
      </c>
      <c r="AL30" s="4">
        <v>118.50009999999983</v>
      </c>
      <c r="AM30" s="4">
        <v>119.65479999999999</v>
      </c>
      <c r="AN30" s="4">
        <v>120.80959999999992</v>
      </c>
      <c r="AO30" s="4">
        <v>121.96429999999899</v>
      </c>
      <c r="AP30" s="4">
        <v>123.119</v>
      </c>
      <c r="AQ30" s="4">
        <v>124.27379999999999</v>
      </c>
      <c r="AR30" s="4">
        <v>125.42849999999999</v>
      </c>
    </row>
    <row r="31" spans="1:44" x14ac:dyDescent="0.2">
      <c r="A31" s="13" t="s">
        <v>93</v>
      </c>
      <c r="B31" s="1" t="s">
        <v>29</v>
      </c>
      <c r="C31" s="1" t="s">
        <v>3</v>
      </c>
      <c r="D31" s="4">
        <v>86.553998699999994</v>
      </c>
      <c r="E31" s="4">
        <v>86.479763089999992</v>
      </c>
      <c r="F31" s="4">
        <v>88.944227109999815</v>
      </c>
      <c r="G31" s="4">
        <v>91.364013039999904</v>
      </c>
      <c r="H31" s="4">
        <v>93.736707679999896</v>
      </c>
      <c r="I31" s="4">
        <v>96.049241324999997</v>
      </c>
      <c r="J31" s="4">
        <v>97.540818909999984</v>
      </c>
      <c r="K31" s="4">
        <v>99.180789525693839</v>
      </c>
      <c r="L31" s="4">
        <v>100.75348235018569</v>
      </c>
      <c r="M31" s="4">
        <v>102.12172931021662</v>
      </c>
      <c r="N31" s="4">
        <v>103.614725064053</v>
      </c>
      <c r="O31" s="4">
        <v>105.77570444145663</v>
      </c>
      <c r="P31" s="4">
        <v>107.89315429999988</v>
      </c>
      <c r="Q31" s="4">
        <v>109.93586258000001</v>
      </c>
      <c r="R31" s="4">
        <v>111.4742618799999</v>
      </c>
      <c r="S31" s="4">
        <v>113.4038649999999</v>
      </c>
      <c r="T31" s="4">
        <v>115.19764791999992</v>
      </c>
      <c r="U31" s="4">
        <v>116.93861295999989</v>
      </c>
      <c r="V31" s="4">
        <v>118.6639028</v>
      </c>
      <c r="W31" s="4">
        <v>120.30584749999989</v>
      </c>
      <c r="X31" s="4">
        <v>121.91172829999999</v>
      </c>
      <c r="Y31" s="4">
        <v>123.83629328000001</v>
      </c>
      <c r="Z31" s="4">
        <v>125.7051576599999</v>
      </c>
      <c r="AA31" s="4">
        <v>127.51833901999989</v>
      </c>
      <c r="AB31" s="4">
        <v>128.31891525900642</v>
      </c>
      <c r="AC31" s="4">
        <v>128.56345089803446</v>
      </c>
      <c r="AD31" s="4">
        <v>130.25307592789875</v>
      </c>
      <c r="AE31" s="4">
        <v>131.91484207776301</v>
      </c>
      <c r="AF31" s="4">
        <v>133.49272105465195</v>
      </c>
      <c r="AG31" s="4">
        <v>134.65584339437265</v>
      </c>
      <c r="AH31" s="4">
        <v>135.88622082781131</v>
      </c>
      <c r="AI31" s="4">
        <v>136.74865316</v>
      </c>
      <c r="AJ31" s="4">
        <v>138.02241375999998</v>
      </c>
      <c r="AK31" s="4">
        <v>139.24412139999998</v>
      </c>
      <c r="AL31" s="4">
        <v>140.41384815999987</v>
      </c>
      <c r="AM31" s="4">
        <v>141.53165459999997</v>
      </c>
      <c r="AN31" s="4">
        <v>142.52465771999988</v>
      </c>
      <c r="AO31" s="4">
        <v>143.46740183999978</v>
      </c>
      <c r="AP31" s="4">
        <v>144.35994739999992</v>
      </c>
      <c r="AQ31" s="4">
        <v>145.20239067999989</v>
      </c>
      <c r="AR31" s="4">
        <v>145.99153709999999</v>
      </c>
    </row>
    <row r="33" spans="1:44" x14ac:dyDescent="0.2">
      <c r="A33" s="3" t="s">
        <v>90</v>
      </c>
      <c r="B33" s="3" t="s">
        <v>30</v>
      </c>
      <c r="C33" s="2" t="s">
        <v>1</v>
      </c>
      <c r="D33" s="2">
        <v>2010</v>
      </c>
      <c r="E33" s="2">
        <v>2011</v>
      </c>
      <c r="F33" s="2">
        <v>2012</v>
      </c>
      <c r="G33" s="2">
        <v>2013</v>
      </c>
      <c r="H33" s="2">
        <v>2014</v>
      </c>
      <c r="I33" s="2">
        <v>2015</v>
      </c>
      <c r="J33" s="2">
        <v>2016</v>
      </c>
      <c r="K33" s="2">
        <v>2017</v>
      </c>
      <c r="L33" s="2">
        <v>2018</v>
      </c>
      <c r="M33" s="2">
        <v>2019</v>
      </c>
      <c r="N33" s="2">
        <v>2020</v>
      </c>
      <c r="O33" s="2">
        <v>2021</v>
      </c>
      <c r="P33" s="2">
        <v>2022</v>
      </c>
      <c r="Q33" s="2">
        <v>2023</v>
      </c>
      <c r="R33" s="2">
        <v>2024</v>
      </c>
      <c r="S33" s="2">
        <v>2025</v>
      </c>
      <c r="T33" s="2">
        <v>2026</v>
      </c>
      <c r="U33" s="2">
        <v>2027</v>
      </c>
      <c r="V33" s="2">
        <v>2028</v>
      </c>
      <c r="W33" s="2">
        <v>2029</v>
      </c>
      <c r="X33" s="2">
        <v>2030</v>
      </c>
      <c r="Y33" s="2">
        <v>2031</v>
      </c>
      <c r="Z33" s="2">
        <v>2032</v>
      </c>
      <c r="AA33" s="2">
        <v>2033</v>
      </c>
      <c r="AB33" s="2">
        <v>2034</v>
      </c>
      <c r="AC33" s="2">
        <v>2035</v>
      </c>
      <c r="AD33" s="2">
        <v>2036</v>
      </c>
      <c r="AE33" s="2">
        <v>2037</v>
      </c>
      <c r="AF33" s="2">
        <v>2038</v>
      </c>
      <c r="AG33" s="2">
        <v>2039</v>
      </c>
      <c r="AH33" s="2">
        <v>2040</v>
      </c>
      <c r="AI33" s="2">
        <v>2041</v>
      </c>
      <c r="AJ33" s="2">
        <v>2042</v>
      </c>
      <c r="AK33" s="2">
        <v>2043</v>
      </c>
      <c r="AL33" s="2">
        <v>2044</v>
      </c>
      <c r="AM33" s="2">
        <v>2045</v>
      </c>
      <c r="AN33" s="2">
        <v>2046</v>
      </c>
      <c r="AO33" s="2">
        <v>2047</v>
      </c>
      <c r="AP33" s="2">
        <v>2048</v>
      </c>
      <c r="AQ33" s="2">
        <v>2049</v>
      </c>
      <c r="AR33" s="2">
        <v>2050</v>
      </c>
    </row>
    <row r="34" spans="1:44" x14ac:dyDescent="0.2">
      <c r="A34" s="13" t="s">
        <v>93</v>
      </c>
      <c r="B34" s="1" t="s">
        <v>31</v>
      </c>
      <c r="C34" s="1" t="s">
        <v>32</v>
      </c>
      <c r="D34" s="6">
        <v>2856.3201850944711</v>
      </c>
      <c r="E34" s="4">
        <v>2867.5667417364225</v>
      </c>
      <c r="F34" s="4">
        <v>2878.8546235695385</v>
      </c>
      <c r="G34" s="4">
        <v>2890.0902420072202</v>
      </c>
      <c r="H34" s="4">
        <v>2901.366554683596</v>
      </c>
      <c r="I34" s="4">
        <v>2912.5919157585263</v>
      </c>
      <c r="J34" s="4">
        <v>2923.857351939399</v>
      </c>
      <c r="K34" s="4">
        <v>2935.1616527540828</v>
      </c>
      <c r="L34" s="4">
        <v>2946.4159676525992</v>
      </c>
      <c r="M34" s="4">
        <v>2957.7085995521347</v>
      </c>
      <c r="N34" s="4">
        <v>2968.9524506611479</v>
      </c>
      <c r="O34" s="4">
        <v>2973.2788979422326</v>
      </c>
      <c r="P34" s="4">
        <v>2977.532609205774</v>
      </c>
      <c r="Q34" s="4">
        <v>2981.8830520822089</v>
      </c>
      <c r="R34" s="4">
        <v>2986.1615648143638</v>
      </c>
      <c r="S34" s="4">
        <v>2990.5348162093296</v>
      </c>
      <c r="T34" s="4">
        <v>2994.7551572028124</v>
      </c>
      <c r="U34" s="4">
        <v>2999.0696468939491</v>
      </c>
      <c r="V34" s="4">
        <v>3003.3150843083304</v>
      </c>
      <c r="W34" s="4">
        <v>3007.6527770846656</v>
      </c>
      <c r="X34" s="4">
        <v>3011.9221398291975</v>
      </c>
      <c r="Y34" s="4">
        <v>3012.4962740211085</v>
      </c>
      <c r="Z34" s="4">
        <v>3012.9849928944454</v>
      </c>
      <c r="AA34" s="4">
        <v>3013.5453362174553</v>
      </c>
      <c r="AB34" s="4">
        <v>3014.0987330903863</v>
      </c>
      <c r="AC34" s="4">
        <v>3014.6453118877721</v>
      </c>
      <c r="AD34" s="4">
        <v>3015.1851978403797</v>
      </c>
      <c r="AE34" s="4">
        <v>3015.7185131307433</v>
      </c>
      <c r="AF34" s="4">
        <v>3016.1700066519329</v>
      </c>
      <c r="AG34" s="4">
        <v>3016.7659057636115</v>
      </c>
      <c r="AH34" s="4">
        <v>3017.2802130431955</v>
      </c>
      <c r="AI34" s="4">
        <v>3018.4566462882512</v>
      </c>
      <c r="AJ34" s="4">
        <v>3019.6229394120746</v>
      </c>
      <c r="AK34" s="4">
        <v>3020.8527337524033</v>
      </c>
      <c r="AL34" s="4">
        <v>3022.0720186172498</v>
      </c>
      <c r="AM34" s="4">
        <v>3023.2809281499572</v>
      </c>
      <c r="AN34" s="4">
        <v>3024.4795942205928</v>
      </c>
      <c r="AO34" s="4">
        <v>3025.7404167683458</v>
      </c>
      <c r="AP34" s="4">
        <v>3026.8467123761629</v>
      </c>
      <c r="AQ34" s="4">
        <v>3028.0870828718225</v>
      </c>
      <c r="AR34" s="4">
        <v>3029.3171184685521</v>
      </c>
    </row>
    <row r="35" spans="1:44" x14ac:dyDescent="0.2">
      <c r="A35" s="13" t="s">
        <v>93</v>
      </c>
      <c r="B35" s="1" t="s">
        <v>33</v>
      </c>
      <c r="C35" s="1" t="s">
        <v>32</v>
      </c>
      <c r="D35" s="7">
        <v>2405.4225637268787</v>
      </c>
      <c r="E35" s="4">
        <v>2416.410449563055</v>
      </c>
      <c r="F35" s="4">
        <v>2427.351879073035</v>
      </c>
      <c r="G35" s="4">
        <v>2438.3406023338757</v>
      </c>
      <c r="H35" s="4">
        <v>2449.2838164950012</v>
      </c>
      <c r="I35" s="4">
        <v>2460.2733158188853</v>
      </c>
      <c r="J35" s="4">
        <v>2471.2182159816443</v>
      </c>
      <c r="K35" s="4">
        <v>2482.2084353248665</v>
      </c>
      <c r="L35" s="4">
        <v>2493.1549302817612</v>
      </c>
      <c r="M35" s="4">
        <v>2504.1458183727127</v>
      </c>
      <c r="N35" s="4">
        <v>2515.0938236570328</v>
      </c>
      <c r="O35" s="4">
        <v>2520.1988978942854</v>
      </c>
      <c r="P35" s="4">
        <v>2525.2181458761474</v>
      </c>
      <c r="Q35" s="4">
        <v>2530.321362589948</v>
      </c>
      <c r="R35" s="4">
        <v>2535.3402028103797</v>
      </c>
      <c r="S35" s="4">
        <v>2540.4416414951565</v>
      </c>
      <c r="T35" s="4">
        <v>2545.460104994685</v>
      </c>
      <c r="U35" s="4">
        <v>2550.5598404055368</v>
      </c>
      <c r="V35" s="4">
        <v>2555.5779558876875</v>
      </c>
      <c r="W35" s="4">
        <v>2560.6760583975597</v>
      </c>
      <c r="X35" s="4">
        <v>2565.6938524290322</v>
      </c>
      <c r="Y35" s="4">
        <v>2567.0400238369416</v>
      </c>
      <c r="Z35" s="4">
        <v>2568.3692975840518</v>
      </c>
      <c r="AA35" s="4">
        <v>2569.6819898448848</v>
      </c>
      <c r="AB35" s="4">
        <v>2571.0556479865722</v>
      </c>
      <c r="AC35" s="4">
        <v>2572.4123820987952</v>
      </c>
      <c r="AD35" s="4">
        <v>2573.7525030330798</v>
      </c>
      <c r="AE35" s="4">
        <v>2575.0763140745389</v>
      </c>
      <c r="AF35" s="4">
        <v>2576.3841111706934</v>
      </c>
      <c r="AG35" s="4">
        <v>2577.7511003544519</v>
      </c>
      <c r="AH35" s="4">
        <v>2579.1017509191847</v>
      </c>
      <c r="AI35" s="4">
        <v>2580.9142687797321</v>
      </c>
      <c r="AJ35" s="4">
        <v>2582.7111638661718</v>
      </c>
      <c r="AK35" s="4">
        <v>2584.5661480976319</v>
      </c>
      <c r="AL35" s="4">
        <v>2586.4052801571788</v>
      </c>
      <c r="AM35" s="4">
        <v>2588.2287623825364</v>
      </c>
      <c r="AN35" s="4">
        <v>2590.0367936824869</v>
      </c>
      <c r="AO35" s="4">
        <v>2591.9018399036486</v>
      </c>
      <c r="AP35" s="4">
        <v>2593.6792491115903</v>
      </c>
      <c r="AQ35" s="4">
        <v>2595.5134524129007</v>
      </c>
      <c r="AR35" s="4">
        <v>2597.3323729371682</v>
      </c>
    </row>
    <row r="36" spans="1:44" x14ac:dyDescent="0.2">
      <c r="A36" s="13" t="s">
        <v>93</v>
      </c>
      <c r="B36" s="1" t="s">
        <v>34</v>
      </c>
      <c r="C36" s="1" t="s">
        <v>32</v>
      </c>
      <c r="D36" s="7">
        <v>450.89762136759254</v>
      </c>
      <c r="E36" s="4">
        <v>451.15629217336738</v>
      </c>
      <c r="F36" s="4">
        <v>451.5027444965034</v>
      </c>
      <c r="G36" s="4">
        <v>451.74963967334469</v>
      </c>
      <c r="H36" s="4">
        <v>452.08273818859482</v>
      </c>
      <c r="I36" s="4">
        <v>452.31859993964082</v>
      </c>
      <c r="J36" s="4">
        <v>452.63913595775477</v>
      </c>
      <c r="K36" s="4">
        <v>452.95321742921618</v>
      </c>
      <c r="L36" s="4">
        <v>453.26103737083821</v>
      </c>
      <c r="M36" s="4">
        <v>453.56278117942219</v>
      </c>
      <c r="N36" s="4">
        <v>453.85862700411514</v>
      </c>
      <c r="O36" s="4">
        <v>453.08000004794712</v>
      </c>
      <c r="P36" s="4">
        <v>452.31446332962639</v>
      </c>
      <c r="Q36" s="4">
        <v>451.56168949226094</v>
      </c>
      <c r="R36" s="4">
        <v>450.82136200398429</v>
      </c>
      <c r="S36" s="4">
        <v>450.09317471417313</v>
      </c>
      <c r="T36" s="4">
        <v>449.29505220812729</v>
      </c>
      <c r="U36" s="4">
        <v>448.50980648841244</v>
      </c>
      <c r="V36" s="4">
        <v>447.73712842064276</v>
      </c>
      <c r="W36" s="4">
        <v>446.97671868710574</v>
      </c>
      <c r="X36" s="4">
        <v>446.22828740016553</v>
      </c>
      <c r="Y36" s="4">
        <v>445.45625018416672</v>
      </c>
      <c r="Z36" s="4">
        <v>444.61569531039385</v>
      </c>
      <c r="AA36" s="4">
        <v>443.86334637257045</v>
      </c>
      <c r="AB36" s="4">
        <v>443.04308510381406</v>
      </c>
      <c r="AC36" s="4">
        <v>442.23292978897689</v>
      </c>
      <c r="AD36" s="4">
        <v>441.4326948072997</v>
      </c>
      <c r="AE36" s="4">
        <v>440.64219905620456</v>
      </c>
      <c r="AF36" s="4">
        <v>439.78589548123966</v>
      </c>
      <c r="AG36" s="4">
        <v>439.01480540915958</v>
      </c>
      <c r="AH36" s="4">
        <v>438.17846212401105</v>
      </c>
      <c r="AI36" s="4">
        <v>437.542377508519</v>
      </c>
      <c r="AJ36" s="4">
        <v>436.91177554590297</v>
      </c>
      <c r="AK36" s="4">
        <v>436.28658565477161</v>
      </c>
      <c r="AL36" s="4">
        <v>435.66673846007086</v>
      </c>
      <c r="AM36" s="4">
        <v>435.05216576742089</v>
      </c>
      <c r="AN36" s="4">
        <v>434.44280053810604</v>
      </c>
      <c r="AO36" s="4">
        <v>433.83857686469713</v>
      </c>
      <c r="AP36" s="4">
        <v>433.16746326457246</v>
      </c>
      <c r="AQ36" s="4">
        <v>432.57363045892163</v>
      </c>
      <c r="AR36" s="4">
        <v>431.98474553138396</v>
      </c>
    </row>
    <row r="37" spans="1:44" x14ac:dyDescent="0.2">
      <c r="D37" s="7"/>
    </row>
    <row r="38" spans="1:44" x14ac:dyDescent="0.2">
      <c r="A38" s="3" t="s">
        <v>90</v>
      </c>
      <c r="B38" s="3" t="s">
        <v>35</v>
      </c>
      <c r="C38" s="2" t="s">
        <v>1</v>
      </c>
      <c r="D38" s="2">
        <v>2010</v>
      </c>
      <c r="E38" s="2">
        <v>2011</v>
      </c>
      <c r="F38" s="2">
        <v>2012</v>
      </c>
      <c r="G38" s="2">
        <v>2013</v>
      </c>
      <c r="H38" s="2">
        <v>2014</v>
      </c>
      <c r="I38" s="2">
        <v>2015</v>
      </c>
      <c r="J38" s="2">
        <v>2016</v>
      </c>
      <c r="K38" s="2">
        <v>2017</v>
      </c>
      <c r="L38" s="2">
        <v>2018</v>
      </c>
      <c r="M38" s="2">
        <v>2019</v>
      </c>
      <c r="N38" s="2">
        <v>2020</v>
      </c>
      <c r="O38" s="2">
        <v>2021</v>
      </c>
      <c r="P38" s="2">
        <v>2022</v>
      </c>
      <c r="Q38" s="2">
        <v>2023</v>
      </c>
      <c r="R38" s="2">
        <v>2024</v>
      </c>
      <c r="S38" s="2">
        <v>2025</v>
      </c>
      <c r="T38" s="2">
        <v>2026</v>
      </c>
      <c r="U38" s="2">
        <v>2027</v>
      </c>
      <c r="V38" s="2">
        <v>2028</v>
      </c>
      <c r="W38" s="2">
        <v>2029</v>
      </c>
      <c r="X38" s="2">
        <v>2030</v>
      </c>
      <c r="Y38" s="2">
        <v>2031</v>
      </c>
      <c r="Z38" s="2">
        <v>2032</v>
      </c>
      <c r="AA38" s="2">
        <v>2033</v>
      </c>
      <c r="AB38" s="2">
        <v>2034</v>
      </c>
      <c r="AC38" s="2">
        <v>2035</v>
      </c>
      <c r="AD38" s="2">
        <v>2036</v>
      </c>
      <c r="AE38" s="2">
        <v>2037</v>
      </c>
      <c r="AF38" s="2">
        <v>2038</v>
      </c>
      <c r="AG38" s="2">
        <v>2039</v>
      </c>
      <c r="AH38" s="2">
        <v>2040</v>
      </c>
      <c r="AI38" s="2">
        <v>2041</v>
      </c>
      <c r="AJ38" s="2">
        <v>2042</v>
      </c>
      <c r="AK38" s="2">
        <v>2043</v>
      </c>
      <c r="AL38" s="2">
        <v>2044</v>
      </c>
      <c r="AM38" s="2">
        <v>2045</v>
      </c>
      <c r="AN38" s="2">
        <v>2046</v>
      </c>
      <c r="AO38" s="2">
        <v>2047</v>
      </c>
      <c r="AP38" s="2">
        <v>2048</v>
      </c>
      <c r="AQ38" s="2">
        <v>2049</v>
      </c>
      <c r="AR38" s="2">
        <v>2050</v>
      </c>
    </row>
    <row r="39" spans="1:44" x14ac:dyDescent="0.2">
      <c r="A39" s="13" t="s">
        <v>93</v>
      </c>
      <c r="B39" s="1" t="s">
        <v>36</v>
      </c>
      <c r="C39" s="1" t="s">
        <v>3</v>
      </c>
      <c r="D39" s="4">
        <v>537.57000000000005</v>
      </c>
      <c r="E39" s="4">
        <v>537.57000000000005</v>
      </c>
      <c r="F39" s="4">
        <v>537.57000000000005</v>
      </c>
      <c r="G39" s="4">
        <v>535.92765355081201</v>
      </c>
      <c r="H39" s="4">
        <v>531.25105353647405</v>
      </c>
      <c r="I39" s="4">
        <v>520.94121957840798</v>
      </c>
      <c r="J39" s="4">
        <v>508.16780804313203</v>
      </c>
      <c r="K39" s="4">
        <v>495.35905696114799</v>
      </c>
      <c r="L39" s="4">
        <v>482.52674618136001</v>
      </c>
      <c r="M39" s="4">
        <v>469.65909585486401</v>
      </c>
      <c r="N39" s="4">
        <v>456.76788583056202</v>
      </c>
      <c r="O39" s="4">
        <v>449.04080474142302</v>
      </c>
      <c r="P39" s="4">
        <v>441.37301620304601</v>
      </c>
      <c r="Q39" s="4">
        <v>433.74392514516501</v>
      </c>
      <c r="R39" s="4">
        <v>426.18020412772302</v>
      </c>
      <c r="S39" s="4">
        <v>418.66156194590798</v>
      </c>
      <c r="T39" s="4">
        <v>411.36113408989598</v>
      </c>
      <c r="U39" s="4">
        <v>404.112820532071</v>
      </c>
      <c r="V39" s="4">
        <v>396.94396465391401</v>
      </c>
      <c r="W39" s="4">
        <v>389.83497965514698</v>
      </c>
      <c r="X39" s="4">
        <v>382.81359675953399</v>
      </c>
      <c r="Y39" s="4">
        <v>378.31857645315301</v>
      </c>
      <c r="Z39" s="4">
        <v>374.06628132308799</v>
      </c>
      <c r="AA39" s="4">
        <v>369.76925271409698</v>
      </c>
      <c r="AB39" s="4">
        <v>365.71306902512498</v>
      </c>
      <c r="AC39" s="4">
        <v>361.76869027807402</v>
      </c>
      <c r="AD39" s="4">
        <v>357.94170672552201</v>
      </c>
      <c r="AE39" s="4">
        <v>354.237988130095</v>
      </c>
      <c r="AF39" s="4">
        <v>350.80984159760902</v>
      </c>
      <c r="AG39" s="4">
        <v>347.35967096631799</v>
      </c>
      <c r="AH39" s="4">
        <v>344.19833878861903</v>
      </c>
      <c r="AI39" s="4">
        <v>342.79883540838</v>
      </c>
      <c r="AJ39" s="4">
        <v>341.55665280154199</v>
      </c>
      <c r="AK39" s="4">
        <v>340.46787713530199</v>
      </c>
      <c r="AL39" s="4">
        <v>339.552547688316</v>
      </c>
      <c r="AM39" s="4">
        <v>338.81933671351101</v>
      </c>
      <c r="AN39" s="4">
        <v>338.27735017963403</v>
      </c>
      <c r="AO39" s="4">
        <v>337.92436933086401</v>
      </c>
      <c r="AP39" s="4">
        <v>337.94013715603501</v>
      </c>
      <c r="AQ39" s="4">
        <v>338.019347415543</v>
      </c>
      <c r="AR39" s="4">
        <v>338.33099214757101</v>
      </c>
    </row>
    <row r="41" spans="1:44" x14ac:dyDescent="0.2">
      <c r="A41" s="3" t="s">
        <v>90</v>
      </c>
      <c r="B41" s="3" t="s">
        <v>37</v>
      </c>
      <c r="C41" s="2" t="s">
        <v>1</v>
      </c>
      <c r="D41" s="2">
        <v>2010</v>
      </c>
      <c r="E41" s="2">
        <v>2011</v>
      </c>
      <c r="F41" s="2">
        <v>2012</v>
      </c>
      <c r="G41" s="2">
        <v>2013</v>
      </c>
      <c r="H41" s="2">
        <v>2014</v>
      </c>
      <c r="I41" s="2">
        <v>2015</v>
      </c>
      <c r="J41" s="2">
        <v>2016</v>
      </c>
      <c r="K41" s="2">
        <v>2017</v>
      </c>
      <c r="L41" s="2">
        <v>2018</v>
      </c>
      <c r="M41" s="2">
        <v>2019</v>
      </c>
      <c r="N41" s="2">
        <v>2020</v>
      </c>
      <c r="O41" s="2">
        <v>2021</v>
      </c>
      <c r="P41" s="2">
        <v>2022</v>
      </c>
      <c r="Q41" s="2">
        <v>2023</v>
      </c>
      <c r="R41" s="2">
        <v>2024</v>
      </c>
      <c r="S41" s="2">
        <v>2025</v>
      </c>
      <c r="T41" s="2">
        <v>2026</v>
      </c>
      <c r="U41" s="2">
        <v>2027</v>
      </c>
      <c r="V41" s="2">
        <v>2028</v>
      </c>
      <c r="W41" s="2">
        <v>2029</v>
      </c>
      <c r="X41" s="2">
        <v>2030</v>
      </c>
      <c r="Y41" s="2">
        <v>2031</v>
      </c>
      <c r="Z41" s="2">
        <v>2032</v>
      </c>
      <c r="AA41" s="2">
        <v>2033</v>
      </c>
      <c r="AB41" s="2">
        <v>2034</v>
      </c>
      <c r="AC41" s="2">
        <v>2035</v>
      </c>
      <c r="AD41" s="2">
        <v>2036</v>
      </c>
      <c r="AE41" s="2">
        <v>2037</v>
      </c>
      <c r="AF41" s="2">
        <v>2038</v>
      </c>
      <c r="AG41" s="2">
        <v>2039</v>
      </c>
      <c r="AH41" s="2">
        <v>2040</v>
      </c>
      <c r="AI41" s="2">
        <v>2041</v>
      </c>
      <c r="AJ41" s="2">
        <v>2042</v>
      </c>
      <c r="AK41" s="2">
        <v>2043</v>
      </c>
      <c r="AL41" s="2">
        <v>2044</v>
      </c>
      <c r="AM41" s="2">
        <v>2045</v>
      </c>
      <c r="AN41" s="2">
        <v>2046</v>
      </c>
      <c r="AO41" s="2">
        <v>2047</v>
      </c>
      <c r="AP41" s="2">
        <v>2048</v>
      </c>
      <c r="AQ41" s="2">
        <v>2049</v>
      </c>
      <c r="AR41" s="2">
        <v>2050</v>
      </c>
    </row>
    <row r="42" spans="1:44" x14ac:dyDescent="0.2">
      <c r="A42" s="13" t="s">
        <v>93</v>
      </c>
      <c r="B42" s="1" t="s">
        <v>38</v>
      </c>
      <c r="C42" s="1" t="s">
        <v>39</v>
      </c>
      <c r="D42" s="1">
        <v>13007.9999999999</v>
      </c>
      <c r="E42" s="1">
        <v>13008</v>
      </c>
      <c r="F42" s="1">
        <v>13008</v>
      </c>
      <c r="G42" s="1">
        <v>13009</v>
      </c>
      <c r="H42" s="1">
        <v>13009</v>
      </c>
      <c r="I42" s="1">
        <v>13009</v>
      </c>
      <c r="J42" s="1">
        <v>13009</v>
      </c>
      <c r="K42" s="1">
        <v>13009</v>
      </c>
      <c r="L42" s="1">
        <v>13008.9999999999</v>
      </c>
      <c r="M42" s="1">
        <v>13009</v>
      </c>
      <c r="N42" s="1">
        <v>13009</v>
      </c>
      <c r="O42" s="1">
        <v>13009</v>
      </c>
      <c r="P42" s="1">
        <v>13009</v>
      </c>
      <c r="Q42" s="1">
        <v>13008.9999999999</v>
      </c>
      <c r="R42" s="1">
        <v>13009</v>
      </c>
      <c r="S42" s="1">
        <v>13009</v>
      </c>
      <c r="T42" s="1">
        <v>13009</v>
      </c>
      <c r="U42" s="1">
        <v>13009</v>
      </c>
      <c r="V42" s="1">
        <v>13009</v>
      </c>
      <c r="W42" s="1">
        <v>13009</v>
      </c>
      <c r="X42" s="1">
        <v>13009</v>
      </c>
      <c r="Y42" s="1">
        <v>13008.9999999999</v>
      </c>
      <c r="Z42" s="1">
        <v>13009</v>
      </c>
      <c r="AA42" s="1">
        <v>13009</v>
      </c>
      <c r="AB42" s="1">
        <v>13009</v>
      </c>
      <c r="AC42" s="1">
        <v>13009</v>
      </c>
      <c r="AD42" s="1">
        <v>13009</v>
      </c>
      <c r="AE42" s="1">
        <v>13009</v>
      </c>
      <c r="AF42" s="1">
        <v>13009</v>
      </c>
      <c r="AG42" s="1">
        <v>13009</v>
      </c>
      <c r="AH42" s="1">
        <v>13009</v>
      </c>
      <c r="AI42" s="1">
        <v>13009</v>
      </c>
      <c r="AJ42" s="1">
        <v>13008.9999999999</v>
      </c>
      <c r="AK42" s="1">
        <v>13009</v>
      </c>
      <c r="AL42" s="1">
        <v>13009</v>
      </c>
      <c r="AM42" s="1">
        <v>13009</v>
      </c>
      <c r="AN42" s="1">
        <v>13009</v>
      </c>
      <c r="AO42" s="1">
        <v>13009</v>
      </c>
      <c r="AP42" s="1">
        <v>13009</v>
      </c>
      <c r="AQ42" s="1">
        <v>13009</v>
      </c>
      <c r="AR42" s="1">
        <v>13009</v>
      </c>
    </row>
    <row r="43" spans="1:44" x14ac:dyDescent="0.2">
      <c r="A43" s="13" t="s">
        <v>93</v>
      </c>
      <c r="B43" s="1" t="s">
        <v>40</v>
      </c>
      <c r="C43" s="1" t="s">
        <v>39</v>
      </c>
      <c r="D43" s="8">
        <v>1847.2700216707499</v>
      </c>
      <c r="E43" s="8">
        <v>1870.4727543577199</v>
      </c>
      <c r="F43" s="8">
        <v>1893.79447541744</v>
      </c>
      <c r="G43" s="8">
        <v>1917.2946790363001</v>
      </c>
      <c r="H43" s="8">
        <v>1940.9138710278999</v>
      </c>
      <c r="I43" s="8">
        <v>1968.299828123799</v>
      </c>
      <c r="J43" s="8">
        <v>1997.36883910451</v>
      </c>
      <c r="K43" s="8">
        <v>2026.61633264435</v>
      </c>
      <c r="L43" s="8">
        <v>2055.98281455694</v>
      </c>
      <c r="M43" s="8">
        <v>2085.52777902866</v>
      </c>
      <c r="N43" s="8">
        <v>2115.1917318731403</v>
      </c>
      <c r="O43" s="8">
        <v>2131.0182291094288</v>
      </c>
      <c r="P43" s="8">
        <v>2146.5452690186389</v>
      </c>
      <c r="Q43" s="8">
        <v>2161.8768671071689</v>
      </c>
      <c r="R43" s="8">
        <v>2176.8783134763098</v>
      </c>
      <c r="S43" s="8">
        <v>2191.6520889584399</v>
      </c>
      <c r="T43" s="8">
        <v>2205.9681931312898</v>
      </c>
      <c r="U43" s="8">
        <v>2220.0210937779402</v>
      </c>
      <c r="V43" s="8">
        <v>2233.6726930121299</v>
      </c>
      <c r="W43" s="8">
        <v>2247.021914067579</v>
      </c>
      <c r="X43" s="8">
        <v>2259.9287002586198</v>
      </c>
      <c r="Y43" s="8">
        <v>2265.8758706408398</v>
      </c>
      <c r="Z43" s="8">
        <v>2271.2415775394888</v>
      </c>
      <c r="AA43" s="8">
        <v>2276.1887898540899</v>
      </c>
      <c r="AB43" s="8">
        <v>2280.5640349290297</v>
      </c>
      <c r="AC43" s="8">
        <v>2284.374608580119</v>
      </c>
      <c r="AD43" s="8">
        <v>2287.5922772085</v>
      </c>
      <c r="AE43" s="8">
        <v>2290.1873955483588</v>
      </c>
      <c r="AF43" s="8">
        <v>2292.0351570378398</v>
      </c>
      <c r="AG43" s="8">
        <v>2293.3497301042889</v>
      </c>
      <c r="AH43" s="8">
        <v>2293.8499443473702</v>
      </c>
      <c r="AI43" s="8">
        <v>2289.9629820677201</v>
      </c>
      <c r="AJ43" s="8">
        <v>2285.2814704274497</v>
      </c>
      <c r="AK43" s="8">
        <v>2279.8251762589098</v>
      </c>
      <c r="AL43" s="8">
        <v>2273.4928910840299</v>
      </c>
      <c r="AM43" s="8">
        <v>2266.2408156456199</v>
      </c>
      <c r="AN43" s="8">
        <v>2258.0229602025161</v>
      </c>
      <c r="AO43" s="8">
        <v>2248.8505305922131</v>
      </c>
      <c r="AP43" s="8">
        <v>2238.4601551870751</v>
      </c>
      <c r="AQ43" s="8">
        <v>2227.1049422016263</v>
      </c>
      <c r="AR43" s="8">
        <v>2214.575817738792</v>
      </c>
    </row>
    <row r="44" spans="1:44" x14ac:dyDescent="0.2">
      <c r="A44" s="13" t="s">
        <v>93</v>
      </c>
      <c r="B44" s="1" t="s">
        <v>41</v>
      </c>
      <c r="C44" s="1" t="s">
        <v>39</v>
      </c>
      <c r="D44" s="8">
        <v>1479.4700216707499</v>
      </c>
      <c r="E44" s="8">
        <v>1502.6727543577199</v>
      </c>
      <c r="F44" s="8">
        <v>1525.9944754174401</v>
      </c>
      <c r="G44" s="8">
        <v>1549.4946790363001</v>
      </c>
      <c r="H44" s="8">
        <v>1573.1138710278999</v>
      </c>
      <c r="I44" s="8">
        <v>1600.4998281237999</v>
      </c>
      <c r="J44" s="8">
        <v>1629.5688391045101</v>
      </c>
      <c r="K44" s="8">
        <v>1658.81633264435</v>
      </c>
      <c r="L44" s="8">
        <v>1688.18281455694</v>
      </c>
      <c r="M44" s="8">
        <v>1717.7277790286601</v>
      </c>
      <c r="N44" s="8">
        <v>1747.3917318731401</v>
      </c>
      <c r="O44" s="8">
        <v>1744.8282291094299</v>
      </c>
      <c r="P44" s="8">
        <v>1741.0457690186399</v>
      </c>
      <c r="Q44" s="8">
        <v>1736.1023921071701</v>
      </c>
      <c r="R44" s="8">
        <v>1729.81511467631</v>
      </c>
      <c r="S44" s="8">
        <v>1722.2357302584401</v>
      </c>
      <c r="T44" s="8">
        <v>1713.0810165312901</v>
      </c>
      <c r="U44" s="8">
        <v>1702.48955827794</v>
      </c>
      <c r="V44" s="8">
        <v>1690.2645808121299</v>
      </c>
      <c r="W44" s="8">
        <v>1676.4433962675801</v>
      </c>
      <c r="X44" s="8">
        <v>1660.82125655862</v>
      </c>
      <c r="Y44" s="8">
        <v>1636.81305474084</v>
      </c>
      <c r="Z44" s="8">
        <v>1610.7256208394899</v>
      </c>
      <c r="AA44" s="8">
        <v>1582.6470353540899</v>
      </c>
      <c r="AB44" s="8">
        <v>1552.34519262903</v>
      </c>
      <c r="AC44" s="8">
        <v>1519.7448241801201</v>
      </c>
      <c r="AD44" s="8">
        <v>1484.7310036085</v>
      </c>
      <c r="AE44" s="8">
        <v>1447.1830582483601</v>
      </c>
      <c r="AF44" s="8">
        <v>1406.8806028378399</v>
      </c>
      <c r="AG44" s="8">
        <v>1363.9374482042899</v>
      </c>
      <c r="AH44" s="8">
        <v>1317.9670483473701</v>
      </c>
      <c r="AI44" s="8">
        <v>1265.2859410677199</v>
      </c>
      <c r="AJ44" s="8">
        <v>1209.3705774274499</v>
      </c>
      <c r="AK44" s="8">
        <v>1150.11873925891</v>
      </c>
      <c r="AL44" s="8">
        <v>1087.3011320840301</v>
      </c>
      <c r="AM44" s="8">
        <v>1020.73946864562</v>
      </c>
      <c r="AN44" s="8">
        <v>950.24654520251602</v>
      </c>
      <c r="AO44" s="8">
        <v>875.68529559221304</v>
      </c>
      <c r="AP44" s="8">
        <v>796.636658187075</v>
      </c>
      <c r="AQ44" s="8">
        <v>713.19027020162605</v>
      </c>
      <c r="AR44" s="8">
        <v>624.965411738802</v>
      </c>
    </row>
    <row r="45" spans="1:44" x14ac:dyDescent="0.2">
      <c r="A45" s="13" t="s">
        <v>93</v>
      </c>
      <c r="B45" s="1" t="s">
        <v>42</v>
      </c>
      <c r="C45" s="1" t="s">
        <v>39</v>
      </c>
      <c r="D45" s="8">
        <v>367.8</v>
      </c>
      <c r="E45" s="8">
        <v>367.8</v>
      </c>
      <c r="F45" s="8">
        <v>367.8</v>
      </c>
      <c r="G45" s="8">
        <v>367.8</v>
      </c>
      <c r="H45" s="8">
        <v>367.8</v>
      </c>
      <c r="I45" s="8">
        <v>367.79999999999899</v>
      </c>
      <c r="J45" s="8">
        <v>367.8</v>
      </c>
      <c r="K45" s="8">
        <v>367.8</v>
      </c>
      <c r="L45" s="8">
        <v>367.8</v>
      </c>
      <c r="M45" s="8">
        <v>367.8</v>
      </c>
      <c r="N45" s="8">
        <v>367.8</v>
      </c>
      <c r="O45" s="8">
        <v>386.18999999999897</v>
      </c>
      <c r="P45" s="8">
        <v>405.49949999999899</v>
      </c>
      <c r="Q45" s="8">
        <v>425.77447499999897</v>
      </c>
      <c r="R45" s="8">
        <v>447.06319880000001</v>
      </c>
      <c r="S45" s="8">
        <v>469.41635869999999</v>
      </c>
      <c r="T45" s="8">
        <v>492.88717659999998</v>
      </c>
      <c r="U45" s="8">
        <v>517.53153550000002</v>
      </c>
      <c r="V45" s="8">
        <v>543.40811220000001</v>
      </c>
      <c r="W45" s="8">
        <v>570.57851779999896</v>
      </c>
      <c r="X45" s="8">
        <v>599.10744369999998</v>
      </c>
      <c r="Y45" s="8">
        <v>629.06281590000003</v>
      </c>
      <c r="Z45" s="8">
        <v>660.51595669999904</v>
      </c>
      <c r="AA45" s="8">
        <v>693.54175450000002</v>
      </c>
      <c r="AB45" s="8">
        <v>728.21884230000001</v>
      </c>
      <c r="AC45" s="8">
        <v>764.62978439999904</v>
      </c>
      <c r="AD45" s="8">
        <v>802.8612736</v>
      </c>
      <c r="AE45" s="8">
        <v>843.00433729999895</v>
      </c>
      <c r="AF45" s="8">
        <v>885.15455420000001</v>
      </c>
      <c r="AG45" s="8">
        <v>929.41228189999902</v>
      </c>
      <c r="AH45" s="8">
        <v>975.88289599999996</v>
      </c>
      <c r="AI45" s="8">
        <v>1024.6770409999999</v>
      </c>
      <c r="AJ45" s="8">
        <v>1075.910893</v>
      </c>
      <c r="AK45" s="8">
        <v>1129.7064370000001</v>
      </c>
      <c r="AL45" s="8">
        <v>1186.191759</v>
      </c>
      <c r="AM45" s="8">
        <v>1245.5013469999999</v>
      </c>
      <c r="AN45" s="8">
        <v>1307.776415</v>
      </c>
      <c r="AO45" s="8">
        <v>1373.1652349999999</v>
      </c>
      <c r="AP45" s="8">
        <v>1441.8234970000001</v>
      </c>
      <c r="AQ45" s="8">
        <v>1513.9146720000001</v>
      </c>
      <c r="AR45" s="8">
        <v>1589.61040599999</v>
      </c>
    </row>
    <row r="46" spans="1:44" x14ac:dyDescent="0.2">
      <c r="A46" s="13" t="s">
        <v>93</v>
      </c>
      <c r="B46" s="1" t="s">
        <v>43</v>
      </c>
      <c r="C46" s="1" t="s">
        <v>39</v>
      </c>
      <c r="D46" s="9">
        <v>4000</v>
      </c>
      <c r="E46" s="9">
        <v>4000</v>
      </c>
      <c r="F46" s="9">
        <v>4000</v>
      </c>
      <c r="G46" s="9">
        <v>3991.7053209636902</v>
      </c>
      <c r="H46" s="9">
        <v>3968.0861289720901</v>
      </c>
      <c r="I46" s="9">
        <v>3916.0162604970101</v>
      </c>
      <c r="J46" s="9">
        <v>3851.5040810259202</v>
      </c>
      <c r="K46" s="9">
        <v>3786.8134189957</v>
      </c>
      <c r="L46" s="9">
        <v>3722.00376859272</v>
      </c>
      <c r="M46" s="9">
        <v>3657.0156356306202</v>
      </c>
      <c r="N46" s="9">
        <v>3591.9085142957701</v>
      </c>
      <c r="O46" s="9">
        <v>3552.8828522294102</v>
      </c>
      <c r="P46" s="9">
        <v>3514.1566474901301</v>
      </c>
      <c r="Q46" s="9">
        <v>3475.6258845715402</v>
      </c>
      <c r="R46" s="9">
        <v>3437.4252733723301</v>
      </c>
      <c r="S46" s="9">
        <v>3399.4523330601401</v>
      </c>
      <c r="T46" s="9">
        <v>3362.5814853024999</v>
      </c>
      <c r="U46" s="9">
        <v>3325.9738410710602</v>
      </c>
      <c r="V46" s="9">
        <v>3289.7674982520898</v>
      </c>
      <c r="W46" s="9">
        <v>3253.86353361185</v>
      </c>
      <c r="X46" s="9">
        <v>3218.40200383603</v>
      </c>
      <c r="Y46" s="9">
        <v>3195.6998810765299</v>
      </c>
      <c r="Z46" s="9">
        <v>3174.2236430459002</v>
      </c>
      <c r="AA46" s="9">
        <v>3152.52147835402</v>
      </c>
      <c r="AB46" s="9">
        <v>3132.03570214709</v>
      </c>
      <c r="AC46" s="9">
        <v>3112.11459736401</v>
      </c>
      <c r="AD46" s="9">
        <v>3092.7863976036401</v>
      </c>
      <c r="AE46" s="9">
        <v>3074.0807481317902</v>
      </c>
      <c r="AF46" s="9">
        <v>3056.7668767556002</v>
      </c>
      <c r="AG46" s="9">
        <v>3039.3417725571599</v>
      </c>
      <c r="AH46" s="9">
        <v>3023.37544842737</v>
      </c>
      <c r="AI46" s="9">
        <v>3016.3072495372699</v>
      </c>
      <c r="AJ46" s="9">
        <v>3010.03360000778</v>
      </c>
      <c r="AK46" s="9">
        <v>3004.5347330065701</v>
      </c>
      <c r="AL46" s="9">
        <v>2999.9118570116998</v>
      </c>
      <c r="AM46" s="9">
        <v>2996.20877128036</v>
      </c>
      <c r="AN46" s="9">
        <v>2993.47146555371</v>
      </c>
      <c r="AO46" s="9">
        <v>2991.68873399426</v>
      </c>
      <c r="AP46" s="9">
        <v>2991.7683694749198</v>
      </c>
      <c r="AQ46" s="9">
        <v>2992.1684212906198</v>
      </c>
      <c r="AR46" s="9">
        <v>2993.7423845836902</v>
      </c>
    </row>
    <row r="47" spans="1:44" x14ac:dyDescent="0.2">
      <c r="A47" s="13" t="s">
        <v>93</v>
      </c>
      <c r="B47" s="1" t="s">
        <v>44</v>
      </c>
      <c r="C47" s="1" t="s">
        <v>39</v>
      </c>
      <c r="D47" s="9">
        <v>2715</v>
      </c>
      <c r="E47" s="9">
        <v>2715</v>
      </c>
      <c r="F47" s="9">
        <v>2715</v>
      </c>
      <c r="G47" s="9">
        <v>2706.7053209636902</v>
      </c>
      <c r="H47" s="9">
        <v>2683.0861289720901</v>
      </c>
      <c r="I47" s="9">
        <v>2631.0162604970101</v>
      </c>
      <c r="J47" s="9">
        <v>2566.5040810259202</v>
      </c>
      <c r="K47" s="9">
        <v>2501.8134189957</v>
      </c>
      <c r="L47" s="9">
        <v>2437.00376859273</v>
      </c>
      <c r="M47" s="9">
        <v>2372.0156356306202</v>
      </c>
      <c r="N47" s="9">
        <v>2306.9085142957701</v>
      </c>
      <c r="O47" s="9">
        <v>2267.8828522294102</v>
      </c>
      <c r="P47" s="9">
        <v>2229.1566474901301</v>
      </c>
      <c r="Q47" s="9">
        <v>2190.6258845715402</v>
      </c>
      <c r="R47" s="9">
        <v>2152.4252733723301</v>
      </c>
      <c r="S47" s="9">
        <v>2114.4523330601401</v>
      </c>
      <c r="T47" s="9">
        <v>2077.5814853024999</v>
      </c>
      <c r="U47" s="9">
        <v>2040.97384107106</v>
      </c>
      <c r="V47" s="9">
        <v>2004.76749825209</v>
      </c>
      <c r="W47" s="9">
        <v>1968.86353361185</v>
      </c>
      <c r="X47" s="9">
        <v>1933.40200383603</v>
      </c>
      <c r="Y47" s="9">
        <v>1910.6998810765299</v>
      </c>
      <c r="Z47" s="9">
        <v>1889.2236430459</v>
      </c>
      <c r="AA47" s="9">
        <v>1867.52147835402</v>
      </c>
      <c r="AB47" s="9">
        <v>1847.03570214709</v>
      </c>
      <c r="AC47" s="9">
        <v>1827.11459736401</v>
      </c>
      <c r="AD47" s="9">
        <v>1807.7863976036399</v>
      </c>
      <c r="AE47" s="9">
        <v>1789.08074813179</v>
      </c>
      <c r="AF47" s="9">
        <v>1771.7668767555999</v>
      </c>
      <c r="AG47" s="9">
        <v>1754.3417725571601</v>
      </c>
      <c r="AH47" s="9">
        <v>1738.37544842737</v>
      </c>
      <c r="AI47" s="9">
        <v>1731.3072495372701</v>
      </c>
      <c r="AJ47" s="9">
        <v>1725.03360000778</v>
      </c>
      <c r="AK47" s="9">
        <v>1719.5347330065699</v>
      </c>
      <c r="AL47" s="9">
        <v>1714.9118570117</v>
      </c>
      <c r="AM47" s="9">
        <v>1711.20877128036</v>
      </c>
      <c r="AN47" s="9">
        <v>1708.47146555371</v>
      </c>
      <c r="AO47" s="9">
        <v>1706.68873399426</v>
      </c>
      <c r="AP47" s="9">
        <v>1706.7683694749201</v>
      </c>
      <c r="AQ47" s="9">
        <v>1707.16842129062</v>
      </c>
      <c r="AR47" s="9">
        <v>1708.74238458369</v>
      </c>
    </row>
    <row r="48" spans="1:44" x14ac:dyDescent="0.2">
      <c r="A48" s="13" t="s">
        <v>93</v>
      </c>
      <c r="B48" s="1" t="s">
        <v>45</v>
      </c>
      <c r="C48" s="1" t="s">
        <v>39</v>
      </c>
      <c r="D48" s="1">
        <v>3899.99999999999</v>
      </c>
      <c r="E48" s="1">
        <v>3899.99999999999</v>
      </c>
      <c r="F48" s="1">
        <v>3899.99999999999</v>
      </c>
      <c r="G48" s="1">
        <v>3899.99999999999</v>
      </c>
      <c r="H48" s="1">
        <v>3899.99999999999</v>
      </c>
      <c r="I48" s="1">
        <v>3899.99999999999</v>
      </c>
      <c r="J48" s="1">
        <v>3900</v>
      </c>
      <c r="K48" s="1">
        <v>3899.99999999999</v>
      </c>
      <c r="L48" s="1">
        <v>3900</v>
      </c>
      <c r="M48" s="1">
        <v>3899.99999999999</v>
      </c>
      <c r="N48" s="1">
        <v>3899.99999999999</v>
      </c>
      <c r="O48" s="1">
        <v>3900</v>
      </c>
      <c r="P48" s="1">
        <v>3900</v>
      </c>
      <c r="Q48" s="1">
        <v>3900</v>
      </c>
      <c r="R48" s="1">
        <v>3900</v>
      </c>
      <c r="S48" s="1">
        <v>3900</v>
      </c>
      <c r="T48" s="1">
        <v>3900</v>
      </c>
      <c r="U48" s="1">
        <v>3900</v>
      </c>
      <c r="V48" s="1">
        <v>3900</v>
      </c>
      <c r="W48" s="1">
        <v>3900</v>
      </c>
      <c r="X48" s="1">
        <v>3900</v>
      </c>
      <c r="Y48" s="1">
        <v>3900</v>
      </c>
      <c r="Z48" s="1">
        <v>3900</v>
      </c>
      <c r="AA48" s="1">
        <v>3900</v>
      </c>
      <c r="AB48" s="1">
        <v>3900</v>
      </c>
      <c r="AC48" s="1">
        <v>3900</v>
      </c>
      <c r="AD48" s="1">
        <v>3900</v>
      </c>
      <c r="AE48" s="1">
        <v>3899.99999999999</v>
      </c>
      <c r="AF48" s="1">
        <v>3900</v>
      </c>
      <c r="AG48" s="1">
        <v>3900</v>
      </c>
      <c r="AH48" s="1">
        <v>3900</v>
      </c>
      <c r="AI48" s="1">
        <v>3900</v>
      </c>
      <c r="AJ48" s="1">
        <v>3900</v>
      </c>
      <c r="AK48" s="1">
        <v>3900</v>
      </c>
      <c r="AL48" s="1">
        <v>3900</v>
      </c>
      <c r="AM48" s="1">
        <v>3900</v>
      </c>
      <c r="AN48" s="1">
        <v>3900</v>
      </c>
      <c r="AO48" s="1">
        <v>3900</v>
      </c>
      <c r="AP48" s="1">
        <v>3900</v>
      </c>
      <c r="AQ48" s="1">
        <v>3900</v>
      </c>
      <c r="AR48" s="1">
        <v>3900</v>
      </c>
    </row>
    <row r="49" spans="1:44" x14ac:dyDescent="0.2">
      <c r="A49" s="13" t="s">
        <v>93</v>
      </c>
      <c r="B49" s="1" t="s">
        <v>46</v>
      </c>
      <c r="C49" s="1" t="s">
        <v>39</v>
      </c>
      <c r="D49" s="8">
        <v>3200</v>
      </c>
      <c r="E49" s="8">
        <v>3200</v>
      </c>
      <c r="F49" s="8">
        <v>3200</v>
      </c>
      <c r="G49" s="8">
        <v>3200</v>
      </c>
      <c r="H49" s="8">
        <v>3200</v>
      </c>
      <c r="I49" s="8">
        <v>3224.6839113791798</v>
      </c>
      <c r="J49" s="8">
        <v>3260.12707986956</v>
      </c>
      <c r="K49" s="8">
        <v>3295.5702483599398</v>
      </c>
      <c r="L49" s="8">
        <v>3331.01341685032</v>
      </c>
      <c r="M49" s="8">
        <v>3366.4565853406998</v>
      </c>
      <c r="N49" s="8">
        <v>3401.89975383108</v>
      </c>
      <c r="O49" s="8">
        <v>3425.09891866115</v>
      </c>
      <c r="P49" s="8">
        <v>3448.29808349121</v>
      </c>
      <c r="Q49" s="8">
        <v>3471.49724832128</v>
      </c>
      <c r="R49" s="8">
        <v>3494.69641315134</v>
      </c>
      <c r="S49" s="8">
        <v>3517.89557798141</v>
      </c>
      <c r="T49" s="8">
        <v>3540.4503215661998</v>
      </c>
      <c r="U49" s="8">
        <v>3563.00506515098</v>
      </c>
      <c r="V49" s="8">
        <v>3585.5598087357698</v>
      </c>
      <c r="W49" s="8">
        <v>3608.1145523205601</v>
      </c>
      <c r="X49" s="8">
        <v>3630.6692959053398</v>
      </c>
      <c r="Y49" s="8">
        <v>3647.4242482826098</v>
      </c>
      <c r="Z49" s="8">
        <v>3663.5347794146001</v>
      </c>
      <c r="AA49" s="8">
        <v>3680.2897317918701</v>
      </c>
      <c r="AB49" s="8">
        <v>3696.4002629238598</v>
      </c>
      <c r="AC49" s="8">
        <v>3712.5107940558501</v>
      </c>
      <c r="AD49" s="8">
        <v>3728.6213251878398</v>
      </c>
      <c r="AE49" s="8">
        <v>3744.7318563198301</v>
      </c>
      <c r="AF49" s="8">
        <v>3760.1979662065501</v>
      </c>
      <c r="AG49" s="8">
        <v>3776.3084973385398</v>
      </c>
      <c r="AH49" s="8">
        <v>3791.7746072252498</v>
      </c>
      <c r="AI49" s="8">
        <v>3802.7297683950001</v>
      </c>
      <c r="AJ49" s="8">
        <v>3813.6849295647498</v>
      </c>
      <c r="AK49" s="8">
        <v>3824.6400907345101</v>
      </c>
      <c r="AL49" s="8">
        <v>3835.5952519042598</v>
      </c>
      <c r="AM49" s="8">
        <v>3846.5504130740101</v>
      </c>
      <c r="AN49" s="8">
        <v>3857.5055742437698</v>
      </c>
      <c r="AO49" s="8">
        <v>3868.4607354135201</v>
      </c>
      <c r="AP49" s="8">
        <v>3878.7714753379901</v>
      </c>
      <c r="AQ49" s="8">
        <v>3889.7266365077498</v>
      </c>
      <c r="AR49" s="8">
        <v>3900.6817976775001</v>
      </c>
    </row>
    <row r="50" spans="1:44" x14ac:dyDescent="0.2">
      <c r="A50" s="13" t="s">
        <v>93</v>
      </c>
      <c r="B50" s="5" t="s">
        <v>47</v>
      </c>
      <c r="C50" s="1" t="s">
        <v>39</v>
      </c>
      <c r="D50" s="8">
        <v>7762.2700216707499</v>
      </c>
      <c r="E50" s="8">
        <v>7785.4727543577201</v>
      </c>
      <c r="F50" s="8">
        <v>7808.7944754174405</v>
      </c>
      <c r="G50" s="8">
        <v>7823.99999999999</v>
      </c>
      <c r="H50" s="8">
        <v>7823.99999999999</v>
      </c>
      <c r="I50" s="8">
        <v>7823.9999999999891</v>
      </c>
      <c r="J50" s="8">
        <v>7823.9999999999909</v>
      </c>
      <c r="K50" s="8">
        <v>7823.99999999999</v>
      </c>
      <c r="L50" s="8">
        <v>7823.99999999999</v>
      </c>
      <c r="M50" s="8">
        <v>7823.99999999998</v>
      </c>
      <c r="N50" s="8">
        <v>7823.9999999999909</v>
      </c>
      <c r="O50" s="8">
        <v>7823.9999999999891</v>
      </c>
      <c r="P50" s="8">
        <v>7823.99999999998</v>
      </c>
      <c r="Q50" s="8">
        <v>7823.9999999999891</v>
      </c>
      <c r="R50" s="8">
        <v>7823.99999999998</v>
      </c>
      <c r="S50" s="8">
        <v>7823.9999999999891</v>
      </c>
      <c r="T50" s="8">
        <v>7823.99999999999</v>
      </c>
      <c r="U50" s="8">
        <v>7823.99999999998</v>
      </c>
      <c r="V50" s="8">
        <v>7823.9999999999891</v>
      </c>
      <c r="W50" s="8">
        <v>7823.9999999999891</v>
      </c>
      <c r="X50" s="8">
        <v>7823.9999999999891</v>
      </c>
      <c r="Y50" s="8">
        <v>7823.99999999998</v>
      </c>
      <c r="Z50" s="8">
        <v>7823.9999999999891</v>
      </c>
      <c r="AA50" s="8">
        <v>7823.99999999998</v>
      </c>
      <c r="AB50" s="8">
        <v>7823.99999999998</v>
      </c>
      <c r="AC50" s="8">
        <v>7823.9999999999791</v>
      </c>
      <c r="AD50" s="8">
        <v>7823.99999999998</v>
      </c>
      <c r="AE50" s="8">
        <v>7823.9999999999782</v>
      </c>
      <c r="AF50" s="8">
        <v>7823.9999999999891</v>
      </c>
      <c r="AG50" s="8">
        <v>7823.9999999999891</v>
      </c>
      <c r="AH50" s="8">
        <v>7823.99999999999</v>
      </c>
      <c r="AI50" s="8">
        <v>7823.99999999999</v>
      </c>
      <c r="AJ50" s="8">
        <v>7823.99999999998</v>
      </c>
      <c r="AK50" s="8">
        <v>7823.9999999999891</v>
      </c>
      <c r="AL50" s="8">
        <v>7823.9999999999891</v>
      </c>
      <c r="AM50" s="8">
        <v>7823.99999999999</v>
      </c>
      <c r="AN50" s="8">
        <v>7823.9999999999964</v>
      </c>
      <c r="AO50" s="8">
        <v>7823.9999999999927</v>
      </c>
      <c r="AP50" s="8">
        <v>7823.9999999999854</v>
      </c>
      <c r="AQ50" s="8">
        <v>7823.9999999999964</v>
      </c>
      <c r="AR50" s="8">
        <v>7823.9999999999818</v>
      </c>
    </row>
    <row r="51" spans="1:44" x14ac:dyDescent="0.2">
      <c r="B51" s="5"/>
      <c r="D51" s="8"/>
    </row>
    <row r="52" spans="1:44" x14ac:dyDescent="0.2">
      <c r="A52" s="3" t="s">
        <v>90</v>
      </c>
      <c r="B52" s="3" t="s">
        <v>48</v>
      </c>
      <c r="C52" s="2" t="s">
        <v>1</v>
      </c>
      <c r="D52" s="2">
        <v>2010</v>
      </c>
      <c r="E52" s="2">
        <v>2011</v>
      </c>
      <c r="F52" s="2">
        <v>2012</v>
      </c>
      <c r="G52" s="2">
        <v>2013</v>
      </c>
      <c r="H52" s="2">
        <v>2014</v>
      </c>
      <c r="I52" s="2">
        <v>2015</v>
      </c>
      <c r="J52" s="2">
        <v>2016</v>
      </c>
      <c r="K52" s="2">
        <v>2017</v>
      </c>
      <c r="L52" s="2">
        <v>2018</v>
      </c>
      <c r="M52" s="2">
        <v>2019</v>
      </c>
      <c r="N52" s="2">
        <v>2020</v>
      </c>
      <c r="O52" s="2">
        <v>2021</v>
      </c>
      <c r="P52" s="2">
        <v>2022</v>
      </c>
      <c r="Q52" s="2">
        <v>2023</v>
      </c>
      <c r="R52" s="2">
        <v>2024</v>
      </c>
      <c r="S52" s="2">
        <v>2025</v>
      </c>
      <c r="T52" s="2">
        <v>2026</v>
      </c>
      <c r="U52" s="2">
        <v>2027</v>
      </c>
      <c r="V52" s="2">
        <v>2028</v>
      </c>
      <c r="W52" s="2">
        <v>2029</v>
      </c>
      <c r="X52" s="2">
        <v>2030</v>
      </c>
      <c r="Y52" s="2">
        <v>2031</v>
      </c>
      <c r="Z52" s="2">
        <v>2032</v>
      </c>
      <c r="AA52" s="2">
        <v>2033</v>
      </c>
      <c r="AB52" s="2">
        <v>2034</v>
      </c>
      <c r="AC52" s="2">
        <v>2035</v>
      </c>
      <c r="AD52" s="2">
        <v>2036</v>
      </c>
      <c r="AE52" s="2">
        <v>2037</v>
      </c>
      <c r="AF52" s="2">
        <v>2038</v>
      </c>
      <c r="AG52" s="2">
        <v>2039</v>
      </c>
      <c r="AH52" s="2">
        <v>2040</v>
      </c>
      <c r="AI52" s="2">
        <v>2041</v>
      </c>
      <c r="AJ52" s="2">
        <v>2042</v>
      </c>
      <c r="AK52" s="2">
        <v>2043</v>
      </c>
      <c r="AL52" s="2">
        <v>2044</v>
      </c>
      <c r="AM52" s="2">
        <v>2045</v>
      </c>
      <c r="AN52" s="2">
        <v>2046</v>
      </c>
      <c r="AO52" s="2">
        <v>2047</v>
      </c>
      <c r="AP52" s="2">
        <v>2048</v>
      </c>
      <c r="AQ52" s="2">
        <v>2049</v>
      </c>
      <c r="AR52" s="2">
        <v>2050</v>
      </c>
    </row>
    <row r="53" spans="1:44" x14ac:dyDescent="0.2">
      <c r="A53" s="13" t="s">
        <v>93</v>
      </c>
      <c r="B53" s="1" t="s">
        <v>49</v>
      </c>
      <c r="C53" s="1" t="s">
        <v>3</v>
      </c>
      <c r="D53" s="4">
        <v>490.83685685172753</v>
      </c>
      <c r="E53" s="4">
        <v>497.1067050357521</v>
      </c>
      <c r="F53" s="4">
        <v>497.6642608056618</v>
      </c>
      <c r="G53" s="4">
        <v>491.56562336708714</v>
      </c>
      <c r="H53" s="4">
        <v>487.99538633064043</v>
      </c>
      <c r="I53" s="4">
        <v>487.50966838423506</v>
      </c>
      <c r="J53" s="4">
        <v>489.48245028767013</v>
      </c>
      <c r="K53" s="4">
        <v>490.6297502973639</v>
      </c>
      <c r="L53" s="4">
        <v>495.11508657163057</v>
      </c>
      <c r="M53" s="4">
        <v>500.13649447475217</v>
      </c>
      <c r="N53" s="4">
        <v>501.46899099612028</v>
      </c>
      <c r="O53" s="4">
        <v>500.18914654252194</v>
      </c>
      <c r="P53" s="4">
        <v>505.39982187060173</v>
      </c>
      <c r="Q53" s="4">
        <v>510.03174777834363</v>
      </c>
      <c r="R53" s="4">
        <v>511.00730031498045</v>
      </c>
      <c r="S53" s="4">
        <v>514.6565337352456</v>
      </c>
      <c r="T53" s="4">
        <v>518.38667521468699</v>
      </c>
      <c r="U53" s="4">
        <v>521.58116830023107</v>
      </c>
      <c r="V53" s="4">
        <v>524.36515184703865</v>
      </c>
      <c r="W53" s="4">
        <v>528.21358906201908</v>
      </c>
      <c r="X53" s="4">
        <v>532.79813021649295</v>
      </c>
      <c r="Y53" s="4">
        <v>538.66621472021404</v>
      </c>
      <c r="Z53" s="4">
        <v>547.97344181346273</v>
      </c>
      <c r="AA53" s="4">
        <v>556.89855352678057</v>
      </c>
      <c r="AB53" s="4">
        <v>563.34191929800659</v>
      </c>
      <c r="AC53" s="4">
        <v>568.3286734370065</v>
      </c>
      <c r="AD53" s="4">
        <v>575.71869887076946</v>
      </c>
      <c r="AE53" s="4">
        <v>582.85384342710097</v>
      </c>
      <c r="AF53" s="4">
        <v>589.53904192320499</v>
      </c>
      <c r="AG53" s="4">
        <v>594.54671652474985</v>
      </c>
      <c r="AH53" s="4">
        <v>599.64400860654519</v>
      </c>
      <c r="AI53" s="4">
        <v>603.86801065908355</v>
      </c>
      <c r="AJ53" s="4">
        <v>608.84134806453619</v>
      </c>
      <c r="AK53" s="4">
        <v>610.68911188460868</v>
      </c>
      <c r="AL53" s="4">
        <v>615.69881039463382</v>
      </c>
      <c r="AM53" s="4">
        <v>620.31890461885666</v>
      </c>
      <c r="AN53" s="4">
        <v>624.50896276104265</v>
      </c>
      <c r="AO53" s="4">
        <v>628.50225355780378</v>
      </c>
      <c r="AP53" s="4">
        <v>632.38671404125546</v>
      </c>
      <c r="AQ53" s="4">
        <v>635.61851380454607</v>
      </c>
      <c r="AR53" s="4">
        <v>637.91929257515756</v>
      </c>
    </row>
    <row r="54" spans="1:44" x14ac:dyDescent="0.2">
      <c r="A54" s="13" t="s">
        <v>93</v>
      </c>
      <c r="B54" s="1" t="s">
        <v>50</v>
      </c>
      <c r="C54" s="1" t="s">
        <v>3</v>
      </c>
      <c r="D54" s="4">
        <v>36.424674321238214</v>
      </c>
      <c r="E54" s="4">
        <v>36.546988454706842</v>
      </c>
      <c r="F54" s="4">
        <v>36.669929840142053</v>
      </c>
      <c r="G54" s="4">
        <v>36.70671797364583</v>
      </c>
      <c r="H54" s="4">
        <v>36.583225973085405</v>
      </c>
      <c r="I54" s="4">
        <v>36.161942747398136</v>
      </c>
      <c r="J54" s="4">
        <v>35.610642508219499</v>
      </c>
      <c r="K54" s="4">
        <v>35.05840908011956</v>
      </c>
      <c r="L54" s="4">
        <v>34.505553526072376</v>
      </c>
      <c r="M54" s="4">
        <v>33.951764783104032</v>
      </c>
      <c r="N54" s="4">
        <v>33.39735391418828</v>
      </c>
      <c r="O54" s="4">
        <v>33.084808517299876</v>
      </c>
      <c r="P54" s="4">
        <v>32.775407422345808</v>
      </c>
      <c r="Q54" s="4">
        <v>32.468685718475683</v>
      </c>
      <c r="R54" s="4">
        <v>32.165430607658877</v>
      </c>
      <c r="S54" s="4">
        <v>31.865193293122307</v>
      </c>
      <c r="T54" s="4">
        <v>31.57652795040859</v>
      </c>
      <c r="U54" s="4">
        <v>31.291253496686373</v>
      </c>
      <c r="V54" s="4">
        <v>31.010192707795163</v>
      </c>
      <c r="W54" s="4">
        <v>30.732934141747037</v>
      </c>
      <c r="X54" s="4">
        <v>30.460321141775356</v>
      </c>
      <c r="Y54" s="4">
        <v>30.291887447066053</v>
      </c>
      <c r="Z54" s="4">
        <v>30.136325542009843</v>
      </c>
      <c r="AA54" s="4">
        <v>29.978391407010573</v>
      </c>
      <c r="AB54" s="4">
        <v>29.833542977086491</v>
      </c>
      <c r="AC54" s="4">
        <v>29.694623597112724</v>
      </c>
      <c r="AD54" s="4">
        <v>29.561929719877547</v>
      </c>
      <c r="AE54" s="4">
        <v>29.435772620671781</v>
      </c>
      <c r="AF54" s="4">
        <v>29.324229191470408</v>
      </c>
      <c r="AG54" s="4">
        <v>29.211831443618699</v>
      </c>
      <c r="AH54" s="4">
        <v>29.114750886487851</v>
      </c>
      <c r="AI54" s="4">
        <v>29.095419345211102</v>
      </c>
      <c r="AJ54" s="4">
        <v>29.084430572220811</v>
      </c>
      <c r="AK54" s="4">
        <v>29.081890641760602</v>
      </c>
      <c r="AL54" s="4">
        <v>29.088548616866902</v>
      </c>
      <c r="AM54" s="4">
        <v>29.104864389740403</v>
      </c>
      <c r="AN54" s="4">
        <v>29.131320852663102</v>
      </c>
      <c r="AO54" s="4">
        <v>29.168113970324647</v>
      </c>
      <c r="AP54" s="4">
        <v>29.224148315924133</v>
      </c>
      <c r="AQ54" s="4">
        <v>29.28386065902469</v>
      </c>
      <c r="AR54" s="4">
        <v>29.355899072637701</v>
      </c>
    </row>
    <row r="55" spans="1:44" x14ac:dyDescent="0.2">
      <c r="A55" s="13" t="s">
        <v>93</v>
      </c>
      <c r="B55" s="1" t="s">
        <v>51</v>
      </c>
      <c r="C55" s="1" t="s">
        <v>3</v>
      </c>
      <c r="D55" s="4">
        <v>7.9171743212382601</v>
      </c>
      <c r="E55" s="4">
        <v>8.0394884547069196</v>
      </c>
      <c r="F55" s="4">
        <v>8.1624298401420905</v>
      </c>
      <c r="G55" s="4">
        <v>8.2863121035270204</v>
      </c>
      <c r="H55" s="4">
        <v>8.4108216188784493</v>
      </c>
      <c r="I55" s="4">
        <v>8.5362720121796496</v>
      </c>
      <c r="J55" s="4">
        <v>8.66234965744734</v>
      </c>
      <c r="K55" s="4">
        <v>8.7893681806648001</v>
      </c>
      <c r="L55" s="4">
        <v>8.9170139558487698</v>
      </c>
      <c r="M55" s="4">
        <v>9.0456006089824896</v>
      </c>
      <c r="N55" s="4">
        <v>9.1748145140827209</v>
      </c>
      <c r="O55" s="4">
        <v>9.2720385688911406</v>
      </c>
      <c r="P55" s="4">
        <v>9.3692626236995604</v>
      </c>
      <c r="Q55" s="4">
        <v>9.4671139304744898</v>
      </c>
      <c r="R55" s="4">
        <v>9.5649652372494298</v>
      </c>
      <c r="S55" s="4">
        <v>9.6634437959908599</v>
      </c>
      <c r="T55" s="4">
        <v>9.7619223547323006</v>
      </c>
      <c r="U55" s="4">
        <v>9.8610281654402403</v>
      </c>
      <c r="V55" s="4">
        <v>9.96013397614818</v>
      </c>
      <c r="W55" s="4">
        <v>10.059867038822601</v>
      </c>
      <c r="X55" s="4">
        <v>10.159600101497</v>
      </c>
      <c r="Y55" s="4">
        <v>10.2295386957624</v>
      </c>
      <c r="Z55" s="4">
        <v>10.2994772900279</v>
      </c>
      <c r="AA55" s="4">
        <v>10.3694158842933</v>
      </c>
      <c r="AB55" s="4">
        <v>10.4396681045419</v>
      </c>
      <c r="AC55" s="4">
        <v>10.509920324790601</v>
      </c>
      <c r="AD55" s="4">
        <v>10.5801725450393</v>
      </c>
      <c r="AE55" s="4">
        <v>10.650424765287999</v>
      </c>
      <c r="AF55" s="4">
        <v>10.720676985536601</v>
      </c>
      <c r="AG55" s="4">
        <v>10.7912428317685</v>
      </c>
      <c r="AH55" s="4">
        <v>10.8618086780005</v>
      </c>
      <c r="AI55" s="4">
        <v>10.9166932250697</v>
      </c>
      <c r="AJ55" s="4">
        <v>10.971577772139</v>
      </c>
      <c r="AK55" s="4">
        <v>11.026775945191501</v>
      </c>
      <c r="AL55" s="4">
        <v>11.0819741182441</v>
      </c>
      <c r="AM55" s="4">
        <v>11.137172291296601</v>
      </c>
      <c r="AN55" s="4">
        <v>11.1923704643491</v>
      </c>
      <c r="AO55" s="4">
        <v>11.2478822633849</v>
      </c>
      <c r="AP55" s="4">
        <v>11.3030804364374</v>
      </c>
      <c r="AQ55" s="4">
        <v>11.3585922354732</v>
      </c>
      <c r="AR55" s="4">
        <v>11.414104034509</v>
      </c>
    </row>
    <row r="56" spans="1:44" x14ac:dyDescent="0.2">
      <c r="A56" s="13" t="s">
        <v>93</v>
      </c>
      <c r="B56" s="1" t="s">
        <v>52</v>
      </c>
      <c r="C56" s="1" t="s">
        <v>3</v>
      </c>
      <c r="D56" s="4">
        <v>139.24760000000001</v>
      </c>
      <c r="E56" s="4">
        <v>140.35120000000001</v>
      </c>
      <c r="F56" s="4">
        <v>141.45480000000001</v>
      </c>
      <c r="G56" s="4">
        <v>142.5583</v>
      </c>
      <c r="H56" s="4">
        <v>143.6619</v>
      </c>
      <c r="I56" s="4">
        <v>144.7655</v>
      </c>
      <c r="J56" s="4">
        <v>145.869</v>
      </c>
      <c r="K56" s="4">
        <v>146.9726</v>
      </c>
      <c r="L56" s="4">
        <v>148.07619999999901</v>
      </c>
      <c r="M56" s="4">
        <v>149.1797</v>
      </c>
      <c r="N56" s="4">
        <v>150</v>
      </c>
      <c r="O56" s="4">
        <v>144.4</v>
      </c>
      <c r="P56" s="4">
        <v>138.80000000000001</v>
      </c>
      <c r="Q56" s="4">
        <v>142.74379044775</v>
      </c>
      <c r="R56" s="4">
        <v>143.974683348947</v>
      </c>
      <c r="S56" s="4">
        <v>147.87606307647999</v>
      </c>
      <c r="T56" s="4">
        <v>151.56194412064099</v>
      </c>
      <c r="U56" s="4">
        <v>154.642158339833</v>
      </c>
      <c r="V56" s="4">
        <v>157.30749614095501</v>
      </c>
      <c r="W56" s="4">
        <v>162.088861903896</v>
      </c>
      <c r="X56" s="4">
        <v>167.22226799352501</v>
      </c>
      <c r="Y56" s="4">
        <v>173.62835340853999</v>
      </c>
      <c r="Z56" s="4">
        <v>184.379273436472</v>
      </c>
      <c r="AA56" s="4">
        <v>193.85160979508899</v>
      </c>
      <c r="AB56" s="4">
        <v>200.68125707486101</v>
      </c>
      <c r="AC56" s="4">
        <v>207.07436745259301</v>
      </c>
      <c r="AD56" s="4">
        <v>215.89515764263101</v>
      </c>
      <c r="AE56" s="4">
        <v>223.98815767926499</v>
      </c>
      <c r="AF56" s="4">
        <v>231.38228054615999</v>
      </c>
      <c r="AG56" s="4">
        <v>236.504629380387</v>
      </c>
      <c r="AH56" s="4">
        <v>241.64203653872801</v>
      </c>
      <c r="AI56" s="4">
        <v>246.03053184346001</v>
      </c>
      <c r="AJ56" s="4">
        <v>250.05127562857001</v>
      </c>
      <c r="AK56" s="4">
        <v>254.09233836841199</v>
      </c>
      <c r="AL56" s="4">
        <v>259.54758368392601</v>
      </c>
      <c r="AM56" s="4">
        <v>264.53015709053398</v>
      </c>
      <c r="AN56" s="4">
        <v>268.60505494936899</v>
      </c>
      <c r="AO56" s="4">
        <v>272.572199171828</v>
      </c>
      <c r="AP56" s="4">
        <v>276.49989569772299</v>
      </c>
      <c r="AQ56" s="4">
        <v>279.71223286857798</v>
      </c>
      <c r="AR56" s="4">
        <v>280.29275397178202</v>
      </c>
    </row>
    <row r="57" spans="1:44" x14ac:dyDescent="0.2">
      <c r="A57" s="13" t="s">
        <v>93</v>
      </c>
      <c r="B57" s="1" t="s">
        <v>53</v>
      </c>
      <c r="C57" s="1" t="s">
        <v>3</v>
      </c>
      <c r="D57" s="4">
        <v>414.828599999998</v>
      </c>
      <c r="E57" s="4">
        <v>418.21449999999902</v>
      </c>
      <c r="F57" s="4">
        <v>421.60039999999799</v>
      </c>
      <c r="G57" s="4">
        <v>424.98620000000005</v>
      </c>
      <c r="H57" s="4">
        <v>428.37199999999996</v>
      </c>
      <c r="I57" s="4">
        <v>431.75779999999901</v>
      </c>
      <c r="J57" s="4">
        <v>435.14359999999999</v>
      </c>
      <c r="K57" s="4">
        <v>438.52949999999902</v>
      </c>
      <c r="L57" s="4">
        <v>441.91529999999801</v>
      </c>
      <c r="M57" s="4">
        <v>445.30110000000002</v>
      </c>
      <c r="N57" s="4">
        <v>448.99999999999898</v>
      </c>
      <c r="O57" s="4">
        <v>443.59999999999997</v>
      </c>
      <c r="P57" s="4">
        <v>438.19999999999902</v>
      </c>
      <c r="Q57" s="4">
        <v>442.34379044774903</v>
      </c>
      <c r="R57" s="4">
        <v>443.77468334894598</v>
      </c>
      <c r="S57" s="4">
        <v>447.87606307648002</v>
      </c>
      <c r="T57" s="4">
        <v>449.96194412064096</v>
      </c>
      <c r="U57" s="4">
        <v>451.44215833983299</v>
      </c>
      <c r="V57" s="4">
        <v>452.50749614095503</v>
      </c>
      <c r="W57" s="4">
        <v>455.688861903896</v>
      </c>
      <c r="X57" s="4">
        <v>459.22226799352501</v>
      </c>
      <c r="Y57" s="4">
        <v>463.62835340853997</v>
      </c>
      <c r="Z57" s="4">
        <v>472.37927343647101</v>
      </c>
      <c r="AA57" s="4">
        <v>479.85160979508896</v>
      </c>
      <c r="AB57" s="4">
        <v>484.68125707486104</v>
      </c>
      <c r="AC57" s="4">
        <v>489.07436745259304</v>
      </c>
      <c r="AD57" s="4">
        <v>495.09515764263102</v>
      </c>
      <c r="AE57" s="4">
        <v>500.38815767926496</v>
      </c>
      <c r="AF57" s="4">
        <v>504.98228054615902</v>
      </c>
      <c r="AG57" s="4">
        <v>507.30462938038602</v>
      </c>
      <c r="AH57" s="4">
        <v>509.64203653872801</v>
      </c>
      <c r="AI57" s="4">
        <v>511.03053184345998</v>
      </c>
      <c r="AJ57" s="4">
        <v>513.53522847424006</v>
      </c>
      <c r="AK57" s="4">
        <v>513.09233836841099</v>
      </c>
      <c r="AL57" s="4">
        <v>515.54758368392504</v>
      </c>
      <c r="AM57" s="4">
        <v>517.721344671471</v>
      </c>
      <c r="AN57" s="4">
        <v>519.27397405749093</v>
      </c>
      <c r="AO57" s="4">
        <v>520.50100394271408</v>
      </c>
      <c r="AP57" s="4">
        <v>521.69989569772304</v>
      </c>
      <c r="AQ57" s="4">
        <v>522.31223286857801</v>
      </c>
      <c r="AR57" s="4">
        <v>521.52867000702508</v>
      </c>
    </row>
    <row r="58" spans="1:44" x14ac:dyDescent="0.2">
      <c r="A58" s="13" t="s">
        <v>93</v>
      </c>
      <c r="B58" s="1" t="s">
        <v>54</v>
      </c>
      <c r="C58" s="1" t="s">
        <v>3</v>
      </c>
      <c r="D58" s="4">
        <v>108.035399999999</v>
      </c>
      <c r="E58" s="4">
        <v>109.716999999999</v>
      </c>
      <c r="F58" s="4">
        <v>111.39859999999901</v>
      </c>
      <c r="G58" s="4">
        <v>113.0802</v>
      </c>
      <c r="H58" s="4">
        <v>114.76179999999999</v>
      </c>
      <c r="I58" s="4">
        <v>116.44329999999999</v>
      </c>
      <c r="J58" s="4">
        <v>118.1249</v>
      </c>
      <c r="K58" s="4">
        <v>119.80649999999901</v>
      </c>
      <c r="L58" s="4">
        <v>121.48809999999899</v>
      </c>
      <c r="M58" s="4">
        <v>123.16970000000001</v>
      </c>
      <c r="N58" s="4">
        <v>124.99999999999901</v>
      </c>
      <c r="O58" s="4">
        <v>127</v>
      </c>
      <c r="P58" s="4">
        <v>129</v>
      </c>
      <c r="Q58" s="4">
        <v>131</v>
      </c>
      <c r="R58" s="4">
        <v>132.99999999999901</v>
      </c>
      <c r="S58" s="4">
        <v>135</v>
      </c>
      <c r="T58" s="4">
        <v>135.19999999999999</v>
      </c>
      <c r="U58" s="4">
        <v>135.4</v>
      </c>
      <c r="V58" s="4">
        <v>135.6</v>
      </c>
      <c r="W58" s="4">
        <v>135.80000000000001</v>
      </c>
      <c r="X58" s="4">
        <v>136</v>
      </c>
      <c r="Y58" s="4">
        <v>136</v>
      </c>
      <c r="Z58" s="4">
        <v>135.99999999999901</v>
      </c>
      <c r="AA58" s="4">
        <v>136</v>
      </c>
      <c r="AB58" s="4">
        <v>136</v>
      </c>
      <c r="AC58" s="4">
        <v>136</v>
      </c>
      <c r="AD58" s="4">
        <v>135</v>
      </c>
      <c r="AE58" s="4">
        <v>134</v>
      </c>
      <c r="AF58" s="4">
        <v>132.99999999999901</v>
      </c>
      <c r="AG58" s="4">
        <v>131.99999999999901</v>
      </c>
      <c r="AH58" s="4">
        <v>131</v>
      </c>
      <c r="AI58" s="4">
        <v>130.19999999999999</v>
      </c>
      <c r="AJ58" s="4">
        <v>130.88395284567</v>
      </c>
      <c r="AK58" s="4">
        <v>128.6</v>
      </c>
      <c r="AL58" s="4">
        <v>127.8</v>
      </c>
      <c r="AM58" s="4">
        <v>127</v>
      </c>
      <c r="AN58" s="4">
        <v>126.2</v>
      </c>
      <c r="AO58" s="4">
        <v>125.4</v>
      </c>
      <c r="AP58" s="4">
        <v>124.6</v>
      </c>
      <c r="AQ58" s="4">
        <v>123.8</v>
      </c>
      <c r="AR58" s="4">
        <v>124.23591603524299</v>
      </c>
    </row>
    <row r="59" spans="1:44" x14ac:dyDescent="0.2">
      <c r="A59" s="13" t="s">
        <v>93</v>
      </c>
      <c r="B59" s="1" t="s">
        <v>55</v>
      </c>
      <c r="C59" s="1" t="s">
        <v>3</v>
      </c>
      <c r="D59" s="4">
        <v>12.561203813760001</v>
      </c>
      <c r="E59" s="4">
        <v>12.651722906457499</v>
      </c>
      <c r="F59" s="4">
        <v>12.734546584435099</v>
      </c>
      <c r="G59" s="4">
        <v>12.8125570741056</v>
      </c>
      <c r="H59" s="4">
        <v>12.884295028147099</v>
      </c>
      <c r="I59" s="4">
        <v>12.9497604465599</v>
      </c>
      <c r="J59" s="4">
        <v>13.006254680294299</v>
      </c>
      <c r="K59" s="4">
        <v>13.0592114956799</v>
      </c>
      <c r="L59" s="4">
        <v>12.8800844928</v>
      </c>
      <c r="M59" s="4">
        <v>12.702379132799997</v>
      </c>
      <c r="N59" s="4">
        <v>12.5232521299199</v>
      </c>
      <c r="O59" s="4">
        <v>12.34412512704</v>
      </c>
      <c r="P59" s="4">
        <v>12.164998124159899</v>
      </c>
      <c r="Q59" s="4">
        <v>11.985871121279899</v>
      </c>
      <c r="R59" s="4">
        <v>11.806744118400001</v>
      </c>
      <c r="S59" s="4">
        <v>11.629038758399899</v>
      </c>
      <c r="T59" s="4">
        <v>13.527002634386999</v>
      </c>
      <c r="U59" s="4">
        <v>15.480339951507101</v>
      </c>
      <c r="V59" s="4">
        <v>17.433677268627001</v>
      </c>
      <c r="W59" s="4">
        <v>18.327988180918801</v>
      </c>
      <c r="X59" s="4">
        <v>18.532839973720499</v>
      </c>
      <c r="Y59" s="4">
        <v>19.991710406812501</v>
      </c>
      <c r="Z59" s="4">
        <v>20.5211628058962</v>
      </c>
      <c r="AA59" s="4">
        <v>21.950082659985402</v>
      </c>
      <c r="AB59" s="4">
        <v>23.525346378240002</v>
      </c>
      <c r="AC59" s="4">
        <v>23.806831668479902</v>
      </c>
      <c r="AD59" s="4">
        <v>24.035716172159901</v>
      </c>
      <c r="AE59" s="4">
        <v>24.266022318720001</v>
      </c>
      <c r="AF59" s="4">
        <v>24.496328465279902</v>
      </c>
      <c r="AG59" s="4">
        <v>24.725212968959902</v>
      </c>
      <c r="AH59" s="4">
        <v>24.954097472639901</v>
      </c>
      <c r="AI59" s="4">
        <v>25.155970761599999</v>
      </c>
      <c r="AJ59" s="4">
        <v>25.357844050560001</v>
      </c>
      <c r="AK59" s="4">
        <v>25.559717339519999</v>
      </c>
      <c r="AL59" s="4">
        <v>25.763012271360001</v>
      </c>
      <c r="AM59" s="4">
        <v>25.9648855603199</v>
      </c>
      <c r="AN59" s="4">
        <v>26.09994163392</v>
      </c>
      <c r="AO59" s="4">
        <v>26.234997707519899</v>
      </c>
      <c r="AP59" s="4">
        <v>26.370053781119999</v>
      </c>
      <c r="AQ59" s="4">
        <v>26.505109854719898</v>
      </c>
      <c r="AR59" s="4">
        <v>26.641587571199999</v>
      </c>
    </row>
    <row r="60" spans="1:44" x14ac:dyDescent="0.2">
      <c r="A60" s="13" t="s">
        <v>93</v>
      </c>
      <c r="B60" s="1" t="s">
        <v>56</v>
      </c>
      <c r="C60" s="1" t="s">
        <v>3</v>
      </c>
      <c r="D60" s="4">
        <v>25.2242661327953</v>
      </c>
      <c r="E60" s="4">
        <v>27.776602891100701</v>
      </c>
      <c r="F60" s="4">
        <v>24.626263506846598</v>
      </c>
      <c r="G60" s="4">
        <v>15.081133482778901</v>
      </c>
      <c r="H60" s="4">
        <v>8.2383863995199995</v>
      </c>
      <c r="I60" s="4">
        <v>4.7823205588731899</v>
      </c>
      <c r="J60" s="4">
        <v>3.9274955376202998</v>
      </c>
      <c r="K60" s="4">
        <v>2.2520732793126901</v>
      </c>
      <c r="L60" s="4">
        <v>4.1470958761906003</v>
      </c>
      <c r="M60" s="4">
        <v>6.58065655854739</v>
      </c>
      <c r="N60" s="4">
        <v>4.9828523132175997</v>
      </c>
      <c r="O60" s="4">
        <v>9.6654067706531599</v>
      </c>
      <c r="P60" s="4">
        <v>20.8363774084489</v>
      </c>
      <c r="Q60" s="4">
        <v>21.880406921472002</v>
      </c>
      <c r="R60" s="4">
        <v>21.262699028275101</v>
      </c>
      <c r="S60" s="4">
        <v>20.639214042623902</v>
      </c>
      <c r="T60" s="4">
        <v>20.017471004697502</v>
      </c>
      <c r="U60" s="4">
        <v>19.404944854732701</v>
      </c>
      <c r="V60" s="4">
        <v>18.786674687270398</v>
      </c>
      <c r="W60" s="4">
        <v>18.170146467532799</v>
      </c>
      <c r="X60" s="4">
        <v>17.562802060799999</v>
      </c>
      <c r="Y60" s="4">
        <v>16.97489470368</v>
      </c>
      <c r="Z60" s="4">
        <v>16.394429211839999</v>
      </c>
      <c r="AA60" s="4">
        <v>15.80652185472</v>
      </c>
      <c r="AB60" s="4">
        <v>15.218614497600001</v>
      </c>
      <c r="AC60" s="4">
        <v>14.6381490057599</v>
      </c>
      <c r="AD60" s="4">
        <v>14.05024164864</v>
      </c>
      <c r="AE60" s="4">
        <v>13.4623342915199</v>
      </c>
      <c r="AF60" s="4">
        <v>12.881868799679999</v>
      </c>
      <c r="AG60" s="4">
        <v>12.293961442559899</v>
      </c>
      <c r="AH60" s="4">
        <v>11.70605408544</v>
      </c>
      <c r="AI60" s="4">
        <v>11.1255885935999</v>
      </c>
      <c r="AJ60" s="4">
        <v>10.5376812364799</v>
      </c>
      <c r="AK60" s="4">
        <v>9.9497738793599897</v>
      </c>
      <c r="AL60" s="4">
        <v>9.3693083875199896</v>
      </c>
      <c r="AM60" s="4">
        <v>8.7814010303999996</v>
      </c>
      <c r="AN60" s="4">
        <v>8.1934936732800008</v>
      </c>
      <c r="AO60" s="4">
        <v>7.61302818143999</v>
      </c>
      <c r="AP60" s="4">
        <v>7.0251208243200001</v>
      </c>
      <c r="AQ60" s="4">
        <v>6.4372134671999897</v>
      </c>
      <c r="AR60" s="4">
        <v>5.8567479753599896</v>
      </c>
    </row>
    <row r="61" spans="1:44" x14ac:dyDescent="0.2">
      <c r="A61" s="13" t="s">
        <v>93</v>
      </c>
      <c r="B61" s="1" t="s">
        <v>57</v>
      </c>
      <c r="C61" s="1" t="s">
        <v>3</v>
      </c>
      <c r="D61" s="4">
        <v>167.54559999999901</v>
      </c>
      <c r="E61" s="4">
        <v>168.1463</v>
      </c>
      <c r="F61" s="4">
        <v>168.74699999999899</v>
      </c>
      <c r="G61" s="4">
        <v>169.3477</v>
      </c>
      <c r="H61" s="4">
        <v>169.94829999999999</v>
      </c>
      <c r="I61" s="4">
        <v>170.54899999999901</v>
      </c>
      <c r="J61" s="4">
        <v>171.1497</v>
      </c>
      <c r="K61" s="4">
        <v>171.75040000000001</v>
      </c>
      <c r="L61" s="4">
        <v>172.351</v>
      </c>
      <c r="M61" s="4">
        <v>172.95169999999999</v>
      </c>
      <c r="N61" s="4">
        <v>174</v>
      </c>
      <c r="O61" s="4">
        <v>172.2</v>
      </c>
      <c r="P61" s="4">
        <v>170.39999999999901</v>
      </c>
      <c r="Q61" s="4">
        <v>168.599999999999</v>
      </c>
      <c r="R61" s="4">
        <v>166.8</v>
      </c>
      <c r="S61" s="4">
        <v>165</v>
      </c>
      <c r="T61" s="4">
        <v>163.19999999999999</v>
      </c>
      <c r="U61" s="4">
        <v>161.4</v>
      </c>
      <c r="V61" s="4">
        <v>159.6</v>
      </c>
      <c r="W61" s="4">
        <v>157.80000000000001</v>
      </c>
      <c r="X61" s="4">
        <v>156</v>
      </c>
      <c r="Y61" s="4">
        <v>154</v>
      </c>
      <c r="Z61" s="4">
        <v>152</v>
      </c>
      <c r="AA61" s="4">
        <v>150</v>
      </c>
      <c r="AB61" s="4">
        <v>148</v>
      </c>
      <c r="AC61" s="4">
        <v>146</v>
      </c>
      <c r="AD61" s="4">
        <v>144.19999999999999</v>
      </c>
      <c r="AE61" s="4">
        <v>142.4</v>
      </c>
      <c r="AF61" s="4">
        <v>140.6</v>
      </c>
      <c r="AG61" s="4">
        <v>138.80000000000001</v>
      </c>
      <c r="AH61" s="4">
        <v>137</v>
      </c>
      <c r="AI61" s="4">
        <v>134.80000000000001</v>
      </c>
      <c r="AJ61" s="4">
        <v>132.6</v>
      </c>
      <c r="AK61" s="4">
        <v>130.39999999999901</v>
      </c>
      <c r="AL61" s="4">
        <v>128.19999999999899</v>
      </c>
      <c r="AM61" s="4">
        <v>126.191187580937</v>
      </c>
      <c r="AN61" s="4">
        <v>124.46891910812199</v>
      </c>
      <c r="AO61" s="4">
        <v>122.528804770886</v>
      </c>
      <c r="AP61" s="4">
        <v>120.6</v>
      </c>
      <c r="AQ61" s="4">
        <v>118.8</v>
      </c>
      <c r="AR61" s="4">
        <v>117</v>
      </c>
    </row>
    <row r="62" spans="1:44" x14ac:dyDescent="0.2">
      <c r="A62" s="13" t="s">
        <v>93</v>
      </c>
      <c r="B62" s="1" t="s">
        <v>58</v>
      </c>
      <c r="C62" s="1" t="s">
        <v>3</v>
      </c>
      <c r="D62" s="4">
        <v>0.256576896</v>
      </c>
      <c r="E62" s="4">
        <v>0.24976512000000001</v>
      </c>
      <c r="F62" s="4">
        <v>0.24295334399999899</v>
      </c>
      <c r="G62" s="4">
        <v>0.241389158399999</v>
      </c>
      <c r="H62" s="4">
        <v>0.23442600960000001</v>
      </c>
      <c r="I62" s="4">
        <v>0.22978391040000001</v>
      </c>
      <c r="J62" s="4">
        <v>0.222820761599999</v>
      </c>
      <c r="K62" s="4">
        <v>0.21585761279999999</v>
      </c>
      <c r="L62" s="4">
        <v>0.208894464</v>
      </c>
      <c r="M62" s="4">
        <v>0.20193131519999899</v>
      </c>
      <c r="N62" s="4">
        <v>0.19728921599999999</v>
      </c>
      <c r="O62" s="4">
        <v>0.1903260672</v>
      </c>
      <c r="P62" s="4">
        <v>0.18336291839999899</v>
      </c>
      <c r="Q62" s="4">
        <v>0.17639976959999901</v>
      </c>
      <c r="R62" s="4">
        <v>0.16943662079999999</v>
      </c>
      <c r="S62" s="4">
        <v>0.16247347200000001</v>
      </c>
      <c r="T62" s="4">
        <v>0.15783137279999901</v>
      </c>
      <c r="U62" s="4">
        <v>0.150868224</v>
      </c>
      <c r="V62" s="4">
        <v>0.14390507520000001</v>
      </c>
      <c r="W62" s="4">
        <v>0.136941926399999</v>
      </c>
      <c r="X62" s="4">
        <v>1.1698089984</v>
      </c>
      <c r="Y62" s="4">
        <v>1.24408258559999</v>
      </c>
      <c r="Z62" s="4">
        <v>1.31835617279999</v>
      </c>
      <c r="AA62" s="4">
        <v>1.3949508096000001</v>
      </c>
      <c r="AB62" s="4">
        <v>1.4692243968000001</v>
      </c>
      <c r="AC62" s="4">
        <v>1.543497984</v>
      </c>
      <c r="AD62" s="4">
        <v>1.6340189184</v>
      </c>
      <c r="AE62" s="4">
        <v>1.7245398528</v>
      </c>
      <c r="AF62" s="4">
        <v>1.8150607872</v>
      </c>
      <c r="AG62" s="4">
        <v>1.9055817215999999</v>
      </c>
      <c r="AH62" s="4">
        <v>1.9961026559999899</v>
      </c>
      <c r="AI62" s="4">
        <v>2.13304458239999</v>
      </c>
      <c r="AJ62" s="4">
        <v>2.2699865088000002</v>
      </c>
      <c r="AK62" s="4">
        <v>2.40692843519999</v>
      </c>
      <c r="AL62" s="4">
        <v>2.54387036159999</v>
      </c>
      <c r="AM62" s="4">
        <v>2.6808122879999901</v>
      </c>
      <c r="AN62" s="4">
        <v>2.7899016191999899</v>
      </c>
      <c r="AO62" s="4">
        <v>2.8989909504</v>
      </c>
      <c r="AP62" s="4">
        <v>3.01040133119999</v>
      </c>
      <c r="AQ62" s="4">
        <v>3.1194906623999898</v>
      </c>
      <c r="AR62" s="4">
        <v>3.2285799935999901</v>
      </c>
    </row>
    <row r="63" spans="1:44" x14ac:dyDescent="0.2">
      <c r="A63" s="13" t="s">
        <v>93</v>
      </c>
      <c r="B63" s="1" t="s">
        <v>59</v>
      </c>
      <c r="C63" s="1" t="s">
        <v>3</v>
      </c>
      <c r="D63" s="4">
        <v>0.2330439759359989</v>
      </c>
      <c r="E63" s="4">
        <v>0.40144091788799902</v>
      </c>
      <c r="F63" s="4">
        <v>0.56841873983999802</v>
      </c>
      <c r="G63" s="4">
        <v>0.55946279335679905</v>
      </c>
      <c r="H63" s="4">
        <v>0.55044378748799894</v>
      </c>
      <c r="I63" s="4">
        <v>0.54148784100479896</v>
      </c>
      <c r="J63" s="4">
        <v>0.53104971513599897</v>
      </c>
      <c r="K63" s="4">
        <v>0.522093768652798</v>
      </c>
      <c r="L63" s="4">
        <v>0.51313782216959902</v>
      </c>
      <c r="M63" s="4">
        <v>0.50411881630079902</v>
      </c>
      <c r="N63" s="4">
        <v>0.52288940679551899</v>
      </c>
      <c r="O63" s="4">
        <v>0.51194253712895998</v>
      </c>
      <c r="P63" s="4">
        <v>0.50247784684800001</v>
      </c>
      <c r="Q63" s="4">
        <v>0.49301315656703892</v>
      </c>
      <c r="R63" s="4">
        <v>0.48348540690047997</v>
      </c>
      <c r="S63" s="4">
        <v>0.47260159661951895</v>
      </c>
      <c r="T63" s="4">
        <v>0.46307384695296</v>
      </c>
      <c r="U63" s="4">
        <v>0.45360915667199997</v>
      </c>
      <c r="V63" s="4">
        <v>0.44414446639103899</v>
      </c>
      <c r="W63" s="4">
        <v>0.43319759672447999</v>
      </c>
      <c r="X63" s="4">
        <v>0.437124864272112</v>
      </c>
      <c r="Y63" s="4">
        <v>0.42731484851548696</v>
      </c>
      <c r="Z63" s="4">
        <v>0.417536529245567</v>
      </c>
      <c r="AA63" s="4">
        <v>0.40633908997564605</v>
      </c>
      <c r="AB63" s="4">
        <v>0.39652907421902395</v>
      </c>
      <c r="AC63" s="4">
        <v>0.64020852906088399</v>
      </c>
      <c r="AD63" s="4">
        <v>1.6335925290608799</v>
      </c>
      <c r="AE63" s="4">
        <v>3.0432075279071289</v>
      </c>
      <c r="AF63" s="4">
        <v>3.9462178498366698</v>
      </c>
      <c r="AG63" s="4">
        <v>5.4443660566846805</v>
      </c>
      <c r="AH63" s="4">
        <v>6.9929261489470704</v>
      </c>
      <c r="AI63" s="4">
        <v>8.5036773271486794</v>
      </c>
      <c r="AJ63" s="4">
        <v>9.6378315492096096</v>
      </c>
      <c r="AK63" s="4">
        <v>10.576719999969491</v>
      </c>
      <c r="AL63" s="4">
        <v>11.752516225612801</v>
      </c>
      <c r="AM63" s="4">
        <v>12.8105681238144</v>
      </c>
      <c r="AN63" s="4">
        <v>14.135414582016001</v>
      </c>
      <c r="AO63" s="4">
        <v>15.562484595570909</v>
      </c>
      <c r="AP63" s="4">
        <v>16.885911933772409</v>
      </c>
      <c r="AQ63" s="4">
        <v>18.912616028065656</v>
      </c>
      <c r="AR63" s="4">
        <v>21.379225263415321</v>
      </c>
    </row>
    <row r="64" spans="1:44" x14ac:dyDescent="0.2">
      <c r="A64" s="13" t="s">
        <v>93</v>
      </c>
      <c r="B64" s="1" t="s">
        <v>60</v>
      </c>
      <c r="C64" s="1" t="s">
        <v>3</v>
      </c>
      <c r="D64" s="4">
        <v>1.3084917119999999</v>
      </c>
      <c r="E64" s="4">
        <v>1.2656847456</v>
      </c>
      <c r="F64" s="4">
        <v>1.2217487904</v>
      </c>
      <c r="G64" s="4">
        <v>1.1781628848000001</v>
      </c>
      <c r="H64" s="4">
        <v>1.1326091328000001</v>
      </c>
      <c r="I64" s="4">
        <v>1.0865728800000001</v>
      </c>
      <c r="J64" s="4">
        <v>1.0405870848000001</v>
      </c>
      <c r="K64" s="4">
        <v>0.99260506079999899</v>
      </c>
      <c r="L64" s="4">
        <v>0.94502039039999997</v>
      </c>
      <c r="M64" s="4">
        <v>0.89454386879999992</v>
      </c>
      <c r="N64" s="4">
        <v>0.84535401599999904</v>
      </c>
      <c r="O64" s="4">
        <v>0.79253752319999993</v>
      </c>
      <c r="P64" s="4">
        <v>0.73719815039999992</v>
      </c>
      <c r="Q64" s="4">
        <v>0.6835806432</v>
      </c>
      <c r="R64" s="4">
        <v>1.3448211839999999</v>
      </c>
      <c r="S64" s="4">
        <v>2.0119494960000002</v>
      </c>
      <c r="T64" s="4">
        <v>2.6828242847999997</v>
      </c>
      <c r="U64" s="4">
        <v>3.3579942768</v>
      </c>
      <c r="V64" s="4">
        <v>4.0390615007999999</v>
      </c>
      <c r="W64" s="4">
        <v>4.7235188448000001</v>
      </c>
      <c r="X64" s="4">
        <v>5.4129651839999999</v>
      </c>
      <c r="Y64" s="4">
        <v>6.1079713200000008</v>
      </c>
      <c r="Z64" s="4">
        <v>6.8063581152000001</v>
      </c>
      <c r="AA64" s="4">
        <v>7.5106579104</v>
      </c>
      <c r="AB64" s="4">
        <v>8.2174048991999999</v>
      </c>
      <c r="AC64" s="4">
        <v>8.9309951999999999</v>
      </c>
      <c r="AD64" s="4">
        <v>9.7080422399999993</v>
      </c>
      <c r="AE64" s="4">
        <v>10.533809136217117</v>
      </c>
      <c r="AF64" s="4">
        <v>12.093056283579052</v>
      </c>
      <c r="AG64" s="4">
        <v>13.661133510940651</v>
      </c>
      <c r="AH64" s="4">
        <v>15.23804081830248</v>
      </c>
      <c r="AI64" s="4">
        <v>16.823778205663892</v>
      </c>
      <c r="AJ64" s="4">
        <v>18.41834567302578</v>
      </c>
      <c r="AK64" s="4">
        <v>20.02174322038757</v>
      </c>
      <c r="AL64" s="4">
        <v>21.633970847749211</v>
      </c>
      <c r="AM64" s="4">
        <v>23.25502855511094</v>
      </c>
      <c r="AN64" s="4">
        <v>24.884916342472589</v>
      </c>
      <c r="AO64" s="4">
        <v>26.523634209834249</v>
      </c>
      <c r="AP64" s="4">
        <v>28.171182157196018</v>
      </c>
      <c r="AQ64" s="4">
        <v>29.047990264557789</v>
      </c>
      <c r="AR64" s="4">
        <v>29.928582691919502</v>
      </c>
    </row>
    <row r="65" spans="1:44" x14ac:dyDescent="0.2">
      <c r="D65" s="4"/>
    </row>
    <row r="66" spans="1:44" x14ac:dyDescent="0.2">
      <c r="A66" s="3" t="s">
        <v>90</v>
      </c>
      <c r="B66" s="3" t="s">
        <v>61</v>
      </c>
      <c r="C66" s="2" t="s">
        <v>1</v>
      </c>
      <c r="D66" s="2">
        <v>2010</v>
      </c>
      <c r="E66" s="2">
        <v>2011</v>
      </c>
      <c r="F66" s="2">
        <v>2012</v>
      </c>
      <c r="G66" s="2">
        <v>2013</v>
      </c>
      <c r="H66" s="2">
        <v>2014</v>
      </c>
      <c r="I66" s="2">
        <v>2015</v>
      </c>
      <c r="J66" s="2">
        <v>2016</v>
      </c>
      <c r="K66" s="2">
        <v>2017</v>
      </c>
      <c r="L66" s="2">
        <v>2018</v>
      </c>
      <c r="M66" s="2">
        <v>2019</v>
      </c>
      <c r="N66" s="2">
        <v>2020</v>
      </c>
      <c r="O66" s="2">
        <v>2021</v>
      </c>
      <c r="P66" s="2">
        <v>2022</v>
      </c>
      <c r="Q66" s="2">
        <v>2023</v>
      </c>
      <c r="R66" s="2">
        <v>2024</v>
      </c>
      <c r="S66" s="2">
        <v>2025</v>
      </c>
      <c r="T66" s="2">
        <v>2026</v>
      </c>
      <c r="U66" s="2">
        <v>2027</v>
      </c>
      <c r="V66" s="2">
        <v>2028</v>
      </c>
      <c r="W66" s="2">
        <v>2029</v>
      </c>
      <c r="X66" s="2">
        <v>2030</v>
      </c>
      <c r="Y66" s="2">
        <v>2031</v>
      </c>
      <c r="Z66" s="2">
        <v>2032</v>
      </c>
      <c r="AA66" s="2">
        <v>2033</v>
      </c>
      <c r="AB66" s="2">
        <v>2034</v>
      </c>
      <c r="AC66" s="2">
        <v>2035</v>
      </c>
      <c r="AD66" s="2">
        <v>2036</v>
      </c>
      <c r="AE66" s="2">
        <v>2037</v>
      </c>
      <c r="AF66" s="2">
        <v>2038</v>
      </c>
      <c r="AG66" s="2">
        <v>2039</v>
      </c>
      <c r="AH66" s="2">
        <v>2040</v>
      </c>
      <c r="AI66" s="2">
        <v>2041</v>
      </c>
      <c r="AJ66" s="2">
        <v>2042</v>
      </c>
      <c r="AK66" s="2">
        <v>2043</v>
      </c>
      <c r="AL66" s="2">
        <v>2044</v>
      </c>
      <c r="AM66" s="2">
        <v>2045</v>
      </c>
      <c r="AN66" s="2">
        <v>2046</v>
      </c>
      <c r="AO66" s="2">
        <v>2047</v>
      </c>
      <c r="AP66" s="2">
        <v>2048</v>
      </c>
      <c r="AQ66" s="2">
        <v>2049</v>
      </c>
      <c r="AR66" s="2">
        <v>2050</v>
      </c>
    </row>
    <row r="67" spans="1:44" x14ac:dyDescent="0.2">
      <c r="A67" s="13" t="s">
        <v>93</v>
      </c>
      <c r="B67" s="1" t="s">
        <v>62</v>
      </c>
      <c r="C67" s="1" t="s">
        <v>32</v>
      </c>
      <c r="D67" s="4">
        <v>2856.3201850944711</v>
      </c>
      <c r="E67" s="4">
        <v>2867.5667417364225</v>
      </c>
      <c r="F67" s="4">
        <v>2878.8546235695385</v>
      </c>
      <c r="G67" s="4">
        <v>2890.0902420072202</v>
      </c>
      <c r="H67" s="4">
        <v>2901.366554683596</v>
      </c>
      <c r="I67" s="4">
        <v>2912.5919157585263</v>
      </c>
      <c r="J67" s="4">
        <v>2923.857351939399</v>
      </c>
      <c r="K67" s="4">
        <v>2935.1616527540828</v>
      </c>
      <c r="L67" s="4">
        <v>2946.4159676525992</v>
      </c>
      <c r="M67" s="4">
        <v>2957.7085995521347</v>
      </c>
      <c r="N67" s="4">
        <v>2968.9524506611479</v>
      </c>
      <c r="O67" s="4">
        <v>2973.2788979422326</v>
      </c>
      <c r="P67" s="4">
        <v>2977.532609205774</v>
      </c>
      <c r="Q67" s="4">
        <v>2981.8830520822089</v>
      </c>
      <c r="R67" s="4">
        <v>2986.1615648143638</v>
      </c>
      <c r="S67" s="4">
        <v>2990.5348162093296</v>
      </c>
      <c r="T67" s="4">
        <v>2994.7551572028124</v>
      </c>
      <c r="U67" s="4">
        <v>2999.0696468939491</v>
      </c>
      <c r="V67" s="4">
        <v>3003.3150843083304</v>
      </c>
      <c r="W67" s="4">
        <v>3007.6527770846656</v>
      </c>
      <c r="X67" s="4">
        <v>3011.9221398291975</v>
      </c>
      <c r="Y67" s="4">
        <v>3012.4962740211085</v>
      </c>
      <c r="Z67" s="4">
        <v>3012.9849928944454</v>
      </c>
      <c r="AA67" s="4">
        <v>3013.5453362174553</v>
      </c>
      <c r="AB67" s="4">
        <v>3014.0987330903863</v>
      </c>
      <c r="AC67" s="4">
        <v>3014.6453118877721</v>
      </c>
      <c r="AD67" s="4">
        <v>3015.1851978403797</v>
      </c>
      <c r="AE67" s="4">
        <v>3015.7185131307433</v>
      </c>
      <c r="AF67" s="4">
        <v>3016.1700066519329</v>
      </c>
      <c r="AG67" s="4">
        <v>3016.7659057636115</v>
      </c>
      <c r="AH67" s="4">
        <v>3017.2802130431955</v>
      </c>
      <c r="AI67" s="4">
        <v>3018.4566462882512</v>
      </c>
      <c r="AJ67" s="4">
        <v>3019.6229394120746</v>
      </c>
      <c r="AK67" s="4">
        <v>3020.8527337524033</v>
      </c>
      <c r="AL67" s="4">
        <v>3022.0720186172498</v>
      </c>
      <c r="AM67" s="4">
        <v>3023.2809281499572</v>
      </c>
      <c r="AN67" s="4">
        <v>3024.4795942205928</v>
      </c>
      <c r="AO67" s="4">
        <v>3025.7404167683458</v>
      </c>
      <c r="AP67" s="4">
        <v>3026.8467123761629</v>
      </c>
      <c r="AQ67" s="4">
        <v>3028.0870828718225</v>
      </c>
      <c r="AR67" s="4">
        <v>3029.3171184685521</v>
      </c>
    </row>
    <row r="68" spans="1:44" x14ac:dyDescent="0.2">
      <c r="A68" s="13" t="s">
        <v>93</v>
      </c>
      <c r="B68" s="1" t="s">
        <v>63</v>
      </c>
      <c r="C68" s="1" t="s">
        <v>64</v>
      </c>
      <c r="D68" s="4">
        <v>2181.6507653140798</v>
      </c>
      <c r="E68" s="4">
        <v>2187.69197279645</v>
      </c>
      <c r="F68" s="4">
        <v>2192.3500973574</v>
      </c>
      <c r="G68" s="4">
        <v>2194.9957401967899</v>
      </c>
      <c r="H68" s="4">
        <v>2198.8278117497603</v>
      </c>
      <c r="I68" s="4">
        <v>2202.3722288287199</v>
      </c>
      <c r="J68" s="4">
        <v>2206.8764370643498</v>
      </c>
      <c r="K68" s="4">
        <v>2211.5403899084799</v>
      </c>
      <c r="L68" s="4">
        <v>2211.89278131834</v>
      </c>
      <c r="M68" s="4">
        <v>2212.2740129659001</v>
      </c>
      <c r="N68" s="4">
        <v>2209.7343622990697</v>
      </c>
      <c r="O68" s="4">
        <v>2281.70584406543</v>
      </c>
      <c r="P68" s="4">
        <v>2360.1742059227199</v>
      </c>
      <c r="Q68" s="4">
        <v>2442.4519858184699</v>
      </c>
      <c r="R68" s="4">
        <v>2528.0845433210002</v>
      </c>
      <c r="S68" s="4">
        <v>2618.4944538656</v>
      </c>
      <c r="T68" s="4">
        <v>2757.11940479331</v>
      </c>
      <c r="U68" s="4">
        <v>2903.7754914775701</v>
      </c>
      <c r="V68" s="4">
        <v>3055.42096882551</v>
      </c>
      <c r="W68" s="4">
        <v>3190.7077952721702</v>
      </c>
      <c r="X68" s="4">
        <v>3316.3375551563704</v>
      </c>
      <c r="Y68" s="4">
        <v>3475.60378955651</v>
      </c>
      <c r="Z68" s="4">
        <v>3620.6290523009598</v>
      </c>
      <c r="AA68" s="4">
        <v>3791.5588300634299</v>
      </c>
      <c r="AB68" s="4">
        <v>3972.6921236693202</v>
      </c>
      <c r="AC68" s="4">
        <v>4131.9370346101996</v>
      </c>
      <c r="AD68" s="4">
        <v>4297.1796389483598</v>
      </c>
      <c r="AE68" s="4">
        <v>4470.1245323755902</v>
      </c>
      <c r="AF68" s="4">
        <v>4651.3949177746699</v>
      </c>
      <c r="AG68" s="4">
        <v>4840.3118042915403</v>
      </c>
      <c r="AH68" s="4">
        <v>5038.2981058798005</v>
      </c>
      <c r="AI68" s="4">
        <v>5245.0868774682904</v>
      </c>
      <c r="AJ68" s="4">
        <v>5461.89789659701</v>
      </c>
      <c r="AK68" s="4">
        <v>5688.4228822811001</v>
      </c>
      <c r="AL68" s="4">
        <v>5927.0778105976297</v>
      </c>
      <c r="AM68" s="4">
        <v>6177.3614699631398</v>
      </c>
      <c r="AN68" s="4">
        <v>6437.1870168131691</v>
      </c>
      <c r="AO68" s="4">
        <v>6709.4174205893296</v>
      </c>
      <c r="AP68" s="4">
        <v>6995.3047827220698</v>
      </c>
      <c r="AQ68" s="4">
        <v>7294.6278910900201</v>
      </c>
      <c r="AR68" s="4">
        <v>7608.43114434778</v>
      </c>
    </row>
    <row r="69" spans="1:44" ht="16" x14ac:dyDescent="0.2">
      <c r="A69" s="13" t="s">
        <v>93</v>
      </c>
      <c r="B69" s="1" t="s">
        <v>65</v>
      </c>
      <c r="C69" s="1" t="s">
        <v>66</v>
      </c>
      <c r="D69" s="10">
        <v>0.1034640940467824</v>
      </c>
      <c r="E69" s="10">
        <v>0.10282621744354883</v>
      </c>
      <c r="F69" s="10">
        <v>0.10335802939826448</v>
      </c>
      <c r="G69" s="10">
        <v>0.10476381471014863</v>
      </c>
      <c r="H69" s="10">
        <v>0.10529812652020584</v>
      </c>
      <c r="I69" s="10">
        <v>0.10455084510281083</v>
      </c>
      <c r="J69" s="10">
        <v>0.10298909536066699</v>
      </c>
      <c r="K69" s="10">
        <v>0.10160039620067876</v>
      </c>
      <c r="L69" s="10">
        <v>9.9073310480401397E-2</v>
      </c>
      <c r="M69" s="10">
        <v>9.6483137002194533E-2</v>
      </c>
      <c r="N69" s="10">
        <v>9.4694067899546541E-2</v>
      </c>
      <c r="O69" s="10">
        <v>9.381199111620421E-2</v>
      </c>
      <c r="P69" s="10">
        <v>9.1736170959759875E-2</v>
      </c>
      <c r="Q69" s="10">
        <v>8.981313537570268E-2</v>
      </c>
      <c r="R69" s="10">
        <v>8.9959415275327567E-2</v>
      </c>
      <c r="S69" s="10">
        <v>8.965446582648097E-2</v>
      </c>
      <c r="T69" s="10">
        <v>9.3380602557542491E-2</v>
      </c>
      <c r="U69" s="10">
        <v>9.726974091300411E-2</v>
      </c>
      <c r="V69" s="10">
        <v>0.1012099694876261</v>
      </c>
      <c r="W69" s="10">
        <v>0.10290265494136765</v>
      </c>
      <c r="X69" s="10">
        <v>0.10512998635976456</v>
      </c>
      <c r="Y69" s="10">
        <v>0.10779025121921232</v>
      </c>
      <c r="Z69" s="10">
        <v>0.10803395684512745</v>
      </c>
      <c r="AA69" s="10">
        <v>0.10996692573385655</v>
      </c>
      <c r="AB69" s="10">
        <v>0.11261730319057763</v>
      </c>
      <c r="AC69" s="10">
        <v>0.11369505006299063</v>
      </c>
      <c r="AD69" s="10">
        <v>0.11563511782764227</v>
      </c>
      <c r="AE69" s="10">
        <v>0.11838877316238623</v>
      </c>
      <c r="AF69" s="10">
        <v>0.12157785571511411</v>
      </c>
      <c r="AG69" s="10">
        <v>0.12605927106938111</v>
      </c>
      <c r="AH69" s="10">
        <v>0.13057066669326295</v>
      </c>
      <c r="AI69" s="10">
        <v>0.13531415604022529</v>
      </c>
      <c r="AJ69" s="10">
        <v>0.13922910890216164</v>
      </c>
      <c r="AK69" s="10">
        <v>0.14352147095984052</v>
      </c>
      <c r="AL69" s="10">
        <v>0.1474453365680567</v>
      </c>
      <c r="AM69" s="10">
        <v>0.15123859392070149</v>
      </c>
      <c r="AN69" s="10">
        <v>0.15538847449240356</v>
      </c>
      <c r="AO69" s="10">
        <v>0.15972611214259863</v>
      </c>
      <c r="AP69" s="10">
        <v>0.16392137155564893</v>
      </c>
      <c r="AQ69" s="10">
        <v>0.16813397525049192</v>
      </c>
      <c r="AR69" s="10">
        <v>0.17327250622342602</v>
      </c>
    </row>
    <row r="70" spans="1:44" x14ac:dyDescent="0.2">
      <c r="A70" s="13" t="s">
        <v>93</v>
      </c>
      <c r="B70" s="1" t="s">
        <v>67</v>
      </c>
      <c r="C70" s="1" t="s">
        <v>66</v>
      </c>
      <c r="D70" s="11">
        <v>0.30750307503075269</v>
      </c>
      <c r="E70" s="11">
        <v>0.30750307503075031</v>
      </c>
      <c r="F70" s="11">
        <v>0.30750307503075031</v>
      </c>
      <c r="G70" s="11">
        <v>0.30684182650193637</v>
      </c>
      <c r="H70" s="11">
        <v>0.30502622253609735</v>
      </c>
      <c r="I70" s="11">
        <v>0.30102361907118225</v>
      </c>
      <c r="J70" s="11">
        <v>0.29606457691028676</v>
      </c>
      <c r="K70" s="11">
        <v>0.29109181482017832</v>
      </c>
      <c r="L70" s="11">
        <v>0.28610990611059639</v>
      </c>
      <c r="M70" s="11">
        <v>0.28111427747179801</v>
      </c>
      <c r="N70" s="11">
        <v>0.27610950221352681</v>
      </c>
      <c r="O70" s="11">
        <v>0.27310960506029752</v>
      </c>
      <c r="P70" s="11">
        <v>0.27013272714967562</v>
      </c>
      <c r="Q70" s="11">
        <v>0.26717087282431906</v>
      </c>
      <c r="R70" s="11">
        <v>0.2642343972151841</v>
      </c>
      <c r="S70" s="11">
        <v>0.26131542263510954</v>
      </c>
      <c r="T70" s="11">
        <v>0.25848116575466984</v>
      </c>
      <c r="U70" s="11">
        <v>0.25566714129226381</v>
      </c>
      <c r="V70" s="11">
        <v>0.25288396481298253</v>
      </c>
      <c r="W70" s="11">
        <v>0.25012403210176415</v>
      </c>
      <c r="X70" s="11">
        <v>0.2473981092963356</v>
      </c>
      <c r="Y70" s="11">
        <v>0.24565300031336418</v>
      </c>
      <c r="Z70" s="11">
        <v>0.24400212491704976</v>
      </c>
      <c r="AA70" s="11">
        <v>0.24233388257006841</v>
      </c>
      <c r="AB70" s="11">
        <v>0.24075914383481359</v>
      </c>
      <c r="AC70" s="11">
        <v>0.23922781131247675</v>
      </c>
      <c r="AD70" s="11">
        <v>0.23774205531583059</v>
      </c>
      <c r="AE70" s="11">
        <v>0.23630415467228766</v>
      </c>
      <c r="AF70" s="11">
        <v>0.23497323981517412</v>
      </c>
      <c r="AG70" s="11">
        <v>0.23363377450666153</v>
      </c>
      <c r="AH70" s="11">
        <v>0.23240644541681682</v>
      </c>
      <c r="AI70" s="11">
        <v>0.23186311396243139</v>
      </c>
      <c r="AJ70" s="11">
        <v>0.23138085940562711</v>
      </c>
      <c r="AK70" s="11">
        <v>0.2309581622727781</v>
      </c>
      <c r="AL70" s="11">
        <v>0.23060280244536088</v>
      </c>
      <c r="AM70" s="11">
        <v>0.2303181467661127</v>
      </c>
      <c r="AN70" s="11">
        <v>0.23010773045996694</v>
      </c>
      <c r="AO70" s="11">
        <v>0.22997069213577215</v>
      </c>
      <c r="AP70" s="11">
        <v>0.229976813703968</v>
      </c>
      <c r="AQ70" s="11">
        <v>0.23000756563076483</v>
      </c>
      <c r="AR70" s="11">
        <v>0.23012855596769086</v>
      </c>
    </row>
    <row r="71" spans="1:44" x14ac:dyDescent="0.2">
      <c r="D71" s="11"/>
    </row>
    <row r="72" spans="1:44" x14ac:dyDescent="0.2">
      <c r="A72" s="3" t="s">
        <v>90</v>
      </c>
      <c r="B72" s="3" t="s">
        <v>68</v>
      </c>
      <c r="C72" s="2" t="s">
        <v>1</v>
      </c>
      <c r="D72" s="2">
        <v>2010</v>
      </c>
      <c r="E72" s="2">
        <v>2011</v>
      </c>
      <c r="F72" s="2">
        <v>2012</v>
      </c>
      <c r="G72" s="2">
        <v>2013</v>
      </c>
      <c r="H72" s="2">
        <v>2014</v>
      </c>
      <c r="I72" s="2">
        <v>2015</v>
      </c>
      <c r="J72" s="2">
        <v>2016</v>
      </c>
      <c r="K72" s="2">
        <v>2017</v>
      </c>
      <c r="L72" s="2">
        <v>2018</v>
      </c>
      <c r="M72" s="2">
        <v>2019</v>
      </c>
      <c r="N72" s="2">
        <v>2020</v>
      </c>
      <c r="O72" s="2">
        <v>2021</v>
      </c>
      <c r="P72" s="2">
        <v>2022</v>
      </c>
      <c r="Q72" s="2">
        <v>2023</v>
      </c>
      <c r="R72" s="2">
        <v>2024</v>
      </c>
      <c r="S72" s="2">
        <v>2025</v>
      </c>
      <c r="T72" s="2">
        <v>2026</v>
      </c>
      <c r="U72" s="2">
        <v>2027</v>
      </c>
      <c r="V72" s="2">
        <v>2028</v>
      </c>
      <c r="W72" s="2">
        <v>2029</v>
      </c>
      <c r="X72" s="2">
        <v>2030</v>
      </c>
      <c r="Y72" s="2">
        <v>2031</v>
      </c>
      <c r="Z72" s="2">
        <v>2032</v>
      </c>
      <c r="AA72" s="2">
        <v>2033</v>
      </c>
      <c r="AB72" s="2">
        <v>2034</v>
      </c>
      <c r="AC72" s="2">
        <v>2035</v>
      </c>
      <c r="AD72" s="2">
        <v>2036</v>
      </c>
      <c r="AE72" s="2">
        <v>2037</v>
      </c>
      <c r="AF72" s="2">
        <v>2038</v>
      </c>
      <c r="AG72" s="2">
        <v>2039</v>
      </c>
      <c r="AH72" s="2">
        <v>2040</v>
      </c>
      <c r="AI72" s="2">
        <v>2041</v>
      </c>
      <c r="AJ72" s="2">
        <v>2042</v>
      </c>
      <c r="AK72" s="2">
        <v>2043</v>
      </c>
      <c r="AL72" s="2">
        <v>2044</v>
      </c>
      <c r="AM72" s="2">
        <v>2045</v>
      </c>
      <c r="AN72" s="2">
        <v>2046</v>
      </c>
      <c r="AO72" s="2">
        <v>2047</v>
      </c>
      <c r="AP72" s="2">
        <v>2048</v>
      </c>
      <c r="AQ72" s="2">
        <v>2049</v>
      </c>
      <c r="AR72" s="2">
        <v>2050</v>
      </c>
    </row>
    <row r="73" spans="1:44" x14ac:dyDescent="0.2">
      <c r="A73" s="13" t="s">
        <v>93</v>
      </c>
      <c r="B73" s="1" t="s">
        <v>69</v>
      </c>
      <c r="C73" s="1" t="s">
        <v>3</v>
      </c>
      <c r="D73" s="4">
        <v>173.42949324731555</v>
      </c>
      <c r="E73" s="4">
        <v>180.46334162707365</v>
      </c>
      <c r="F73" s="4">
        <v>185.77765272818715</v>
      </c>
      <c r="G73" s="4">
        <v>192.26700092460456</v>
      </c>
      <c r="H73" s="4">
        <v>199.35058268408153</v>
      </c>
      <c r="I73" s="4">
        <v>203.40676844408611</v>
      </c>
      <c r="J73" s="4">
        <v>207.78446623556755</v>
      </c>
      <c r="K73" s="4">
        <v>211.73006654455861</v>
      </c>
      <c r="L73" s="4">
        <v>216.79174727800009</v>
      </c>
      <c r="M73" s="4">
        <v>221.75143927179585</v>
      </c>
      <c r="N73" s="4">
        <v>227.37653842219854</v>
      </c>
      <c r="O73" s="4">
        <v>234.77266122350898</v>
      </c>
      <c r="P73" s="4">
        <v>241.36664116886374</v>
      </c>
      <c r="Q73" s="4">
        <v>245.00078555793647</v>
      </c>
      <c r="R73" s="4">
        <v>248.83822611605075</v>
      </c>
      <c r="S73" s="4">
        <v>259.3251020112404</v>
      </c>
      <c r="T73" s="4">
        <v>254.73027761185892</v>
      </c>
      <c r="U73" s="4">
        <v>258.95087944694558</v>
      </c>
      <c r="V73" s="4">
        <v>262.08883701304177</v>
      </c>
      <c r="W73" s="4">
        <v>265.0499105010806</v>
      </c>
      <c r="X73" s="4">
        <v>264.89010861221254</v>
      </c>
      <c r="Y73" s="4">
        <v>263.79398407305212</v>
      </c>
      <c r="Z73" s="4">
        <v>265.12707196525758</v>
      </c>
      <c r="AA73" s="4">
        <v>266.30575061532539</v>
      </c>
      <c r="AB73" s="4">
        <v>268.20644162704838</v>
      </c>
      <c r="AC73" s="4">
        <v>272.37181467045315</v>
      </c>
      <c r="AD73" s="4">
        <v>272.57018023390316</v>
      </c>
      <c r="AE73" s="4">
        <v>272.49057732064978</v>
      </c>
      <c r="AF73" s="4">
        <v>272.94214620391779</v>
      </c>
      <c r="AG73" s="4">
        <v>275.37497490663532</v>
      </c>
      <c r="AH73" s="4">
        <v>277.6869254256751</v>
      </c>
      <c r="AI73" s="4">
        <v>280.29688506166241</v>
      </c>
      <c r="AJ73" s="4">
        <v>282.95364997742638</v>
      </c>
      <c r="AK73" s="4">
        <v>283.58029118413464</v>
      </c>
      <c r="AL73" s="4">
        <v>286.26576347803973</v>
      </c>
      <c r="AM73" s="4">
        <v>288.98305356576481</v>
      </c>
      <c r="AN73" s="4">
        <v>291.63316495281578</v>
      </c>
      <c r="AO73" s="4">
        <v>294.23564349261892</v>
      </c>
      <c r="AP73" s="4">
        <v>296.8138181224831</v>
      </c>
      <c r="AQ73" s="4">
        <v>300.23858401063518</v>
      </c>
      <c r="AR73" s="4">
        <v>303.64324916635235</v>
      </c>
    </row>
    <row r="74" spans="1:44" x14ac:dyDescent="0.2">
      <c r="A74" s="13" t="s">
        <v>93</v>
      </c>
      <c r="B74" s="1" t="s">
        <v>70</v>
      </c>
      <c r="C74" s="1" t="s">
        <v>3</v>
      </c>
      <c r="D74" s="4">
        <v>74.48749922832468</v>
      </c>
      <c r="E74" s="4">
        <v>77.350127266767274</v>
      </c>
      <c r="F74" s="4">
        <v>80.173530110941229</v>
      </c>
      <c r="G74" s="4">
        <v>82.870811176618844</v>
      </c>
      <c r="H74" s="4">
        <v>85.462761026397942</v>
      </c>
      <c r="I74" s="4">
        <v>88.036437982263806</v>
      </c>
      <c r="J74" s="4">
        <v>91.07464565926206</v>
      </c>
      <c r="K74" s="4">
        <v>93.999211373038804</v>
      </c>
      <c r="L74" s="4">
        <v>96.854354271176021</v>
      </c>
      <c r="M74" s="4">
        <v>100.20428166065891</v>
      </c>
      <c r="N74" s="4">
        <v>103.03861467276383</v>
      </c>
      <c r="O74" s="4">
        <v>106.36665007750778</v>
      </c>
      <c r="P74" s="4">
        <v>109.66198112495668</v>
      </c>
      <c r="Q74" s="4">
        <v>112.92371210135225</v>
      </c>
      <c r="R74" s="4">
        <v>114.99216785103931</v>
      </c>
      <c r="S74" s="4">
        <v>118.15647330190481</v>
      </c>
      <c r="T74" s="4">
        <v>121.40670805449231</v>
      </c>
      <c r="U74" s="4">
        <v>124.64244640463832</v>
      </c>
      <c r="V74" s="4">
        <v>127.83930607247937</v>
      </c>
      <c r="W74" s="4">
        <v>131.00340203896585</v>
      </c>
      <c r="X74" s="4">
        <v>134.13929321818929</v>
      </c>
      <c r="Y74" s="4">
        <v>137.6117262742215</v>
      </c>
      <c r="Z74" s="4">
        <v>141.08125008624592</v>
      </c>
      <c r="AA74" s="4">
        <v>144.54349321839163</v>
      </c>
      <c r="AB74" s="4">
        <v>148.39036498626035</v>
      </c>
      <c r="AC74" s="4">
        <v>152.42287164954791</v>
      </c>
      <c r="AD74" s="4">
        <v>155.44840238422458</v>
      </c>
      <c r="AE74" s="4">
        <v>158.46672644290967</v>
      </c>
      <c r="AF74" s="4">
        <v>161.48313757975001</v>
      </c>
      <c r="AG74" s="4">
        <v>164.63920425455171</v>
      </c>
      <c r="AH74" s="4">
        <v>167.74224130172101</v>
      </c>
      <c r="AI74" s="4">
        <v>170.73527360745987</v>
      </c>
      <c r="AJ74" s="4">
        <v>173.49943241439411</v>
      </c>
      <c r="AK74" s="4">
        <v>174.2589744992099</v>
      </c>
      <c r="AL74" s="4">
        <v>177.02088298791909</v>
      </c>
      <c r="AM74" s="4">
        <v>179.77948067948253</v>
      </c>
      <c r="AN74" s="4">
        <v>182.51339286645245</v>
      </c>
      <c r="AO74" s="4">
        <v>185.25097297329131</v>
      </c>
      <c r="AP74" s="4">
        <v>187.95436397058958</v>
      </c>
      <c r="AQ74" s="4">
        <v>190.64760015402499</v>
      </c>
      <c r="AR74" s="4">
        <v>193.34442943290045</v>
      </c>
    </row>
    <row r="75" spans="1:44" x14ac:dyDescent="0.2">
      <c r="A75" s="13" t="s">
        <v>93</v>
      </c>
      <c r="B75" s="1" t="s">
        <v>71</v>
      </c>
      <c r="C75" s="1" t="s">
        <v>3</v>
      </c>
      <c r="D75" s="4">
        <v>0.93297480523199905</v>
      </c>
      <c r="E75" s="4">
        <v>0.90586147694399999</v>
      </c>
      <c r="F75" s="4">
        <v>0.8765055921599989</v>
      </c>
      <c r="G75" s="4">
        <v>0.84714970737599904</v>
      </c>
      <c r="H75" s="4">
        <v>0.81757026388799903</v>
      </c>
      <c r="I75" s="4">
        <v>0.790680494304</v>
      </c>
      <c r="J75" s="4">
        <v>1.217784336071005</v>
      </c>
      <c r="K75" s="4">
        <v>1.600910848799999</v>
      </c>
      <c r="L75" s="4">
        <v>1.5263644751999998</v>
      </c>
      <c r="M75" s="4">
        <v>1.826174842272948</v>
      </c>
      <c r="N75" s="4">
        <v>2.7653649782368701</v>
      </c>
      <c r="O75" s="4">
        <v>4.1655286886368694</v>
      </c>
      <c r="P75" s="4">
        <v>5.5706514350368703</v>
      </c>
      <c r="Q75" s="4">
        <v>6.494560200884929</v>
      </c>
      <c r="R75" s="4">
        <v>7.2735857447520598</v>
      </c>
      <c r="S75" s="4">
        <v>7.9250053619800696</v>
      </c>
      <c r="T75" s="4">
        <v>7.8095395712041</v>
      </c>
      <c r="U75" s="4">
        <v>7.8746197724233564</v>
      </c>
      <c r="V75" s="4">
        <v>7.805967908060941</v>
      </c>
      <c r="W75" s="4">
        <v>7.7382315987849495</v>
      </c>
      <c r="X75" s="4">
        <v>7.8140870924430441</v>
      </c>
      <c r="Y75" s="4">
        <v>7.6792962705129497</v>
      </c>
      <c r="Z75" s="4">
        <v>7.7976456750729488</v>
      </c>
      <c r="AA75" s="4">
        <v>7.7206331862729494</v>
      </c>
      <c r="AB75" s="4">
        <v>7.71590875676885</v>
      </c>
      <c r="AC75" s="4">
        <v>8.4473313303752899</v>
      </c>
      <c r="AD75" s="4">
        <v>8.7808930342245297</v>
      </c>
      <c r="AE75" s="4">
        <v>8.7562318822245295</v>
      </c>
      <c r="AF75" s="4">
        <v>8.7315707302245293</v>
      </c>
      <c r="AG75" s="4">
        <v>8.7093756934245299</v>
      </c>
      <c r="AH75" s="4">
        <v>8.6847145414244906</v>
      </c>
      <c r="AI75" s="4">
        <v>8.6721833297160291</v>
      </c>
      <c r="AJ75" s="4">
        <v>8.6900560970429694</v>
      </c>
      <c r="AK75" s="4">
        <v>8.6678610602430108</v>
      </c>
      <c r="AL75" s="4">
        <v>8.6699882088392801</v>
      </c>
      <c r="AM75" s="4">
        <v>8.6752009158276095</v>
      </c>
      <c r="AN75" s="4">
        <v>8.6836534598923691</v>
      </c>
      <c r="AO75" s="4">
        <v>8.7955500759450196</v>
      </c>
      <c r="AP75" s="4">
        <v>8.7955500759450196</v>
      </c>
      <c r="AQ75" s="4">
        <v>8.8525494501676505</v>
      </c>
      <c r="AR75" s="4">
        <v>8.8755649177756393</v>
      </c>
    </row>
    <row r="76" spans="1:44" x14ac:dyDescent="0.2">
      <c r="A76" s="13" t="s">
        <v>93</v>
      </c>
      <c r="B76" s="1" t="s">
        <v>72</v>
      </c>
      <c r="C76" s="1" t="s">
        <v>3</v>
      </c>
      <c r="D76" s="4">
        <v>30.029407019999997</v>
      </c>
      <c r="E76" s="4">
        <v>29.8862083985039</v>
      </c>
      <c r="F76" s="4">
        <v>29.668114804463897</v>
      </c>
      <c r="G76" s="4">
        <v>31.2048892974959</v>
      </c>
      <c r="H76" s="4">
        <v>30.906810647063999</v>
      </c>
      <c r="I76" s="4">
        <v>30.674531561039998</v>
      </c>
      <c r="J76" s="4">
        <v>32.618310436396698</v>
      </c>
      <c r="K76" s="4">
        <v>31.9409225541316</v>
      </c>
      <c r="L76" s="4">
        <v>31.2257201342399</v>
      </c>
      <c r="M76" s="4">
        <v>30.2540707454399</v>
      </c>
      <c r="N76" s="4">
        <v>28.823905580185887</v>
      </c>
      <c r="O76" s="4">
        <v>25.452311673238789</v>
      </c>
      <c r="P76" s="4">
        <v>21.643080711097593</v>
      </c>
      <c r="Q76" s="4">
        <v>22.01684476093649</v>
      </c>
      <c r="R76" s="4">
        <v>22.3061796917697</v>
      </c>
      <c r="S76" s="4">
        <v>22.41740123437479</v>
      </c>
      <c r="T76" s="4">
        <v>22.73788203345239</v>
      </c>
      <c r="U76" s="4">
        <v>22.456214483039989</v>
      </c>
      <c r="V76" s="4">
        <v>22.571691991588299</v>
      </c>
      <c r="W76" s="4">
        <v>23.657048203834499</v>
      </c>
      <c r="X76" s="4">
        <v>25.146581784634499</v>
      </c>
      <c r="Y76" s="4">
        <v>26.641047595834493</v>
      </c>
      <c r="Z76" s="4">
        <v>28.133047291834501</v>
      </c>
      <c r="AA76" s="4">
        <v>29.622580872634501</v>
      </c>
      <c r="AB76" s="4">
        <v>31.114580568634501</v>
      </c>
      <c r="AC76" s="4">
        <v>32.606580264634502</v>
      </c>
      <c r="AD76" s="4">
        <v>33.743779026159388</v>
      </c>
      <c r="AE76" s="4">
        <v>35.588113541434495</v>
      </c>
      <c r="AF76" s="4">
        <v>37.082579352634504</v>
      </c>
      <c r="AG76" s="4">
        <v>38.398464565359895</v>
      </c>
      <c r="AH76" s="4">
        <v>39.610602009911922</v>
      </c>
      <c r="AI76" s="4">
        <v>40.9997347557225</v>
      </c>
      <c r="AJ76" s="4">
        <v>42.5480219228265</v>
      </c>
      <c r="AK76" s="4">
        <v>44.093619416026506</v>
      </c>
      <c r="AL76" s="4">
        <v>45.641683024426499</v>
      </c>
      <c r="AM76" s="4">
        <v>47.187280517626498</v>
      </c>
      <c r="AN76" s="4">
        <v>48.735567684730505</v>
      </c>
      <c r="AO76" s="4">
        <v>50.281165177930497</v>
      </c>
      <c r="AP76" s="4">
        <v>51.829228786330503</v>
      </c>
      <c r="AQ76" s="4">
        <v>53.4847115478345</v>
      </c>
      <c r="AR76" s="4">
        <v>54.979177359034495</v>
      </c>
    </row>
    <row r="77" spans="1:44" x14ac:dyDescent="0.2">
      <c r="A77" s="13" t="s">
        <v>93</v>
      </c>
      <c r="B77" s="1" t="s">
        <v>73</v>
      </c>
      <c r="C77" s="1" t="s">
        <v>3</v>
      </c>
      <c r="D77" s="4">
        <v>18.85677982868329</v>
      </c>
      <c r="E77" s="4">
        <v>20.269358543338299</v>
      </c>
      <c r="F77" s="4">
        <v>23.723695855193718</v>
      </c>
      <c r="G77" s="4">
        <v>27.726400530695461</v>
      </c>
      <c r="H77" s="4">
        <v>32.445458341931172</v>
      </c>
      <c r="I77" s="4">
        <v>35.802599428640612</v>
      </c>
      <c r="J77" s="4">
        <v>36.007746346776443</v>
      </c>
      <c r="K77" s="4">
        <v>39.299383343604909</v>
      </c>
      <c r="L77" s="4">
        <v>41.928160213901002</v>
      </c>
      <c r="M77" s="4">
        <v>43.606489545965012</v>
      </c>
      <c r="N77" s="4">
        <v>44.942501759818533</v>
      </c>
      <c r="O77" s="4">
        <v>47.793412806297063</v>
      </c>
      <c r="P77" s="4">
        <v>49.719675514664139</v>
      </c>
      <c r="Q77" s="4">
        <v>53.029375180417233</v>
      </c>
      <c r="R77" s="4">
        <v>55.243679352870942</v>
      </c>
      <c r="S77" s="4">
        <v>59.171063173734943</v>
      </c>
      <c r="T77" s="4">
        <v>60.09785356956894</v>
      </c>
      <c r="U77" s="4">
        <v>61.869576930953897</v>
      </c>
      <c r="V77" s="4">
        <v>62.700059455206393</v>
      </c>
      <c r="W77" s="4">
        <v>64.834340132550096</v>
      </c>
      <c r="X77" s="4">
        <v>66.016443015678291</v>
      </c>
      <c r="Y77" s="4">
        <v>67.651438001533791</v>
      </c>
      <c r="Z77" s="4">
        <v>68.760448013157784</v>
      </c>
      <c r="AA77" s="4">
        <v>68.861923092356193</v>
      </c>
      <c r="AB77" s="4">
        <v>69.125415201103067</v>
      </c>
      <c r="AC77" s="4">
        <v>69.913796341974404</v>
      </c>
      <c r="AD77" s="4">
        <v>69.673811759868968</v>
      </c>
      <c r="AE77" s="4">
        <v>68.610848536983454</v>
      </c>
      <c r="AF77" s="4">
        <v>67.666695844644465</v>
      </c>
      <c r="AG77" s="4">
        <v>66.438523097903115</v>
      </c>
      <c r="AH77" s="4">
        <v>65.204292641488223</v>
      </c>
      <c r="AI77" s="4">
        <v>63.645118592201804</v>
      </c>
      <c r="AJ77" s="4">
        <v>62.051200098500424</v>
      </c>
      <c r="AK77" s="4">
        <v>58.655529387656365</v>
      </c>
      <c r="AL77" s="4">
        <v>57.010728993718566</v>
      </c>
      <c r="AM77" s="4">
        <v>55.538478457570363</v>
      </c>
      <c r="AN77" s="4">
        <v>53.647039536014098</v>
      </c>
      <c r="AO77" s="4">
        <v>51.632179467083823</v>
      </c>
      <c r="AP77" s="4">
        <v>49.800642943341352</v>
      </c>
      <c r="AQ77" s="4">
        <v>47.983830458489585</v>
      </c>
      <c r="AR77" s="4">
        <v>46.031737793216266</v>
      </c>
    </row>
    <row r="78" spans="1:44" x14ac:dyDescent="0.2">
      <c r="A78" s="13" t="s">
        <v>93</v>
      </c>
      <c r="B78" s="1" t="s">
        <v>74</v>
      </c>
      <c r="C78" s="1" t="s">
        <v>3</v>
      </c>
      <c r="D78" s="4">
        <v>12.561203813760001</v>
      </c>
      <c r="E78" s="4">
        <v>12.651722906457499</v>
      </c>
      <c r="F78" s="4">
        <v>12.734546584435099</v>
      </c>
      <c r="G78" s="4">
        <v>12.8125570741056</v>
      </c>
      <c r="H78" s="4">
        <v>12.884295028147099</v>
      </c>
      <c r="I78" s="4">
        <v>12.9497604465599</v>
      </c>
      <c r="J78" s="4">
        <v>13.006254680294299</v>
      </c>
      <c r="K78" s="4">
        <v>13.0592114956799</v>
      </c>
      <c r="L78" s="4">
        <v>12.8800844928</v>
      </c>
      <c r="M78" s="4">
        <v>12.702379132799997</v>
      </c>
      <c r="N78" s="4">
        <v>12.5232521299199</v>
      </c>
      <c r="O78" s="4">
        <v>12.34412512704</v>
      </c>
      <c r="P78" s="4">
        <v>12.164998124159899</v>
      </c>
      <c r="Q78" s="4">
        <v>11.985871121279899</v>
      </c>
      <c r="R78" s="4">
        <v>11.806744118400001</v>
      </c>
      <c r="S78" s="4">
        <v>11.629038758399899</v>
      </c>
      <c r="T78" s="4">
        <v>13.527002634386999</v>
      </c>
      <c r="U78" s="4">
        <v>15.480339951507101</v>
      </c>
      <c r="V78" s="4">
        <v>17.433677268627001</v>
      </c>
      <c r="W78" s="4">
        <v>18.327988180918801</v>
      </c>
      <c r="X78" s="4">
        <v>18.532839973720499</v>
      </c>
      <c r="Y78" s="4">
        <v>19.991710406812501</v>
      </c>
      <c r="Z78" s="4">
        <v>20.5211628058962</v>
      </c>
      <c r="AA78" s="4">
        <v>21.950082659985402</v>
      </c>
      <c r="AB78" s="4">
        <v>23.525346378240002</v>
      </c>
      <c r="AC78" s="4">
        <v>23.806831668479902</v>
      </c>
      <c r="AD78" s="4">
        <v>24.035716172159901</v>
      </c>
      <c r="AE78" s="4">
        <v>24.266022318720001</v>
      </c>
      <c r="AF78" s="4">
        <v>24.496328465279902</v>
      </c>
      <c r="AG78" s="4">
        <v>24.725212968959902</v>
      </c>
      <c r="AH78" s="4">
        <v>24.954097472639901</v>
      </c>
      <c r="AI78" s="4">
        <v>25.155970761599999</v>
      </c>
      <c r="AJ78" s="4">
        <v>25.357844050560001</v>
      </c>
      <c r="AK78" s="4">
        <v>25.559717339519999</v>
      </c>
      <c r="AL78" s="4">
        <v>25.763012271360001</v>
      </c>
      <c r="AM78" s="4">
        <v>25.9648855603199</v>
      </c>
      <c r="AN78" s="4">
        <v>26.09994163392</v>
      </c>
      <c r="AO78" s="4">
        <v>26.234997707519899</v>
      </c>
      <c r="AP78" s="4">
        <v>26.370053781119999</v>
      </c>
      <c r="AQ78" s="4">
        <v>26.505109854719898</v>
      </c>
      <c r="AR78" s="4">
        <v>26.641587571199999</v>
      </c>
    </row>
    <row r="79" spans="1:44" x14ac:dyDescent="0.2">
      <c r="A79" s="13" t="s">
        <v>93</v>
      </c>
      <c r="B79" s="1" t="s">
        <v>75</v>
      </c>
      <c r="C79" s="1" t="s">
        <v>3</v>
      </c>
      <c r="D79" s="4">
        <v>9.0734770261853903</v>
      </c>
      <c r="E79" s="4">
        <v>10.005980868552101</v>
      </c>
      <c r="F79" s="4">
        <v>8.8839334440283597</v>
      </c>
      <c r="G79" s="4">
        <v>5.4483863738363096</v>
      </c>
      <c r="H79" s="4">
        <v>2.9806028941823399</v>
      </c>
      <c r="I79" s="4">
        <v>1.7327248401714399</v>
      </c>
      <c r="J79" s="4">
        <v>1.4250709497896501</v>
      </c>
      <c r="K79" s="4">
        <v>0.81834058114560004</v>
      </c>
      <c r="L79" s="4">
        <v>1.5091324149165199</v>
      </c>
      <c r="M79" s="4">
        <v>2.3981984542811201</v>
      </c>
      <c r="N79" s="4">
        <v>1.81855923840058</v>
      </c>
      <c r="O79" s="4">
        <v>3.5326779132504198</v>
      </c>
      <c r="P79" s="4">
        <v>7.6267852885977199</v>
      </c>
      <c r="Q79" s="4">
        <v>8.0206770239999905</v>
      </c>
      <c r="R79" s="4">
        <v>7.8056898048000001</v>
      </c>
      <c r="S79" s="4">
        <v>7.5879463392000002</v>
      </c>
      <c r="T79" s="4">
        <v>7.3702028736000003</v>
      </c>
      <c r="U79" s="4">
        <v>7.1552156543999903</v>
      </c>
      <c r="V79" s="4">
        <v>6.9374721887999904</v>
      </c>
      <c r="W79" s="4">
        <v>6.7197287231999896</v>
      </c>
      <c r="X79" s="4">
        <v>6.5047415040000001</v>
      </c>
      <c r="Y79" s="4">
        <v>6.2869980384000002</v>
      </c>
      <c r="Z79" s="4">
        <v>6.0720108191999902</v>
      </c>
      <c r="AA79" s="4">
        <v>5.8542673535999903</v>
      </c>
      <c r="AB79" s="4">
        <v>5.6365238879999904</v>
      </c>
      <c r="AC79" s="4">
        <v>5.4215366688</v>
      </c>
      <c r="AD79" s="4">
        <v>5.2037932032000001</v>
      </c>
      <c r="AE79" s="4">
        <v>4.9860497376000001</v>
      </c>
      <c r="AF79" s="4">
        <v>4.7710625183999902</v>
      </c>
      <c r="AG79" s="4">
        <v>4.5533190528</v>
      </c>
      <c r="AH79" s="4">
        <v>4.3355755872000001</v>
      </c>
      <c r="AI79" s="4">
        <v>4.1205883679999999</v>
      </c>
      <c r="AJ79" s="4">
        <v>3.9028449024</v>
      </c>
      <c r="AK79" s="4">
        <v>3.6851014368000001</v>
      </c>
      <c r="AL79" s="4">
        <v>3.4701142175999999</v>
      </c>
      <c r="AM79" s="4">
        <v>3.252370752</v>
      </c>
      <c r="AN79" s="4">
        <v>3.0346272864000001</v>
      </c>
      <c r="AO79" s="4">
        <v>2.8196400671999999</v>
      </c>
      <c r="AP79" s="4">
        <v>2.6018966016</v>
      </c>
      <c r="AQ79" s="4">
        <v>2.3841531360000001</v>
      </c>
      <c r="AR79" s="4">
        <v>2.1691659167999999</v>
      </c>
    </row>
    <row r="80" spans="1:44" x14ac:dyDescent="0.2">
      <c r="A80" s="13" t="s">
        <v>93</v>
      </c>
      <c r="B80" s="1" t="s">
        <v>76</v>
      </c>
      <c r="C80" s="1" t="s">
        <v>3</v>
      </c>
      <c r="D80" s="4">
        <v>1.235544150528</v>
      </c>
      <c r="E80" s="4">
        <v>1.7141042894834881</v>
      </c>
      <c r="F80" s="4">
        <v>2.2536129564201599</v>
      </c>
      <c r="G80" s="4">
        <v>2.8524133565527681</v>
      </c>
      <c r="H80" s="4">
        <v>3.5105449212973441</v>
      </c>
      <c r="I80" s="4">
        <v>4.2282965801430619</v>
      </c>
      <c r="J80" s="4">
        <v>5.0050213483979427</v>
      </c>
      <c r="K80" s="4">
        <v>5.5498861074239905</v>
      </c>
      <c r="L80" s="4">
        <v>6.1178398635489932</v>
      </c>
      <c r="M80" s="4">
        <v>7.8163749395991298</v>
      </c>
      <c r="N80" s="4">
        <v>10.59949834740652</v>
      </c>
      <c r="O80" s="4">
        <v>11.583787741515678</v>
      </c>
      <c r="P80" s="4">
        <v>11.513751135752489</v>
      </c>
      <c r="Q80" s="4">
        <v>10.02339024446667</v>
      </c>
      <c r="R80" s="4">
        <v>8.5585459267461488</v>
      </c>
      <c r="S80" s="4">
        <v>6.7789938695955847</v>
      </c>
      <c r="T80" s="4">
        <v>6.5604978677269123</v>
      </c>
      <c r="U80" s="4">
        <v>5.8440079548419765</v>
      </c>
      <c r="V80" s="4">
        <v>5.763326217805715</v>
      </c>
      <c r="W80" s="4">
        <v>4.4324068317530347</v>
      </c>
      <c r="X80" s="4">
        <v>3.1047008010408761</v>
      </c>
      <c r="Y80" s="4">
        <v>1.5818672070123112</v>
      </c>
      <c r="Z80" s="4">
        <v>1.254684663838926</v>
      </c>
      <c r="AA80" s="4">
        <v>1.2220582435669249</v>
      </c>
      <c r="AB80" s="4">
        <v>1.189431823294925</v>
      </c>
      <c r="AC80" s="4">
        <v>1.112093662222926</v>
      </c>
      <c r="AD80" s="4">
        <v>1.034755501150926</v>
      </c>
      <c r="AE80" s="4">
        <v>0.95790390902292599</v>
      </c>
      <c r="AF80" s="4">
        <v>0.88056574795092601</v>
      </c>
      <c r="AG80" s="4">
        <v>0.80322758687892604</v>
      </c>
      <c r="AH80" s="4">
        <v>0.72588942580692595</v>
      </c>
      <c r="AI80" s="4">
        <v>0.68117768500692599</v>
      </c>
      <c r="AJ80" s="4">
        <v>0.62330161202881695</v>
      </c>
      <c r="AK80" s="4">
        <v>0.59175420340692597</v>
      </c>
      <c r="AL80" s="4">
        <v>0.53499883701275508</v>
      </c>
      <c r="AM80" s="4">
        <v>0.41485550921283598</v>
      </c>
      <c r="AN80" s="4">
        <v>0.50233072180692595</v>
      </c>
      <c r="AO80" s="4">
        <v>0.50233072180692595</v>
      </c>
      <c r="AP80" s="4">
        <v>0.489496360084266</v>
      </c>
      <c r="AQ80" s="4">
        <v>0.35714875178991001</v>
      </c>
      <c r="AR80" s="4">
        <v>0.11080792593922</v>
      </c>
    </row>
    <row r="81" spans="1:44" x14ac:dyDescent="0.2">
      <c r="A81" s="13" t="s">
        <v>93</v>
      </c>
      <c r="B81" s="1" t="s">
        <v>77</v>
      </c>
      <c r="C81" s="1" t="s">
        <v>3</v>
      </c>
      <c r="D81" s="12">
        <v>0.256576896</v>
      </c>
      <c r="E81" s="12">
        <v>0.24976512000000001</v>
      </c>
      <c r="F81" s="12">
        <v>0.24295334399999899</v>
      </c>
      <c r="G81" s="12">
        <v>0.241389158399999</v>
      </c>
      <c r="H81" s="12">
        <v>0.23442600960000001</v>
      </c>
      <c r="I81" s="12">
        <v>0.22978391040000001</v>
      </c>
      <c r="J81" s="12">
        <v>0.222820761599999</v>
      </c>
      <c r="K81" s="12">
        <v>0.21585761279999999</v>
      </c>
      <c r="L81" s="12">
        <v>0.208894464</v>
      </c>
      <c r="M81" s="12">
        <v>0.20193131519999899</v>
      </c>
      <c r="N81" s="12">
        <v>0.19728921599999999</v>
      </c>
      <c r="O81" s="12">
        <v>0.1903260672</v>
      </c>
      <c r="P81" s="12">
        <v>0.18336291839999899</v>
      </c>
      <c r="Q81" s="12">
        <v>0.17639976959999901</v>
      </c>
      <c r="R81" s="12">
        <v>0.16943662079999999</v>
      </c>
      <c r="S81" s="12">
        <v>0.16247347200000001</v>
      </c>
      <c r="T81" s="12">
        <v>0.15783137279999901</v>
      </c>
      <c r="U81" s="12">
        <v>0.150868224</v>
      </c>
      <c r="V81" s="12">
        <v>0.14390507520000001</v>
      </c>
      <c r="W81" s="12">
        <v>0.136941926399999</v>
      </c>
      <c r="X81" s="12">
        <v>1.1698089984</v>
      </c>
      <c r="Y81" s="12">
        <v>1.24408258559999</v>
      </c>
      <c r="Z81" s="12">
        <v>1.31835617279999</v>
      </c>
      <c r="AA81" s="12">
        <v>1.3949508096000001</v>
      </c>
      <c r="AB81" s="12">
        <v>1.4692243968000001</v>
      </c>
      <c r="AC81" s="12">
        <v>1.543497984</v>
      </c>
      <c r="AD81" s="12">
        <v>1.6340189184</v>
      </c>
      <c r="AE81" s="12">
        <v>1.7245398528</v>
      </c>
      <c r="AF81" s="12">
        <v>1.8150607872</v>
      </c>
      <c r="AG81" s="12">
        <v>1.9055817215999999</v>
      </c>
      <c r="AH81" s="12">
        <v>1.9961026559999899</v>
      </c>
      <c r="AI81" s="12">
        <v>2.13304458239999</v>
      </c>
      <c r="AJ81" s="12">
        <v>2.2699865088000002</v>
      </c>
      <c r="AK81" s="12">
        <v>2.40692843519999</v>
      </c>
      <c r="AL81" s="12">
        <v>2.54387036159999</v>
      </c>
      <c r="AM81" s="12">
        <v>2.6808122879999901</v>
      </c>
      <c r="AN81" s="12">
        <v>2.7899016191999899</v>
      </c>
      <c r="AO81" s="12">
        <v>2.8989909504</v>
      </c>
      <c r="AP81" s="12">
        <v>3.01040133119999</v>
      </c>
      <c r="AQ81" s="12">
        <v>3.1194906623999898</v>
      </c>
      <c r="AR81" s="12">
        <v>3.2285799935999901</v>
      </c>
    </row>
    <row r="82" spans="1:44" x14ac:dyDescent="0.2">
      <c r="A82" s="13" t="s">
        <v>93</v>
      </c>
      <c r="B82" s="1" t="s">
        <v>78</v>
      </c>
      <c r="C82" s="1" t="s">
        <v>3</v>
      </c>
      <c r="D82" s="4">
        <v>0.23304397593599893</v>
      </c>
      <c r="E82" s="4">
        <v>0.40144091788799896</v>
      </c>
      <c r="F82" s="4">
        <v>0.56841873983999802</v>
      </c>
      <c r="G82" s="4">
        <v>0.55946279335679905</v>
      </c>
      <c r="H82" s="4">
        <v>0.55044378748799894</v>
      </c>
      <c r="I82" s="4">
        <v>0.54148784100479896</v>
      </c>
      <c r="J82" s="4">
        <v>0.53104971513599897</v>
      </c>
      <c r="K82" s="4">
        <v>0.522093768652798</v>
      </c>
      <c r="L82" s="4">
        <v>0.51313782216959902</v>
      </c>
      <c r="M82" s="4">
        <v>0.50411881630079902</v>
      </c>
      <c r="N82" s="4">
        <v>0.52288940679551899</v>
      </c>
      <c r="O82" s="4">
        <v>0.51194253712895998</v>
      </c>
      <c r="P82" s="4">
        <v>0.50247784684800001</v>
      </c>
      <c r="Q82" s="4">
        <v>0.49301315656703892</v>
      </c>
      <c r="R82" s="4">
        <v>0.48348540690047997</v>
      </c>
      <c r="S82" s="4">
        <v>0.47260159661951895</v>
      </c>
      <c r="T82" s="4">
        <v>0.46307384695296</v>
      </c>
      <c r="U82" s="4">
        <v>0.45360915667199997</v>
      </c>
      <c r="V82" s="4">
        <v>0.44414446639103899</v>
      </c>
      <c r="W82" s="4">
        <v>0.43319759672447999</v>
      </c>
      <c r="X82" s="4">
        <v>0.437124864272112</v>
      </c>
      <c r="Y82" s="4">
        <v>0.42731484851548696</v>
      </c>
      <c r="Z82" s="4">
        <v>0.417536529245567</v>
      </c>
      <c r="AA82" s="4">
        <v>0.40633908997564605</v>
      </c>
      <c r="AB82" s="4">
        <v>0.39652907421902395</v>
      </c>
      <c r="AC82" s="4">
        <v>0.64020852906088399</v>
      </c>
      <c r="AD82" s="4">
        <v>1.6335925290608799</v>
      </c>
      <c r="AE82" s="4">
        <v>3.0432075279071289</v>
      </c>
      <c r="AF82" s="4">
        <v>3.9462178498366698</v>
      </c>
      <c r="AG82" s="4">
        <v>5.4443660566846805</v>
      </c>
      <c r="AH82" s="4">
        <v>6.9929261489470704</v>
      </c>
      <c r="AI82" s="4">
        <v>8.5036773271486794</v>
      </c>
      <c r="AJ82" s="4">
        <v>9.6378315492096096</v>
      </c>
      <c r="AK82" s="4">
        <v>10.576719999969491</v>
      </c>
      <c r="AL82" s="4">
        <v>11.752516225612801</v>
      </c>
      <c r="AM82" s="4">
        <v>12.8105681238144</v>
      </c>
      <c r="AN82" s="4">
        <v>14.135414582016001</v>
      </c>
      <c r="AO82" s="4">
        <v>15.562484595570908</v>
      </c>
      <c r="AP82" s="4">
        <v>16.885911933772409</v>
      </c>
      <c r="AQ82" s="4">
        <v>18.912616028065656</v>
      </c>
      <c r="AR82" s="4">
        <v>21.379225263415321</v>
      </c>
    </row>
    <row r="83" spans="1:44" x14ac:dyDescent="0.2">
      <c r="A83" s="13" t="s">
        <v>93</v>
      </c>
      <c r="B83" s="1" t="s">
        <v>79</v>
      </c>
      <c r="C83" s="1" t="s">
        <v>3</v>
      </c>
      <c r="D83" s="4">
        <v>1.3084917119999999</v>
      </c>
      <c r="E83" s="4">
        <v>1.2656847456</v>
      </c>
      <c r="F83" s="4">
        <v>1.2217487904</v>
      </c>
      <c r="G83" s="4">
        <v>1.1781628848000001</v>
      </c>
      <c r="H83" s="4">
        <v>1.1326091328000001</v>
      </c>
      <c r="I83" s="4">
        <v>1.0865728800000001</v>
      </c>
      <c r="J83" s="4">
        <v>1.0405870848000001</v>
      </c>
      <c r="K83" s="4">
        <v>0.99260506079999899</v>
      </c>
      <c r="L83" s="4">
        <v>0.94502039039999997</v>
      </c>
      <c r="M83" s="4">
        <v>0.89454386879999992</v>
      </c>
      <c r="N83" s="4">
        <v>0.84535401599999904</v>
      </c>
      <c r="O83" s="4">
        <v>0.79253752319999993</v>
      </c>
      <c r="P83" s="4">
        <v>0.73719815039999992</v>
      </c>
      <c r="Q83" s="4">
        <v>0.6835806432</v>
      </c>
      <c r="R83" s="4">
        <v>1.3448211839999999</v>
      </c>
      <c r="S83" s="4">
        <v>2.0119494960000002</v>
      </c>
      <c r="T83" s="4">
        <v>2.6828242847999997</v>
      </c>
      <c r="U83" s="4">
        <v>3.3579942768</v>
      </c>
      <c r="V83" s="4">
        <v>4.0390615007999999</v>
      </c>
      <c r="W83" s="4">
        <v>4.7235188448000001</v>
      </c>
      <c r="X83" s="4">
        <v>5.4129651839999999</v>
      </c>
      <c r="Y83" s="4">
        <v>6.1079713200000008</v>
      </c>
      <c r="Z83" s="4">
        <v>6.8063581152000001</v>
      </c>
      <c r="AA83" s="4">
        <v>7.5106579104</v>
      </c>
      <c r="AB83" s="4">
        <v>8.2174048991999999</v>
      </c>
      <c r="AC83" s="4">
        <v>8.9309951999999999</v>
      </c>
      <c r="AD83" s="4">
        <v>9.7080422399999993</v>
      </c>
      <c r="AE83" s="4">
        <v>10.533809136217117</v>
      </c>
      <c r="AF83" s="4">
        <v>12.093056283579052</v>
      </c>
      <c r="AG83" s="4">
        <v>13.661133510940651</v>
      </c>
      <c r="AH83" s="4">
        <v>15.23804081830248</v>
      </c>
      <c r="AI83" s="4">
        <v>16.823778205663892</v>
      </c>
      <c r="AJ83" s="4">
        <v>18.41834567302578</v>
      </c>
      <c r="AK83" s="4">
        <v>20.02174322038757</v>
      </c>
      <c r="AL83" s="4">
        <v>21.633970847749211</v>
      </c>
      <c r="AM83" s="4">
        <v>23.25502855511094</v>
      </c>
      <c r="AN83" s="4">
        <v>24.884916342472589</v>
      </c>
      <c r="AO83" s="4">
        <v>26.523634209834249</v>
      </c>
      <c r="AP83" s="4">
        <v>28.171182157196018</v>
      </c>
      <c r="AQ83" s="4">
        <v>29.047990264557789</v>
      </c>
      <c r="AR83" s="4">
        <v>29.928582691919502</v>
      </c>
    </row>
    <row r="84" spans="1:44" x14ac:dyDescent="0.2">
      <c r="A84" s="13" t="s">
        <v>93</v>
      </c>
      <c r="B84" s="1" t="s">
        <v>80</v>
      </c>
      <c r="C84" s="1" t="s">
        <v>3</v>
      </c>
      <c r="D84" s="4">
        <v>98.941994018990869</v>
      </c>
      <c r="E84" s="4">
        <v>103.11321436030637</v>
      </c>
      <c r="F84" s="4">
        <v>105.60412261724593</v>
      </c>
      <c r="G84" s="4">
        <v>109.39618974798572</v>
      </c>
      <c r="H84" s="4">
        <v>113.8878216576836</v>
      </c>
      <c r="I84" s="4">
        <v>115.37033046182231</v>
      </c>
      <c r="J84" s="4">
        <v>116.70982057630548</v>
      </c>
      <c r="K84" s="4">
        <v>117.73085517151979</v>
      </c>
      <c r="L84" s="4">
        <v>119.93739300682407</v>
      </c>
      <c r="M84" s="4">
        <v>121.54715761113695</v>
      </c>
      <c r="N84" s="4">
        <v>124.33792374943471</v>
      </c>
      <c r="O84" s="4">
        <v>128.40601114600119</v>
      </c>
      <c r="P84" s="4">
        <v>131.70466004390707</v>
      </c>
      <c r="Q84" s="4">
        <v>132.07707345658423</v>
      </c>
      <c r="R84" s="4">
        <v>133.84605826501144</v>
      </c>
      <c r="S84" s="4">
        <v>141.16862870933559</v>
      </c>
      <c r="T84" s="4">
        <v>133.3235695573666</v>
      </c>
      <c r="U84" s="4">
        <v>134.30843304230723</v>
      </c>
      <c r="V84" s="4">
        <v>134.24953094056241</v>
      </c>
      <c r="W84" s="4">
        <v>134.04650846211473</v>
      </c>
      <c r="X84" s="4">
        <v>130.75081539402328</v>
      </c>
      <c r="Y84" s="4">
        <v>126.18225779883063</v>
      </c>
      <c r="Z84" s="4">
        <v>124.04582187901165</v>
      </c>
      <c r="AA84" s="4">
        <v>121.76225739693375</v>
      </c>
      <c r="AB84" s="4">
        <v>119.81607664078804</v>
      </c>
      <c r="AC84" s="4">
        <v>119.94894302090522</v>
      </c>
      <c r="AD84" s="4">
        <v>117.12177784967857</v>
      </c>
      <c r="AE84" s="4">
        <v>114.02385087774013</v>
      </c>
      <c r="AF84" s="4">
        <v>111.45900862416781</v>
      </c>
      <c r="AG84" s="4">
        <v>110.73577065208357</v>
      </c>
      <c r="AH84" s="4">
        <v>109.94468412395409</v>
      </c>
      <c r="AI84" s="4">
        <v>109.56161145420253</v>
      </c>
      <c r="AJ84" s="4">
        <v>109.45421756303224</v>
      </c>
      <c r="AK84" s="4">
        <v>109.32131668492474</v>
      </c>
      <c r="AL84" s="4">
        <v>109.24488049012066</v>
      </c>
      <c r="AM84" s="4">
        <v>109.20357288628227</v>
      </c>
      <c r="AN84" s="4">
        <v>109.11977208636333</v>
      </c>
      <c r="AO84" s="4">
        <v>108.98467051932758</v>
      </c>
      <c r="AP84" s="4">
        <v>108.85945415189352</v>
      </c>
      <c r="AQ84" s="4">
        <v>109.59098385661019</v>
      </c>
      <c r="AR84" s="4">
        <v>110.29881973345186</v>
      </c>
    </row>
    <row r="86" spans="1:44" x14ac:dyDescent="0.2">
      <c r="A86" s="3" t="s">
        <v>90</v>
      </c>
      <c r="B86" s="3" t="s">
        <v>81</v>
      </c>
      <c r="C86" s="2" t="s">
        <v>1</v>
      </c>
      <c r="D86" s="2">
        <v>2010</v>
      </c>
      <c r="E86" s="2">
        <v>2011</v>
      </c>
      <c r="F86" s="2">
        <v>2012</v>
      </c>
      <c r="G86" s="2">
        <v>2013</v>
      </c>
      <c r="H86" s="2">
        <v>2014</v>
      </c>
      <c r="I86" s="2">
        <v>2015</v>
      </c>
      <c r="J86" s="2">
        <v>2016</v>
      </c>
      <c r="K86" s="2">
        <v>2017</v>
      </c>
      <c r="L86" s="2">
        <v>2018</v>
      </c>
      <c r="M86" s="2">
        <v>2019</v>
      </c>
      <c r="N86" s="2">
        <v>2020</v>
      </c>
      <c r="O86" s="2">
        <v>2021</v>
      </c>
      <c r="P86" s="2">
        <v>2022</v>
      </c>
      <c r="Q86" s="2">
        <v>2023</v>
      </c>
      <c r="R86" s="2">
        <v>2024</v>
      </c>
      <c r="S86" s="2">
        <v>2025</v>
      </c>
      <c r="T86" s="2">
        <v>2026</v>
      </c>
      <c r="U86" s="2">
        <v>2027</v>
      </c>
      <c r="V86" s="2">
        <v>2028</v>
      </c>
      <c r="W86" s="2">
        <v>2029</v>
      </c>
      <c r="X86" s="2">
        <v>2030</v>
      </c>
      <c r="Y86" s="2">
        <v>2031</v>
      </c>
      <c r="Z86" s="2">
        <v>2032</v>
      </c>
      <c r="AA86" s="2">
        <v>2033</v>
      </c>
      <c r="AB86" s="2">
        <v>2034</v>
      </c>
      <c r="AC86" s="2">
        <v>2035</v>
      </c>
      <c r="AD86" s="2">
        <v>2036</v>
      </c>
      <c r="AE86" s="2">
        <v>2037</v>
      </c>
      <c r="AF86" s="2">
        <v>2038</v>
      </c>
      <c r="AG86" s="2">
        <v>2039</v>
      </c>
      <c r="AH86" s="2">
        <v>2040</v>
      </c>
      <c r="AI86" s="2">
        <v>2041</v>
      </c>
      <c r="AJ86" s="2">
        <v>2042</v>
      </c>
      <c r="AK86" s="2">
        <v>2043</v>
      </c>
      <c r="AL86" s="2">
        <v>2044</v>
      </c>
      <c r="AM86" s="2">
        <v>2045</v>
      </c>
      <c r="AN86" s="2">
        <v>2046</v>
      </c>
      <c r="AO86" s="2">
        <v>2047</v>
      </c>
      <c r="AP86" s="2">
        <v>2048</v>
      </c>
      <c r="AQ86" s="2">
        <v>2049</v>
      </c>
      <c r="AR86" s="2">
        <v>2050</v>
      </c>
    </row>
    <row r="87" spans="1:44" x14ac:dyDescent="0.2">
      <c r="A87" s="13" t="s">
        <v>93</v>
      </c>
      <c r="B87" s="1" t="s">
        <v>82</v>
      </c>
      <c r="C87" s="1" t="s">
        <v>64</v>
      </c>
      <c r="D87" s="4">
        <v>359.62563955493738</v>
      </c>
      <c r="E87" s="4">
        <v>354.00820290087586</v>
      </c>
      <c r="F87" s="4">
        <v>359.1998497701432</v>
      </c>
      <c r="G87" s="4">
        <v>361.27978496664048</v>
      </c>
      <c r="H87" s="4">
        <v>373.93637116286635</v>
      </c>
      <c r="I87" s="4">
        <v>376.59851576226453</v>
      </c>
      <c r="J87" s="4">
        <v>359.29292551057495</v>
      </c>
      <c r="K87" s="4">
        <v>361.69086671195055</v>
      </c>
      <c r="L87" s="4">
        <v>358.74367083184757</v>
      </c>
      <c r="M87" s="4">
        <v>355.84671969945981</v>
      </c>
      <c r="N87" s="4">
        <v>350.44471028099593</v>
      </c>
      <c r="O87" s="4">
        <v>345.77706838869062</v>
      </c>
      <c r="P87" s="4">
        <v>343.16289483599274</v>
      </c>
      <c r="Q87" s="4">
        <v>341.13864704278842</v>
      </c>
      <c r="R87" s="4">
        <v>337.83286149542818</v>
      </c>
      <c r="S87" s="4">
        <v>334.68174495280675</v>
      </c>
      <c r="T87" s="4">
        <v>376.32618230267133</v>
      </c>
      <c r="U87" s="4">
        <v>420.03994369197477</v>
      </c>
      <c r="V87" s="4">
        <v>463.68449815971263</v>
      </c>
      <c r="W87" s="4">
        <v>485.63319992372362</v>
      </c>
      <c r="X87" s="4">
        <v>492.84807605354916</v>
      </c>
      <c r="Y87" s="4">
        <v>528.11525570961169</v>
      </c>
      <c r="Z87" s="4">
        <v>542.65824522522519</v>
      </c>
      <c r="AA87" s="4">
        <v>576.57687844105646</v>
      </c>
      <c r="AB87" s="4">
        <v>613.81559936148301</v>
      </c>
      <c r="AC87" s="4">
        <v>622.46720077011946</v>
      </c>
      <c r="AD87" s="4">
        <v>629.63168428280142</v>
      </c>
      <c r="AE87" s="4">
        <v>636.64597760929223</v>
      </c>
      <c r="AF87" s="4">
        <v>643.39001828631592</v>
      </c>
      <c r="AG87" s="4">
        <v>649.42763895543408</v>
      </c>
      <c r="AH87" s="4">
        <v>655.41280609446369</v>
      </c>
      <c r="AI87" s="4">
        <v>660.92462881881443</v>
      </c>
      <c r="AJ87" s="4">
        <v>666.42479662807318</v>
      </c>
      <c r="AK87" s="4">
        <v>670.9328396981507</v>
      </c>
      <c r="AL87" s="4">
        <v>676.44164131047523</v>
      </c>
      <c r="AM87" s="4">
        <v>681.98388792830428</v>
      </c>
      <c r="AN87" s="4">
        <v>685.88329335803871</v>
      </c>
      <c r="AO87" s="4">
        <v>689.68957460117804</v>
      </c>
      <c r="AP87" s="4">
        <v>693.61071993544317</v>
      </c>
      <c r="AQ87" s="4">
        <v>697.4494681571407</v>
      </c>
      <c r="AR87" s="4">
        <v>701.15538397334444</v>
      </c>
    </row>
    <row r="88" spans="1:44" x14ac:dyDescent="0.2">
      <c r="A88" s="13" t="s">
        <v>93</v>
      </c>
      <c r="B88" s="1" t="s">
        <v>83</v>
      </c>
      <c r="C88" s="1" t="s">
        <v>64</v>
      </c>
      <c r="D88" s="4">
        <v>0.27956245927247902</v>
      </c>
      <c r="E88" s="4">
        <v>0.26961872895216005</v>
      </c>
      <c r="F88" s="4">
        <v>0.25964048910239901</v>
      </c>
      <c r="G88" s="4">
        <v>0.249662249252639</v>
      </c>
      <c r="H88" s="4">
        <v>0.23937326280431998</v>
      </c>
      <c r="I88" s="4">
        <v>0.2297402790825599</v>
      </c>
      <c r="J88" s="4">
        <v>0.85424105913869708</v>
      </c>
      <c r="K88" s="4">
        <v>1.417613351832</v>
      </c>
      <c r="L88" s="4">
        <v>1.3417376885280001</v>
      </c>
      <c r="M88" s="4">
        <v>1.3182719689182121</v>
      </c>
      <c r="N88" s="4">
        <v>1.3843194169531619</v>
      </c>
      <c r="O88" s="4">
        <v>1.5117870144091619</v>
      </c>
      <c r="P88" s="4">
        <v>1.6430650279051631</v>
      </c>
      <c r="Q88" s="4">
        <v>1.706973084123891</v>
      </c>
      <c r="R88" s="4">
        <v>1.7474813382652881</v>
      </c>
      <c r="S88" s="4">
        <v>1.7732409136772103</v>
      </c>
      <c r="T88" s="4">
        <v>1.1469896289285699</v>
      </c>
      <c r="U88" s="4">
        <v>1.2501311418272751</v>
      </c>
      <c r="V88" s="4">
        <v>1.1855314903635168</v>
      </c>
      <c r="W88" s="4">
        <v>1.11912181646989</v>
      </c>
      <c r="X88" s="4">
        <v>1.2553873926546408</v>
      </c>
      <c r="Y88" s="4">
        <v>1.0988545901718101</v>
      </c>
      <c r="Z88" s="4">
        <v>1.2911040585102098</v>
      </c>
      <c r="AA88" s="4">
        <v>1.21488313907821</v>
      </c>
      <c r="AB88" s="4">
        <v>1.1456663969476402</v>
      </c>
      <c r="AC88" s="4">
        <v>1.1826263862525399</v>
      </c>
      <c r="AD88" s="4">
        <v>1.22932502479143</v>
      </c>
      <c r="AE88" s="4">
        <v>1.22587246351143</v>
      </c>
      <c r="AF88" s="4">
        <v>1.2224199022314299</v>
      </c>
      <c r="AG88" s="4">
        <v>1.2193125970794301</v>
      </c>
      <c r="AH88" s="4">
        <v>1.21586003579942</v>
      </c>
      <c r="AI88" s="4">
        <v>1.2141056661602401</v>
      </c>
      <c r="AJ88" s="4">
        <v>1.2166078535860099</v>
      </c>
      <c r="AK88" s="4">
        <v>1.21350054843402</v>
      </c>
      <c r="AL88" s="4">
        <v>1.21379834923749</v>
      </c>
      <c r="AM88" s="4">
        <v>1.21452812821586</v>
      </c>
      <c r="AN88" s="4">
        <v>1.2157114843849299</v>
      </c>
      <c r="AO88" s="4">
        <v>1.2313770106323001</v>
      </c>
      <c r="AP88" s="4">
        <v>1.2313770106323001</v>
      </c>
      <c r="AQ88" s="4">
        <v>1.23935692302347</v>
      </c>
      <c r="AR88" s="4">
        <v>1.2425790884885899</v>
      </c>
    </row>
    <row r="89" spans="1:44" x14ac:dyDescent="0.2">
      <c r="A89" s="13" t="s">
        <v>93</v>
      </c>
      <c r="B89" s="1" t="s">
        <v>84</v>
      </c>
      <c r="C89" s="1" t="s">
        <v>64</v>
      </c>
      <c r="D89" s="4">
        <v>66.581964121345237</v>
      </c>
      <c r="E89" s="4">
        <v>57.659949747672897</v>
      </c>
      <c r="F89" s="4">
        <v>62.574529989692564</v>
      </c>
      <c r="G89" s="4">
        <v>67.700474869466873</v>
      </c>
      <c r="H89" s="4">
        <v>82.198829495678098</v>
      </c>
      <c r="I89" s="4">
        <v>85.145964586682382</v>
      </c>
      <c r="J89" s="4">
        <v>66.384750405835348</v>
      </c>
      <c r="K89" s="4">
        <v>67.882748334193153</v>
      </c>
      <c r="L89" s="4">
        <v>68.046770423033962</v>
      </c>
      <c r="M89" s="4">
        <v>67.901329525486148</v>
      </c>
      <c r="N89" s="4">
        <v>67.234078206958586</v>
      </c>
      <c r="O89" s="4">
        <v>64.051937504679174</v>
      </c>
      <c r="P89" s="4">
        <v>59.611221549124174</v>
      </c>
      <c r="Q89" s="4">
        <v>60.971101049863442</v>
      </c>
      <c r="R89" s="4">
        <v>61.919190654974912</v>
      </c>
      <c r="S89" s="4">
        <v>63.008862753872009</v>
      </c>
      <c r="T89" s="4">
        <v>63.258314431913362</v>
      </c>
      <c r="U89" s="4">
        <v>63.609357069377516</v>
      </c>
      <c r="V89" s="4">
        <v>64.062765132135524</v>
      </c>
      <c r="W89" s="4">
        <v>66.438468224416326</v>
      </c>
      <c r="X89" s="4">
        <v>69.103152500502631</v>
      </c>
      <c r="Y89" s="4">
        <v>72.286363582941078</v>
      </c>
      <c r="Z89" s="4">
        <v>75.118786920444649</v>
      </c>
      <c r="AA89" s="4">
        <v>77.540748908468387</v>
      </c>
      <c r="AB89" s="4">
        <v>80.012614935791888</v>
      </c>
      <c r="AC89" s="4">
        <v>82.620996233500037</v>
      </c>
      <c r="AD89" s="4">
        <v>84.89484564194818</v>
      </c>
      <c r="AE89" s="4">
        <v>87.034561781968634</v>
      </c>
      <c r="AF89" s="4">
        <v>88.91539223033638</v>
      </c>
      <c r="AG89" s="4">
        <v>90.107137096841981</v>
      </c>
      <c r="AH89" s="4">
        <v>91.246269570533173</v>
      </c>
      <c r="AI89" s="4">
        <v>92.502757493923994</v>
      </c>
      <c r="AJ89" s="4">
        <v>93.75846303633908</v>
      </c>
      <c r="AK89" s="4">
        <v>94.033511305289935</v>
      </c>
      <c r="AL89" s="4">
        <v>95.263271958565568</v>
      </c>
      <c r="AM89" s="4">
        <v>96.565111787715395</v>
      </c>
      <c r="AN89" s="4">
        <v>97.709576280633598</v>
      </c>
      <c r="AO89" s="4">
        <v>98.742603234384603</v>
      </c>
      <c r="AP89" s="4">
        <v>99.909708614658697</v>
      </c>
      <c r="AQ89" s="4">
        <v>100.9867193433201</v>
      </c>
      <c r="AR89" s="4">
        <v>101.89837336600492</v>
      </c>
    </row>
    <row r="90" spans="1:44" x14ac:dyDescent="0.2">
      <c r="A90" s="13" t="s">
        <v>93</v>
      </c>
      <c r="B90" s="1" t="s">
        <v>85</v>
      </c>
      <c r="C90" s="1" t="s">
        <v>64</v>
      </c>
      <c r="D90" s="4">
        <v>280.11484504684802</v>
      </c>
      <c r="E90" s="4">
        <v>282.13342081400401</v>
      </c>
      <c r="F90" s="4">
        <v>283.98038883290405</v>
      </c>
      <c r="G90" s="4">
        <v>285.72002275255397</v>
      </c>
      <c r="H90" s="4">
        <v>287.31977912768201</v>
      </c>
      <c r="I90" s="4">
        <v>288.77965795828698</v>
      </c>
      <c r="J90" s="4">
        <v>290.039479370565</v>
      </c>
      <c r="K90" s="4">
        <v>291.22041635366298</v>
      </c>
      <c r="L90" s="4">
        <v>287.22588418943991</v>
      </c>
      <c r="M90" s="4">
        <v>283.26305466143901</v>
      </c>
      <c r="N90" s="4">
        <v>279.26852249721497</v>
      </c>
      <c r="O90" s="4">
        <v>275.27399033299196</v>
      </c>
      <c r="P90" s="4">
        <v>271.27945816876792</v>
      </c>
      <c r="Q90" s="4">
        <v>267.28492600454399</v>
      </c>
      <c r="R90" s="4">
        <v>263.29039384031893</v>
      </c>
      <c r="S90" s="4">
        <v>259.32756431231991</v>
      </c>
      <c r="T90" s="4">
        <v>301.6521587468319</v>
      </c>
      <c r="U90" s="4">
        <v>345.21158091860798</v>
      </c>
      <c r="V90" s="4">
        <v>388.77100309038298</v>
      </c>
      <c r="W90" s="4">
        <v>408.71413643449097</v>
      </c>
      <c r="X90" s="4">
        <v>413.28233141396896</v>
      </c>
      <c r="Y90" s="4">
        <v>445.81514207191998</v>
      </c>
      <c r="Z90" s="4">
        <v>457.62193057148704</v>
      </c>
      <c r="AA90" s="4">
        <v>489.48684331767396</v>
      </c>
      <c r="AB90" s="4">
        <v>524.61522423475208</v>
      </c>
      <c r="AC90" s="4">
        <v>530.89234620710306</v>
      </c>
      <c r="AD90" s="4">
        <v>535.99647063916598</v>
      </c>
      <c r="AE90" s="4">
        <v>541.13229770745579</v>
      </c>
      <c r="AF90" s="4">
        <v>546.26812477574299</v>
      </c>
      <c r="AG90" s="4">
        <v>551.37224920780704</v>
      </c>
      <c r="AH90" s="4">
        <v>556.47637363987087</v>
      </c>
      <c r="AI90" s="4">
        <v>560.97814798367995</v>
      </c>
      <c r="AJ90" s="4">
        <v>565.479922327488</v>
      </c>
      <c r="AK90" s="4">
        <v>569.98169667129594</v>
      </c>
      <c r="AL90" s="4">
        <v>574.51517365132804</v>
      </c>
      <c r="AM90" s="4">
        <v>579.01694799513496</v>
      </c>
      <c r="AN90" s="4">
        <v>582.02869843641599</v>
      </c>
      <c r="AO90" s="4">
        <v>585.04044887769487</v>
      </c>
      <c r="AP90" s="4">
        <v>588.05219931897591</v>
      </c>
      <c r="AQ90" s="4">
        <v>591.0639497602549</v>
      </c>
      <c r="AR90" s="4">
        <v>594.10740283775999</v>
      </c>
    </row>
    <row r="91" spans="1:44" x14ac:dyDescent="0.2">
      <c r="A91" s="13" t="s">
        <v>93</v>
      </c>
      <c r="B91" s="1" t="s">
        <v>86</v>
      </c>
      <c r="C91" s="1" t="s">
        <v>64</v>
      </c>
      <c r="D91" s="4">
        <v>12.612133066397698</v>
      </c>
      <c r="E91" s="4">
        <v>13.908313407287402</v>
      </c>
      <c r="F91" s="4">
        <v>12.3486674871994</v>
      </c>
      <c r="G91" s="4">
        <v>7.5732570596324793</v>
      </c>
      <c r="H91" s="4">
        <v>4.1430380229134602</v>
      </c>
      <c r="I91" s="4">
        <v>2.40848752783831</v>
      </c>
      <c r="J91" s="4">
        <v>1.9808486202076199</v>
      </c>
      <c r="K91" s="4">
        <v>1.1374934077923802</v>
      </c>
      <c r="L91" s="4">
        <v>2.0976940567339599</v>
      </c>
      <c r="M91" s="4">
        <v>3.3334958514507496</v>
      </c>
      <c r="N91" s="4">
        <v>2.52779734137681</v>
      </c>
      <c r="O91" s="4">
        <v>4.9104222994180899</v>
      </c>
      <c r="P91" s="4">
        <v>10.6012315511508</v>
      </c>
      <c r="Q91" s="4">
        <v>11.1487410633599</v>
      </c>
      <c r="R91" s="4">
        <v>10.849908828672</v>
      </c>
      <c r="S91" s="4">
        <v>10.547245411487999</v>
      </c>
      <c r="T91" s="4">
        <v>10.244581994303999</v>
      </c>
      <c r="U91" s="4">
        <v>9.9457497596159996</v>
      </c>
      <c r="V91" s="4">
        <v>9.6430863424319995</v>
      </c>
      <c r="W91" s="4">
        <v>9.3404229252479904</v>
      </c>
      <c r="X91" s="4">
        <v>9.0415906905599996</v>
      </c>
      <c r="Y91" s="4">
        <v>8.7389272733759995</v>
      </c>
      <c r="Z91" s="4">
        <v>8.4400950386879998</v>
      </c>
      <c r="AA91" s="4">
        <v>8.1374316215039997</v>
      </c>
      <c r="AB91" s="4">
        <v>7.8347682043200004</v>
      </c>
      <c r="AC91" s="4">
        <v>7.535935969631991</v>
      </c>
      <c r="AD91" s="4">
        <v>7.2332725524479997</v>
      </c>
      <c r="AE91" s="4">
        <v>6.9306091352640005</v>
      </c>
      <c r="AF91" s="4">
        <v>6.6317769005759999</v>
      </c>
      <c r="AG91" s="4">
        <v>6.3291134833919998</v>
      </c>
      <c r="AH91" s="4">
        <v>6.0264500662079996</v>
      </c>
      <c r="AI91" s="4">
        <v>5.7276178315199999</v>
      </c>
      <c r="AJ91" s="4">
        <v>5.4249544143359998</v>
      </c>
      <c r="AK91" s="4">
        <v>5.1222909971519996</v>
      </c>
      <c r="AL91" s="4">
        <v>4.823458762464</v>
      </c>
      <c r="AM91" s="4">
        <v>4.5207953452799998</v>
      </c>
      <c r="AN91" s="4">
        <v>4.2181319280959997</v>
      </c>
      <c r="AO91" s="4">
        <v>3.919299693408</v>
      </c>
      <c r="AP91" s="4">
        <v>3.6166362762239999</v>
      </c>
      <c r="AQ91" s="4">
        <v>3.3139728590400002</v>
      </c>
      <c r="AR91" s="4">
        <v>3.0151406243519903</v>
      </c>
    </row>
    <row r="92" spans="1:44" x14ac:dyDescent="0.2">
      <c r="A92" s="13" t="s">
        <v>93</v>
      </c>
      <c r="B92" s="1" t="s">
        <v>87</v>
      </c>
      <c r="C92" s="1" t="s">
        <v>64</v>
      </c>
      <c r="D92" s="4">
        <v>1.2140956339199999E-3</v>
      </c>
      <c r="E92" s="4">
        <v>1.9330861593599999E-3</v>
      </c>
      <c r="F92" s="4">
        <v>2.6095030847999999E-3</v>
      </c>
      <c r="G92" s="4">
        <v>2.573553558528E-3</v>
      </c>
      <c r="H92" s="4">
        <v>2.5316124445440001E-3</v>
      </c>
      <c r="I92" s="4">
        <v>2.4956629182720002E-3</v>
      </c>
      <c r="J92" s="4">
        <v>2.4111482042880003E-3</v>
      </c>
      <c r="K92" s="4">
        <v>2.3751986780159899E-3</v>
      </c>
      <c r="L92" s="4">
        <v>2.33924915174399E-3</v>
      </c>
      <c r="M92" s="4">
        <v>2.2973080377599901E-3</v>
      </c>
      <c r="N92" s="4">
        <v>2.3723282523744E-3</v>
      </c>
      <c r="O92" s="4">
        <v>2.2855877842751899E-3</v>
      </c>
      <c r="P92" s="4">
        <v>2.2477304687616001E-3</v>
      </c>
      <c r="Q92" s="4">
        <v>2.209873153248E-3</v>
      </c>
      <c r="R92" s="4">
        <v>2.1657062851487899E-3</v>
      </c>
      <c r="S92" s="4">
        <v>2.0852753696351998E-3</v>
      </c>
      <c r="T92" s="4">
        <v>2.041108501536E-3</v>
      </c>
      <c r="U92" s="4">
        <v>2.0032511860223999E-3</v>
      </c>
      <c r="V92" s="4">
        <v>1.9653938705088002E-3</v>
      </c>
      <c r="W92" s="4">
        <v>1.8786534024096001E-3</v>
      </c>
      <c r="X92" s="4">
        <v>1.840796086896E-3</v>
      </c>
      <c r="Y92" s="4">
        <v>1.79662921879679E-3</v>
      </c>
      <c r="Z92" s="4">
        <v>1.7587719032831999E-3</v>
      </c>
      <c r="AA92" s="4">
        <v>1.6783409877696002E-3</v>
      </c>
      <c r="AB92" s="4">
        <v>1.6341741196703899E-3</v>
      </c>
      <c r="AC92" s="4">
        <v>1.9206255871826498E-2</v>
      </c>
      <c r="AD92" s="4">
        <v>4.9007775871826496E-2</v>
      </c>
      <c r="AE92" s="4">
        <v>8.120094170025409E-2</v>
      </c>
      <c r="AF92" s="4">
        <v>9.81959672211805E-2</v>
      </c>
      <c r="AG92" s="4">
        <v>0.13304512928965989</v>
      </c>
      <c r="AH92" s="4">
        <v>0.16839841021228388</v>
      </c>
      <c r="AI92" s="4">
        <v>0.20337360199429999</v>
      </c>
      <c r="AJ92" s="4">
        <v>0.22705088509209601</v>
      </c>
      <c r="AK92" s="4">
        <v>0.24487019505086</v>
      </c>
      <c r="AL92" s="4">
        <v>0.26979673825612788</v>
      </c>
      <c r="AM92" s="4">
        <v>0.29119095163814401</v>
      </c>
      <c r="AN92" s="4">
        <v>0.32058900182016004</v>
      </c>
      <c r="AO92" s="4">
        <v>0.349987052002176</v>
      </c>
      <c r="AP92" s="4">
        <v>0.37934252858419198</v>
      </c>
      <c r="AQ92" s="4">
        <v>0.40874057876620695</v>
      </c>
      <c r="AR92" s="4">
        <v>0.43988685763507096</v>
      </c>
    </row>
    <row r="93" spans="1:44" x14ac:dyDescent="0.2">
      <c r="A93" s="13" t="s">
        <v>93</v>
      </c>
      <c r="B93" s="1" t="s">
        <v>88</v>
      </c>
      <c r="C93" s="1" t="s">
        <v>64</v>
      </c>
      <c r="D93" s="4">
        <v>332.19781648250648</v>
      </c>
      <c r="E93" s="4">
        <v>335.69723338363292</v>
      </c>
      <c r="F93" s="4">
        <v>338.90403945905058</v>
      </c>
      <c r="G93" s="4">
        <v>342.16090954770476</v>
      </c>
      <c r="H93" s="4">
        <v>345.38469936907478</v>
      </c>
      <c r="I93" s="4">
        <v>348.66099525261166</v>
      </c>
      <c r="J93" s="4">
        <v>351.94767108310594</v>
      </c>
      <c r="K93" s="4">
        <v>355.19792632764251</v>
      </c>
      <c r="L93" s="4">
        <v>358.44071019371853</v>
      </c>
      <c r="M93" s="4">
        <v>361.7081729064505</v>
      </c>
      <c r="N93" s="4">
        <v>365.03398562673857</v>
      </c>
      <c r="O93" s="4">
        <v>368.37026832615851</v>
      </c>
      <c r="P93" s="4">
        <v>371.94924052196956</v>
      </c>
      <c r="Q93" s="4">
        <v>375.31861064379376</v>
      </c>
      <c r="R93" s="4">
        <v>378.63321906509617</v>
      </c>
      <c r="S93" s="4">
        <v>381.94569846031897</v>
      </c>
      <c r="T93" s="4">
        <v>385.33428486363511</v>
      </c>
      <c r="U93" s="4">
        <v>388.67639466903171</v>
      </c>
      <c r="V93" s="4">
        <v>392.09662131446896</v>
      </c>
      <c r="W93" s="4">
        <v>395.7545673023767</v>
      </c>
      <c r="X93" s="4">
        <v>399.12976801471103</v>
      </c>
      <c r="Y93" s="4">
        <v>402.57129209592637</v>
      </c>
      <c r="Z93" s="4">
        <v>405.96181767954545</v>
      </c>
      <c r="AA93" s="4">
        <v>409.34415016111848</v>
      </c>
      <c r="AB93" s="4">
        <v>413.05988141120719</v>
      </c>
      <c r="AC93" s="4">
        <v>416.54408011790463</v>
      </c>
      <c r="AD93" s="4">
        <v>419.95840165532979</v>
      </c>
      <c r="AE93" s="4">
        <v>423.39776597493477</v>
      </c>
      <c r="AF93" s="4">
        <v>427.22738907104355</v>
      </c>
      <c r="AG93" s="4">
        <v>430.60614681645387</v>
      </c>
      <c r="AH93" s="4">
        <v>434.14388235643725</v>
      </c>
      <c r="AI93" s="4">
        <v>437.69242900595333</v>
      </c>
      <c r="AJ93" s="4">
        <v>441.42101243149921</v>
      </c>
      <c r="AK93" s="4">
        <v>444.99202878677664</v>
      </c>
      <c r="AL93" s="4">
        <v>448.43097312957593</v>
      </c>
      <c r="AM93" s="4">
        <v>452.33828090883293</v>
      </c>
      <c r="AN93" s="4">
        <v>455.87095277875721</v>
      </c>
      <c r="AO93" s="4">
        <v>459.41206134309704</v>
      </c>
      <c r="AP93" s="4">
        <v>463.29798700778503</v>
      </c>
      <c r="AQ93" s="4">
        <v>466.77594467985625</v>
      </c>
      <c r="AR93" s="4">
        <v>470.43548918784558</v>
      </c>
    </row>
    <row r="94" spans="1:44" x14ac:dyDescent="0.2">
      <c r="A94" s="13" t="s">
        <v>93</v>
      </c>
      <c r="B94" s="1" t="s">
        <v>89</v>
      </c>
      <c r="C94" s="1" t="s">
        <v>64</v>
      </c>
      <c r="D94" s="4">
        <v>1486.6843799999999</v>
      </c>
      <c r="E94" s="4">
        <v>1486.6843799999999</v>
      </c>
      <c r="F94" s="4">
        <v>1486.6843799999999</v>
      </c>
      <c r="G94" s="4">
        <v>1486.6843799999999</v>
      </c>
      <c r="H94" s="4">
        <v>1486.6843799999999</v>
      </c>
      <c r="I94" s="4">
        <v>1486.6843799999901</v>
      </c>
      <c r="J94" s="4">
        <v>1486.6843799999901</v>
      </c>
      <c r="K94" s="4">
        <v>1486.6843799999999</v>
      </c>
      <c r="L94" s="4">
        <v>1486.6843799999999</v>
      </c>
      <c r="M94" s="4">
        <v>1486.6843799999999</v>
      </c>
      <c r="N94" s="4">
        <v>1486.6843799999999</v>
      </c>
      <c r="O94" s="4">
        <v>1561.01859899999</v>
      </c>
      <c r="P94" s="4">
        <v>1639.0695289499899</v>
      </c>
      <c r="Q94" s="4">
        <v>1721.0230053974901</v>
      </c>
      <c r="R94" s="4">
        <v>1807.0741558694799</v>
      </c>
      <c r="S94" s="4">
        <v>1897.4278635012699</v>
      </c>
      <c r="T94" s="4">
        <v>1992.29925653486</v>
      </c>
      <c r="U94" s="4">
        <v>2091.91421964455</v>
      </c>
      <c r="V94" s="4">
        <v>2196.5099303236202</v>
      </c>
      <c r="W94" s="4">
        <v>2306.33542679937</v>
      </c>
      <c r="X94" s="4">
        <v>2421.65219817976</v>
      </c>
      <c r="Y94" s="4">
        <v>2542.7348081493901</v>
      </c>
      <c r="Z94" s="4">
        <v>2669.8715485770599</v>
      </c>
      <c r="AA94" s="4">
        <v>2803.36512586445</v>
      </c>
      <c r="AB94" s="4">
        <v>2943.5333824608201</v>
      </c>
      <c r="AC94" s="4">
        <v>3090.71005152323</v>
      </c>
      <c r="AD94" s="4">
        <v>3245.2455540185497</v>
      </c>
      <c r="AE94" s="4">
        <v>3407.5078318003202</v>
      </c>
      <c r="AF94" s="4">
        <v>3577.88322353182</v>
      </c>
      <c r="AG94" s="4">
        <v>3756.7773846679897</v>
      </c>
      <c r="AH94" s="4">
        <v>3944.6162539215898</v>
      </c>
      <c r="AI94" s="4">
        <v>4141.8470674260998</v>
      </c>
      <c r="AJ94" s="4">
        <v>4348.9394205952995</v>
      </c>
      <c r="AK94" s="4">
        <v>4566.3863889977001</v>
      </c>
      <c r="AL94" s="4">
        <v>4794.7057090539001</v>
      </c>
      <c r="AM94" s="4">
        <v>5034.4409947087006</v>
      </c>
      <c r="AN94" s="4">
        <v>5286.1630470714999</v>
      </c>
      <c r="AO94" s="4">
        <v>5550.4711963934906</v>
      </c>
      <c r="AP94" s="4">
        <v>5827.9947572236997</v>
      </c>
      <c r="AQ94" s="4">
        <v>6119.3944956912001</v>
      </c>
      <c r="AR94" s="4">
        <v>6425.3642220925994</v>
      </c>
    </row>
    <row r="95" spans="1:44" x14ac:dyDescent="0.2">
      <c r="B95" s="5"/>
    </row>
    <row r="97" spans="1:44" x14ac:dyDescent="0.2">
      <c r="A97" s="13" t="s">
        <v>93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0.25387213950694421</v>
      </c>
      <c r="F97" s="22">
        <f t="shared" si="0"/>
        <v>0.25222797381652134</v>
      </c>
      <c r="G97" s="22">
        <f t="shared" si="0"/>
        <v>0.24583789215873136</v>
      </c>
      <c r="H97" s="22">
        <f t="shared" si="0"/>
        <v>0.24047070475778815</v>
      </c>
      <c r="I97" s="22">
        <f t="shared" si="0"/>
        <v>0.23643396585091478</v>
      </c>
      <c r="J97" s="22">
        <f t="shared" si="0"/>
        <v>0.23237419158494457</v>
      </c>
      <c r="K97" s="22">
        <f t="shared" si="0"/>
        <v>0.22826519750465343</v>
      </c>
      <c r="L97" s="22">
        <f t="shared" si="0"/>
        <v>0.21829649323002009</v>
      </c>
      <c r="M97" s="22">
        <f t="shared" si="0"/>
        <v>0.222201631104088</v>
      </c>
      <c r="N97" s="22">
        <f t="shared" si="0"/>
        <v>0.21651927073647359</v>
      </c>
      <c r="O97" s="22">
        <f t="shared" si="0"/>
        <v>0.21876801302702339</v>
      </c>
      <c r="P97" s="22">
        <f t="shared" si="0"/>
        <v>0.2236215356449168</v>
      </c>
      <c r="Q97" s="22">
        <f t="shared" si="0"/>
        <v>0.22331686331290276</v>
      </c>
      <c r="R97" s="22">
        <f t="shared" si="0"/>
        <v>0.23479304620922012</v>
      </c>
      <c r="S97" s="22">
        <f t="shared" si="0"/>
        <v>0.24209223520229931</v>
      </c>
      <c r="T97" s="22">
        <f t="shared" si="0"/>
        <v>0.26557915402125054</v>
      </c>
      <c r="U97" s="22">
        <f t="shared" si="0"/>
        <v>0.28921636622384522</v>
      </c>
      <c r="V97" s="22">
        <f t="shared" si="0"/>
        <v>0.30942554419441826</v>
      </c>
      <c r="W97" s="22">
        <f t="shared" si="0"/>
        <v>0.31908097176341382</v>
      </c>
      <c r="X97" s="22">
        <f t="shared" si="0"/>
        <v>0.32705894667894497</v>
      </c>
      <c r="Y97" s="22">
        <f t="shared" si="0"/>
        <v>0.33877693943829967</v>
      </c>
      <c r="Z97" s="22">
        <f t="shared" si="0"/>
        <v>0.34410034680868107</v>
      </c>
      <c r="AA97" s="22">
        <f t="shared" si="0"/>
        <v>0.35438375124302207</v>
      </c>
      <c r="AB97" s="22">
        <f t="shared" si="0"/>
        <v>0.36499684472777372</v>
      </c>
      <c r="AC97" s="22">
        <f t="shared" si="0"/>
        <v>0.37462981969565229</v>
      </c>
      <c r="AD97" s="22">
        <f t="shared" si="0"/>
        <v>0.38910124545739871</v>
      </c>
      <c r="AE97" s="22">
        <f t="shared" si="0"/>
        <v>0.40489687462424068</v>
      </c>
      <c r="AF97" s="22">
        <f t="shared" si="0"/>
        <v>0.42113489117359321</v>
      </c>
      <c r="AG97" s="22">
        <f t="shared" si="0"/>
        <v>0.43867002867443244</v>
      </c>
      <c r="AH97" s="22">
        <f t="shared" si="0"/>
        <v>0.45505657496574264</v>
      </c>
      <c r="AI97" s="22">
        <f t="shared" si="0"/>
        <v>0.4704138818875937</v>
      </c>
      <c r="AJ97" s="22">
        <f t="shared" si="0"/>
        <v>0.48326557922282709</v>
      </c>
      <c r="AK97" s="22">
        <f t="shared" si="0"/>
        <v>0.49681068236628012</v>
      </c>
      <c r="AL97" s="22">
        <f t="shared" si="0"/>
        <v>0.50853304943705424</v>
      </c>
      <c r="AM97" s="22">
        <f t="shared" si="0"/>
        <v>0.51924463290200429</v>
      </c>
      <c r="AN97" s="22">
        <f t="shared" si="0"/>
        <v>0.53067440317803005</v>
      </c>
      <c r="AO97" s="22">
        <f t="shared" si="0"/>
        <v>0.54113374718138596</v>
      </c>
      <c r="AP97" s="22">
        <f t="shared" si="0"/>
        <v>0.55321806518205552</v>
      </c>
      <c r="AQ97" s="22">
        <f t="shared" si="0"/>
        <v>0.5624464447928319</v>
      </c>
      <c r="AR97" s="22">
        <f t="shared" si="0"/>
        <v>0.57411602583915411</v>
      </c>
    </row>
    <row r="98" spans="1:44" x14ac:dyDescent="0.2">
      <c r="A98" s="13" t="s">
        <v>93</v>
      </c>
      <c r="B98" s="1" t="s">
        <v>127</v>
      </c>
      <c r="C98" s="1" t="s">
        <v>126</v>
      </c>
      <c r="D98" s="22">
        <f>(D64+D63+D62+D59+D54)/D53</f>
        <v>0.1034640940467824</v>
      </c>
      <c r="E98" s="22">
        <f>(E64+E63+E62+E59+E54)/E53</f>
        <v>0.10282621744354885</v>
      </c>
      <c r="F98" s="22">
        <f t="shared" ref="F98:AR98" si="1">(F64+F63+F62+F59+F54)/F53</f>
        <v>0.10335802939826448</v>
      </c>
      <c r="G98" s="22">
        <f t="shared" si="1"/>
        <v>0.10476381471014863</v>
      </c>
      <c r="H98" s="22">
        <f t="shared" si="1"/>
        <v>0.10529812652020584</v>
      </c>
      <c r="I98" s="22">
        <f t="shared" si="1"/>
        <v>0.10455084510281083</v>
      </c>
      <c r="J98" s="22">
        <f t="shared" si="1"/>
        <v>0.10298909536066699</v>
      </c>
      <c r="K98" s="22">
        <f t="shared" si="1"/>
        <v>0.10160039620067875</v>
      </c>
      <c r="L98" s="22">
        <f t="shared" si="1"/>
        <v>9.9073310480401397E-2</v>
      </c>
      <c r="M98" s="22">
        <f t="shared" si="1"/>
        <v>9.6483137002194547E-2</v>
      </c>
      <c r="N98" s="22">
        <f t="shared" si="1"/>
        <v>9.4694067899546527E-2</v>
      </c>
      <c r="O98" s="22">
        <f t="shared" si="1"/>
        <v>9.3811991116204224E-2</v>
      </c>
      <c r="P98" s="22">
        <f t="shared" si="1"/>
        <v>9.1736170959759875E-2</v>
      </c>
      <c r="Q98" s="22">
        <f t="shared" si="1"/>
        <v>8.981313537570268E-2</v>
      </c>
      <c r="R98" s="22">
        <f t="shared" si="1"/>
        <v>8.9959415275327567E-2</v>
      </c>
      <c r="S98" s="22">
        <f t="shared" si="1"/>
        <v>8.965446582648097E-2</v>
      </c>
      <c r="T98" s="22">
        <f t="shared" si="1"/>
        <v>9.3380602557542491E-2</v>
      </c>
      <c r="U98" s="22">
        <f t="shared" si="1"/>
        <v>9.7269740913004124E-2</v>
      </c>
      <c r="V98" s="22">
        <f t="shared" si="1"/>
        <v>0.10120996948762609</v>
      </c>
      <c r="W98" s="22">
        <f t="shared" si="1"/>
        <v>0.10290265494136765</v>
      </c>
      <c r="X98" s="22">
        <f t="shared" si="1"/>
        <v>0.10512998635976456</v>
      </c>
      <c r="Y98" s="22">
        <f t="shared" si="1"/>
        <v>0.1077902512192123</v>
      </c>
      <c r="Z98" s="22">
        <f t="shared" si="1"/>
        <v>0.10803395684512747</v>
      </c>
      <c r="AA98" s="22">
        <f t="shared" si="1"/>
        <v>0.10996692573385657</v>
      </c>
      <c r="AB98" s="22">
        <f t="shared" si="1"/>
        <v>0.11261730319057763</v>
      </c>
      <c r="AC98" s="22">
        <f t="shared" si="1"/>
        <v>0.11369505006299063</v>
      </c>
      <c r="AD98" s="22">
        <f t="shared" si="1"/>
        <v>0.11563511782764227</v>
      </c>
      <c r="AE98" s="22">
        <f t="shared" si="1"/>
        <v>0.1183887731623862</v>
      </c>
      <c r="AF98" s="22">
        <f t="shared" si="1"/>
        <v>0.12157785571511413</v>
      </c>
      <c r="AG98" s="22">
        <f t="shared" si="1"/>
        <v>0.12605927106938111</v>
      </c>
      <c r="AH98" s="22">
        <f t="shared" si="1"/>
        <v>0.13057066669326292</v>
      </c>
      <c r="AI98" s="22">
        <f t="shared" si="1"/>
        <v>0.13531415604022529</v>
      </c>
      <c r="AJ98" s="22">
        <f t="shared" si="1"/>
        <v>0.13922910890216164</v>
      </c>
      <c r="AK98" s="22">
        <f t="shared" si="1"/>
        <v>0.1435214709598405</v>
      </c>
      <c r="AL98" s="22">
        <f t="shared" si="1"/>
        <v>0.1474453365680567</v>
      </c>
      <c r="AM98" s="22">
        <f t="shared" si="1"/>
        <v>0.15123859392070149</v>
      </c>
      <c r="AN98" s="22">
        <f t="shared" si="1"/>
        <v>0.15538847449240356</v>
      </c>
      <c r="AO98" s="22">
        <f t="shared" si="1"/>
        <v>0.1597261121425986</v>
      </c>
      <c r="AP98" s="22">
        <f t="shared" si="1"/>
        <v>0.16392137155564895</v>
      </c>
      <c r="AQ98" s="22">
        <f t="shared" si="1"/>
        <v>0.16813397525049198</v>
      </c>
      <c r="AR98" s="22">
        <f t="shared" si="1"/>
        <v>0.17327250622342602</v>
      </c>
    </row>
    <row r="99" spans="1:44" x14ac:dyDescent="0.2">
      <c r="A99" s="13" t="s">
        <v>93</v>
      </c>
      <c r="B99" s="1" t="s">
        <v>129</v>
      </c>
      <c r="C99" s="1" t="s">
        <v>126</v>
      </c>
      <c r="D99" s="22">
        <f>(D83+D82+D81+D78+D75)/D74</f>
        <v>0.20530010218295716</v>
      </c>
      <c r="E99" s="22">
        <f>(E83+E82+E81+E78+E75)/E74</f>
        <v>0.20005752690646128</v>
      </c>
      <c r="F99" s="22">
        <f t="shared" ref="F99:AR99" si="2">(F83+F82+F81+F78+F75)/F74</f>
        <v>0.19512890388120935</v>
      </c>
      <c r="G99" s="22">
        <f t="shared" si="2"/>
        <v>0.18871206153283926</v>
      </c>
      <c r="H99" s="22">
        <f t="shared" si="2"/>
        <v>0.18276198936632243</v>
      </c>
      <c r="I99" s="22">
        <f t="shared" si="2"/>
        <v>0.17717988062410245</v>
      </c>
      <c r="J99" s="22">
        <f t="shared" si="2"/>
        <v>0.17588316113610114</v>
      </c>
      <c r="K99" s="22">
        <f t="shared" si="2"/>
        <v>0.17437038616936662</v>
      </c>
      <c r="L99" s="22">
        <f t="shared" si="2"/>
        <v>0.16595538492328882</v>
      </c>
      <c r="M99" s="22">
        <f t="shared" si="2"/>
        <v>0.16096266255363209</v>
      </c>
      <c r="N99" s="22">
        <f t="shared" si="2"/>
        <v>0.16357119901581268</v>
      </c>
      <c r="O99" s="22">
        <f t="shared" si="2"/>
        <v>0.16926790427343769</v>
      </c>
      <c r="P99" s="22">
        <f t="shared" si="2"/>
        <v>0.17470675140378861</v>
      </c>
      <c r="Q99" s="22">
        <f t="shared" si="2"/>
        <v>0.17563560852242266</v>
      </c>
      <c r="R99" s="22">
        <f t="shared" si="2"/>
        <v>0.18330007572478366</v>
      </c>
      <c r="S99" s="22">
        <f t="shared" si="2"/>
        <v>0.18789549200806743</v>
      </c>
      <c r="T99" s="22">
        <f t="shared" si="2"/>
        <v>0.2029564272435794</v>
      </c>
      <c r="U99" s="22">
        <f t="shared" si="2"/>
        <v>0.21916636081354943</v>
      </c>
      <c r="V99" s="22">
        <f t="shared" si="2"/>
        <v>0.2336273336945823</v>
      </c>
      <c r="W99" s="22">
        <f t="shared" si="2"/>
        <v>0.23938216610817864</v>
      </c>
      <c r="X99" s="22">
        <f t="shared" si="2"/>
        <v>0.24874759149477246</v>
      </c>
      <c r="Y99" s="22">
        <f t="shared" si="2"/>
        <v>0.25761158871590856</v>
      </c>
      <c r="Z99" s="22">
        <f t="shared" si="2"/>
        <v>0.26127539467987965</v>
      </c>
      <c r="AA99" s="22">
        <f t="shared" si="2"/>
        <v>0.26969504325825899</v>
      </c>
      <c r="AB99" s="22">
        <f t="shared" si="2"/>
        <v>0.27848447915775498</v>
      </c>
      <c r="AC99" s="22">
        <f t="shared" si="2"/>
        <v>0.28452990186164562</v>
      </c>
      <c r="AD99" s="22">
        <f t="shared" si="2"/>
        <v>0.29458175311869572</v>
      </c>
      <c r="AE99" s="22">
        <f t="shared" si="2"/>
        <v>0.30494610321415488</v>
      </c>
      <c r="AF99" s="22">
        <f t="shared" si="2"/>
        <v>0.31633169185168147</v>
      </c>
      <c r="AG99" s="22">
        <f t="shared" si="2"/>
        <v>0.33069687258346014</v>
      </c>
      <c r="AH99" s="22">
        <f t="shared" si="2"/>
        <v>0.34496905006312345</v>
      </c>
      <c r="AI99" s="22">
        <f t="shared" si="2"/>
        <v>0.35896890496944578</v>
      </c>
      <c r="AJ99" s="22">
        <f t="shared" si="2"/>
        <v>0.37103328225814802</v>
      </c>
      <c r="AK99" s="22">
        <f t="shared" si="2"/>
        <v>0.3858221377035872</v>
      </c>
      <c r="AL99" s="22">
        <f t="shared" si="2"/>
        <v>0.39748619895859</v>
      </c>
      <c r="AM99" s="22">
        <f t="shared" si="2"/>
        <v>0.40820284476129393</v>
      </c>
      <c r="AN99" s="22">
        <f t="shared" si="2"/>
        <v>0.41966140914133193</v>
      </c>
      <c r="AO99" s="22">
        <f t="shared" si="2"/>
        <v>0.43193110543503799</v>
      </c>
      <c r="AP99" s="22">
        <f t="shared" si="2"/>
        <v>0.44283674781957955</v>
      </c>
      <c r="AQ99" s="22">
        <f t="shared" si="2"/>
        <v>0.45339021414419889</v>
      </c>
      <c r="AR99" s="22">
        <f t="shared" si="2"/>
        <v>0.46576744259995989</v>
      </c>
    </row>
    <row r="104" spans="1:44" s="2" customFormat="1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x14ac:dyDescent="0.2">
      <c r="A105" s="13" t="s">
        <v>93</v>
      </c>
      <c r="B105" s="1" t="s">
        <v>99</v>
      </c>
      <c r="C105" s="1" t="s">
        <v>7</v>
      </c>
      <c r="D105" s="1">
        <v>1580.8000000000002</v>
      </c>
      <c r="E105" s="1">
        <v>1543.7</v>
      </c>
      <c r="F105" s="1">
        <v>1504.3</v>
      </c>
      <c r="G105" s="1">
        <v>1464.6999999999998</v>
      </c>
      <c r="H105" s="1">
        <v>1425.2</v>
      </c>
      <c r="I105" s="1">
        <v>1385.7</v>
      </c>
      <c r="J105" s="1">
        <v>1346.1999999999998</v>
      </c>
      <c r="K105" s="1">
        <v>1306.7</v>
      </c>
      <c r="L105" s="1">
        <v>1227.7</v>
      </c>
      <c r="M105" s="1">
        <v>1267.1000000000001</v>
      </c>
      <c r="N105" s="1">
        <v>1188.1000000000001</v>
      </c>
      <c r="O105" s="1">
        <v>1148.5999999999999</v>
      </c>
      <c r="P105" s="1">
        <v>1109</v>
      </c>
      <c r="Q105" s="1">
        <v>1069.5999999999999</v>
      </c>
      <c r="R105" s="1">
        <v>1030</v>
      </c>
      <c r="S105" s="1">
        <v>990.5</v>
      </c>
      <c r="T105" s="1">
        <v>950.9</v>
      </c>
      <c r="U105" s="1">
        <v>911.5</v>
      </c>
      <c r="V105" s="1">
        <v>915.27321966095894</v>
      </c>
      <c r="W105" s="1">
        <v>959.28398656456</v>
      </c>
      <c r="X105" s="1">
        <v>1019.68398656456</v>
      </c>
      <c r="Y105" s="1">
        <v>1080.2839865645599</v>
      </c>
      <c r="Z105" s="1">
        <v>1140.7839865645601</v>
      </c>
      <c r="AA105" s="1">
        <v>1201.1839865645602</v>
      </c>
      <c r="AB105" s="1">
        <v>1261.68398656456</v>
      </c>
      <c r="AC105" s="1">
        <v>1322.18398656456</v>
      </c>
      <c r="AD105" s="1">
        <v>1382.68398656456</v>
      </c>
      <c r="AE105" s="1">
        <v>1443.0839865645601</v>
      </c>
      <c r="AF105" s="1">
        <v>1503.68398656456</v>
      </c>
      <c r="AG105" s="1">
        <v>1564.0839865645598</v>
      </c>
      <c r="AH105" s="1">
        <v>1624.5839865645598</v>
      </c>
      <c r="AI105" s="1">
        <v>1684.9839865645602</v>
      </c>
      <c r="AJ105" s="1">
        <v>1745.5839865645601</v>
      </c>
      <c r="AK105" s="1">
        <v>1805.9839865645599</v>
      </c>
      <c r="AL105" s="1">
        <v>1866.4839865645599</v>
      </c>
      <c r="AM105" s="1">
        <v>1926.88398656456</v>
      </c>
      <c r="AN105" s="1">
        <v>1987.4839865645602</v>
      </c>
      <c r="AO105" s="1">
        <v>2047.88398656456</v>
      </c>
      <c r="AP105" s="1">
        <v>2108.38398656456</v>
      </c>
      <c r="AQ105" s="1">
        <v>2168.7839865645601</v>
      </c>
      <c r="AR105" s="1">
        <v>2229.38398656456</v>
      </c>
    </row>
    <row r="106" spans="1:44" x14ac:dyDescent="0.2">
      <c r="A106" s="13" t="s">
        <v>93</v>
      </c>
      <c r="B106" s="1" t="s">
        <v>131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</row>
    <row r="107" spans="1:44" x14ac:dyDescent="0.2">
      <c r="A107" s="13" t="s">
        <v>93</v>
      </c>
      <c r="B107" s="1" t="s">
        <v>132</v>
      </c>
      <c r="C107" s="1" t="s">
        <v>7</v>
      </c>
      <c r="D107" s="1">
        <v>1580.8000000000002</v>
      </c>
      <c r="E107" s="1">
        <v>1543.7</v>
      </c>
      <c r="F107" s="1">
        <v>1504.3</v>
      </c>
      <c r="G107" s="1">
        <v>1464.6999999999998</v>
      </c>
      <c r="H107" s="1">
        <v>1425.2</v>
      </c>
      <c r="I107" s="1">
        <v>1385.7</v>
      </c>
      <c r="J107" s="1">
        <v>1346.1999999999998</v>
      </c>
      <c r="K107" s="1">
        <v>1306.7</v>
      </c>
      <c r="L107" s="1">
        <v>1227.7</v>
      </c>
      <c r="M107" s="1">
        <v>1267.1000000000001</v>
      </c>
      <c r="N107" s="1">
        <v>1188.1000000000001</v>
      </c>
      <c r="O107" s="1">
        <v>1148.5999999999999</v>
      </c>
      <c r="P107" s="1">
        <v>1109</v>
      </c>
      <c r="Q107" s="1">
        <v>1069.5999999999999</v>
      </c>
      <c r="R107" s="1">
        <v>1030</v>
      </c>
      <c r="S107" s="1">
        <v>990.5</v>
      </c>
      <c r="T107" s="1">
        <v>950.9</v>
      </c>
      <c r="U107" s="1">
        <v>911.5</v>
      </c>
      <c r="V107" s="1">
        <v>915.27321966095894</v>
      </c>
      <c r="W107" s="1">
        <v>959.28398656456</v>
      </c>
      <c r="X107" s="1">
        <v>1019.68398656456</v>
      </c>
      <c r="Y107" s="1">
        <v>1080.2839865645599</v>
      </c>
      <c r="Z107" s="1">
        <v>1140.7839865645601</v>
      </c>
      <c r="AA107" s="1">
        <v>1201.1839865645602</v>
      </c>
      <c r="AB107" s="1">
        <v>1261.68398656456</v>
      </c>
      <c r="AC107" s="1">
        <v>1322.18398656456</v>
      </c>
      <c r="AD107" s="1">
        <v>1382.68398656456</v>
      </c>
      <c r="AE107" s="1">
        <v>1443.0839865645601</v>
      </c>
      <c r="AF107" s="1">
        <v>1503.68398656456</v>
      </c>
      <c r="AG107" s="1">
        <v>1564.0839865645598</v>
      </c>
      <c r="AH107" s="1">
        <v>1624.5839865645598</v>
      </c>
      <c r="AI107" s="1">
        <v>1684.9839865645602</v>
      </c>
      <c r="AJ107" s="1">
        <v>1745.5839865645601</v>
      </c>
      <c r="AK107" s="1">
        <v>1805.9839865645599</v>
      </c>
      <c r="AL107" s="1">
        <v>1866.4839865645599</v>
      </c>
      <c r="AM107" s="1">
        <v>1926.88398656456</v>
      </c>
      <c r="AN107" s="1">
        <v>1987.4839865645602</v>
      </c>
      <c r="AO107" s="1">
        <v>2047.88398656456</v>
      </c>
      <c r="AP107" s="1">
        <v>2108.38398656456</v>
      </c>
      <c r="AQ107" s="1">
        <v>2168.7839865645601</v>
      </c>
      <c r="AR107" s="1">
        <v>2229.38398656456</v>
      </c>
    </row>
    <row r="108" spans="1:44" x14ac:dyDescent="0.2">
      <c r="A108" s="13" t="s">
        <v>93</v>
      </c>
      <c r="B108" s="1" t="s">
        <v>100</v>
      </c>
      <c r="C108" s="1" t="s">
        <v>7</v>
      </c>
      <c r="D108" s="1">
        <v>1403.7741192377712</v>
      </c>
      <c r="E108" s="1">
        <v>1459.1741192377701</v>
      </c>
      <c r="F108" s="1">
        <v>1557.4855692267531</v>
      </c>
      <c r="G108" s="1">
        <v>1662.5260124586205</v>
      </c>
      <c r="H108" s="1">
        <v>1746.3146594031266</v>
      </c>
      <c r="I108" s="1">
        <v>1801.9146594031265</v>
      </c>
      <c r="J108" s="1">
        <v>1857.1146594031225</v>
      </c>
      <c r="K108" s="1">
        <v>1912.6146594031225</v>
      </c>
      <c r="L108" s="1">
        <v>2065.5104400751525</v>
      </c>
      <c r="M108" s="1">
        <v>2010.2104400751525</v>
      </c>
      <c r="N108" s="1">
        <v>2121.1104400751524</v>
      </c>
      <c r="O108" s="1">
        <v>2213.1572872851402</v>
      </c>
      <c r="P108" s="1">
        <v>2279.4876954092124</v>
      </c>
      <c r="Q108" s="1">
        <v>2407.3879254860808</v>
      </c>
      <c r="R108" s="1">
        <v>2486.6315208506944</v>
      </c>
      <c r="S108" s="1">
        <v>2642.031520850695</v>
      </c>
      <c r="T108" s="1">
        <v>2780.8435453841785</v>
      </c>
      <c r="U108" s="1">
        <v>2836.7511697573423</v>
      </c>
      <c r="V108" s="1">
        <v>2892.051169757342</v>
      </c>
      <c r="W108" s="1">
        <v>2947.551169757342</v>
      </c>
      <c r="X108" s="1">
        <v>3003.0511697573424</v>
      </c>
      <c r="Y108" s="1">
        <v>3058.3511697573426</v>
      </c>
      <c r="Z108" s="1">
        <v>3113.8511697573422</v>
      </c>
      <c r="AA108" s="1">
        <v>3169.1511697573419</v>
      </c>
      <c r="AB108" s="1">
        <v>3224.6511697573419</v>
      </c>
      <c r="AC108" s="1">
        <v>3174.3770505195712</v>
      </c>
      <c r="AD108" s="1">
        <v>3137.6770505195714</v>
      </c>
      <c r="AE108" s="1">
        <v>3153.2473963891316</v>
      </c>
      <c r="AF108" s="1">
        <v>3167.0069531572649</v>
      </c>
      <c r="AG108" s="1">
        <v>3185.1044007846995</v>
      </c>
      <c r="AH108" s="1">
        <v>3200.8033536357598</v>
      </c>
      <c r="AI108" s="1">
        <v>3200.8033536357598</v>
      </c>
      <c r="AJ108" s="1">
        <v>3205.62155777721</v>
      </c>
      <c r="AK108" s="1">
        <v>3163.5257771051802</v>
      </c>
      <c r="AL108" s="1">
        <v>3163.5257771051802</v>
      </c>
      <c r="AM108" s="1">
        <v>3163.5257771051802</v>
      </c>
      <c r="AN108" s="1">
        <v>3126.6789298951912</v>
      </c>
      <c r="AO108" s="1">
        <v>3115.8485217711191</v>
      </c>
      <c r="AP108" s="1">
        <v>3043.4482916942511</v>
      </c>
      <c r="AQ108" s="1">
        <v>3096.5953300862052</v>
      </c>
      <c r="AR108" s="1">
        <v>3151.1657658631311</v>
      </c>
    </row>
    <row r="109" spans="1:44" x14ac:dyDescent="0.2">
      <c r="A109" s="13" t="s">
        <v>93</v>
      </c>
      <c r="B109" s="1" t="s">
        <v>133</v>
      </c>
      <c r="C109" s="1" t="s">
        <v>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</row>
    <row r="110" spans="1:44" x14ac:dyDescent="0.2">
      <c r="A110" s="13" t="s">
        <v>93</v>
      </c>
      <c r="B110" s="1" t="s">
        <v>134</v>
      </c>
      <c r="C110" s="1" t="s">
        <v>7</v>
      </c>
      <c r="D110" s="1">
        <v>1403.7741192377712</v>
      </c>
      <c r="E110" s="1">
        <v>1459.1741192377701</v>
      </c>
      <c r="F110" s="1">
        <v>1557.4855692267531</v>
      </c>
      <c r="G110" s="1">
        <v>1662.5260124586205</v>
      </c>
      <c r="H110" s="1">
        <v>1746.3146594031266</v>
      </c>
      <c r="I110" s="1">
        <v>1801.9146594031265</v>
      </c>
      <c r="J110" s="1">
        <v>1857.1146594031225</v>
      </c>
      <c r="K110" s="1">
        <v>1912.6146594031225</v>
      </c>
      <c r="L110" s="1">
        <v>2065.5104400751525</v>
      </c>
      <c r="M110" s="1">
        <v>2010.2104400751525</v>
      </c>
      <c r="N110" s="1">
        <v>2121.1104400751524</v>
      </c>
      <c r="O110" s="1">
        <v>2213.1572872851402</v>
      </c>
      <c r="P110" s="1">
        <v>2279.4876954092124</v>
      </c>
      <c r="Q110" s="1">
        <v>2407.3879254860808</v>
      </c>
      <c r="R110" s="1">
        <v>2486.6315208506944</v>
      </c>
      <c r="S110" s="1">
        <v>2642.031520850695</v>
      </c>
      <c r="T110" s="1">
        <v>2780.8435453841785</v>
      </c>
      <c r="U110" s="1">
        <v>2836.7511697573423</v>
      </c>
      <c r="V110" s="1">
        <v>2892.051169757342</v>
      </c>
      <c r="W110" s="1">
        <v>2947.551169757342</v>
      </c>
      <c r="X110" s="1">
        <v>3003.0511697573424</v>
      </c>
      <c r="Y110" s="1">
        <v>3058.3511697573426</v>
      </c>
      <c r="Z110" s="1">
        <v>3113.8511697573422</v>
      </c>
      <c r="AA110" s="1">
        <v>3169.1511697573419</v>
      </c>
      <c r="AB110" s="1">
        <v>3224.6511697573419</v>
      </c>
      <c r="AC110" s="1">
        <v>3174.3770505195712</v>
      </c>
      <c r="AD110" s="1">
        <v>3137.6770505195714</v>
      </c>
      <c r="AE110" s="1">
        <v>3153.2473963891316</v>
      </c>
      <c r="AF110" s="1">
        <v>3167.0069531572649</v>
      </c>
      <c r="AG110" s="1">
        <v>3185.1044007846995</v>
      </c>
      <c r="AH110" s="1">
        <v>3200.8033536357598</v>
      </c>
      <c r="AI110" s="1">
        <v>3200.8033536357598</v>
      </c>
      <c r="AJ110" s="1">
        <v>3205.62155777721</v>
      </c>
      <c r="AK110" s="1">
        <v>3163.5257771051802</v>
      </c>
      <c r="AL110" s="1">
        <v>3163.5257771051802</v>
      </c>
      <c r="AM110" s="1">
        <v>3163.5257771051802</v>
      </c>
      <c r="AN110" s="1">
        <v>3126.6789298951912</v>
      </c>
      <c r="AO110" s="1">
        <v>3115.8485217711191</v>
      </c>
      <c r="AP110" s="1">
        <v>3043.4482916942511</v>
      </c>
      <c r="AQ110" s="1">
        <v>3096.5953300862052</v>
      </c>
      <c r="AR110" s="1">
        <v>3151.1657658631311</v>
      </c>
    </row>
    <row r="111" spans="1:44" x14ac:dyDescent="0.2">
      <c r="A111" s="13" t="s">
        <v>93</v>
      </c>
      <c r="B111" s="1" t="s">
        <v>103</v>
      </c>
      <c r="C111" s="1" t="s">
        <v>7</v>
      </c>
      <c r="D111" s="1">
        <v>461.80000000000007</v>
      </c>
      <c r="E111" s="1">
        <v>466.8</v>
      </c>
      <c r="F111" s="1">
        <v>471.9</v>
      </c>
      <c r="G111" s="1">
        <v>477</v>
      </c>
      <c r="H111" s="1">
        <v>482.09999999999997</v>
      </c>
      <c r="I111" s="1">
        <v>487.20000000000005</v>
      </c>
      <c r="J111" s="1">
        <v>492.29999999999995</v>
      </c>
      <c r="K111" s="1">
        <v>497.5</v>
      </c>
      <c r="L111" s="1">
        <v>562.80012073180581</v>
      </c>
      <c r="M111" s="1">
        <v>507.37979544927867</v>
      </c>
      <c r="N111" s="1">
        <v>661.56218721662799</v>
      </c>
      <c r="O111" s="1">
        <v>688.79283807616093</v>
      </c>
      <c r="P111" s="1">
        <v>673.89283807616107</v>
      </c>
      <c r="Q111" s="1">
        <v>658.99283807616109</v>
      </c>
      <c r="R111" s="1">
        <v>644.19283807616102</v>
      </c>
      <c r="S111" s="1">
        <v>629.19283807616102</v>
      </c>
      <c r="T111" s="1">
        <v>612.19283807616102</v>
      </c>
      <c r="U111" s="1">
        <v>597.79283807616105</v>
      </c>
      <c r="V111" s="1">
        <v>583.39283807616096</v>
      </c>
      <c r="W111" s="1">
        <v>568.99283807616098</v>
      </c>
      <c r="X111" s="1">
        <v>554.79283807616093</v>
      </c>
      <c r="Y111" s="1">
        <v>540.39283807616096</v>
      </c>
      <c r="Z111" s="1">
        <v>525.99283807616109</v>
      </c>
      <c r="AA111" s="1">
        <v>511.59283807616094</v>
      </c>
      <c r="AB111" s="1">
        <v>497.19283807616097</v>
      </c>
      <c r="AC111" s="1">
        <v>462.79283807616099</v>
      </c>
      <c r="AD111" s="1">
        <v>428.39283807616204</v>
      </c>
      <c r="AE111" s="1">
        <v>394.19283807616199</v>
      </c>
      <c r="AF111" s="1">
        <v>359.79283807616201</v>
      </c>
      <c r="AG111" s="1">
        <v>325.39283807616204</v>
      </c>
      <c r="AH111" s="1">
        <v>290.992838076162</v>
      </c>
      <c r="AI111" s="1">
        <v>270.992838076162</v>
      </c>
      <c r="AJ111" s="1">
        <v>250.99283807616203</v>
      </c>
      <c r="AK111" s="1">
        <v>230.992838076162</v>
      </c>
      <c r="AL111" s="1">
        <v>210.99283807616197</v>
      </c>
      <c r="AM111" s="1">
        <v>190.992838076162</v>
      </c>
      <c r="AN111" s="1">
        <v>190.992838076162</v>
      </c>
      <c r="AO111" s="1">
        <v>190.992838076162</v>
      </c>
      <c r="AP111" s="1">
        <v>186.11304262688199</v>
      </c>
      <c r="AQ111" s="1">
        <v>135.792717344355</v>
      </c>
      <c r="AR111" s="1">
        <v>42.130650859533198</v>
      </c>
    </row>
    <row r="112" spans="1:44" x14ac:dyDescent="0.2">
      <c r="A112" s="13" t="s">
        <v>93</v>
      </c>
      <c r="B112" s="1" t="s">
        <v>101</v>
      </c>
      <c r="C112" s="1" t="s">
        <v>7</v>
      </c>
      <c r="D112" s="1">
        <v>1006.6999999999999</v>
      </c>
      <c r="E112" s="1">
        <v>994.1</v>
      </c>
      <c r="F112" s="1">
        <v>981.6</v>
      </c>
      <c r="G112" s="1">
        <v>969</v>
      </c>
      <c r="H112" s="1">
        <v>956.4</v>
      </c>
      <c r="I112" s="1">
        <v>943.8</v>
      </c>
      <c r="J112" s="1">
        <v>931.2</v>
      </c>
      <c r="K112" s="1">
        <v>918.60000000000014</v>
      </c>
      <c r="L112" s="1">
        <v>893.5</v>
      </c>
      <c r="M112" s="1">
        <v>906</v>
      </c>
      <c r="N112" s="1">
        <v>880.89999999999986</v>
      </c>
      <c r="O112" s="1">
        <v>868.30000000000007</v>
      </c>
      <c r="P112" s="1">
        <v>855.7</v>
      </c>
      <c r="Q112" s="1">
        <v>843.09999999999991</v>
      </c>
      <c r="R112" s="1">
        <v>830.5</v>
      </c>
      <c r="S112" s="1">
        <v>818.00000000000011</v>
      </c>
      <c r="T112" s="1">
        <v>951.50496827917095</v>
      </c>
      <c r="U112" s="1">
        <v>1088.9049682791701</v>
      </c>
      <c r="V112" s="1">
        <v>1226.30496827917</v>
      </c>
      <c r="W112" s="1">
        <v>1289.2118294095601</v>
      </c>
      <c r="X112" s="1">
        <v>1303.6213408053998</v>
      </c>
      <c r="Y112" s="1">
        <v>1406.2399698307099</v>
      </c>
      <c r="Z112" s="1">
        <v>1443.4822622891202</v>
      </c>
      <c r="AA112" s="1">
        <v>1543.9941330403099</v>
      </c>
      <c r="AB112" s="1">
        <v>1654.8</v>
      </c>
      <c r="AC112" s="1">
        <v>1674.6</v>
      </c>
      <c r="AD112" s="1">
        <v>1690.7</v>
      </c>
      <c r="AE112" s="1">
        <v>1706.9</v>
      </c>
      <c r="AF112" s="1">
        <v>1723.1</v>
      </c>
      <c r="AG112" s="1">
        <v>1739.19999999999</v>
      </c>
      <c r="AH112" s="1">
        <v>1755.3</v>
      </c>
      <c r="AI112" s="1">
        <v>1769.5</v>
      </c>
      <c r="AJ112" s="1">
        <v>1783.7</v>
      </c>
      <c r="AK112" s="1">
        <v>1797.8999999999899</v>
      </c>
      <c r="AL112" s="1">
        <v>1812.2</v>
      </c>
      <c r="AM112" s="1">
        <v>1826.4</v>
      </c>
      <c r="AN112" s="1">
        <v>1835.8999999999999</v>
      </c>
      <c r="AO112" s="1">
        <v>1845.4</v>
      </c>
      <c r="AP112" s="1">
        <v>1854.9</v>
      </c>
      <c r="AQ112" s="1">
        <v>1864.4</v>
      </c>
      <c r="AR112" s="1">
        <v>1874</v>
      </c>
    </row>
    <row r="113" spans="1:44" x14ac:dyDescent="0.2">
      <c r="A113" s="13" t="s">
        <v>93</v>
      </c>
      <c r="B113" s="1" t="s">
        <v>98</v>
      </c>
      <c r="C113" s="1" t="s">
        <v>7</v>
      </c>
      <c r="D113" s="1">
        <v>86.3</v>
      </c>
      <c r="E113" s="1">
        <v>83.2</v>
      </c>
      <c r="F113" s="1">
        <v>80.100000000000009</v>
      </c>
      <c r="G113" s="1">
        <v>77</v>
      </c>
      <c r="H113" s="1">
        <v>73.800000000000011</v>
      </c>
      <c r="I113" s="1">
        <v>70.8</v>
      </c>
      <c r="J113" s="1">
        <v>67.7</v>
      </c>
      <c r="K113" s="1">
        <v>64.5</v>
      </c>
      <c r="L113" s="1">
        <v>73.680018381661498</v>
      </c>
      <c r="M113" s="1">
        <v>61.5</v>
      </c>
      <c r="N113" s="1">
        <v>111.78663455125191</v>
      </c>
      <c r="O113" s="1">
        <v>168.586634551251</v>
      </c>
      <c r="P113" s="1">
        <v>225.58663455125199</v>
      </c>
      <c r="Q113" s="1">
        <v>263.07359718171</v>
      </c>
      <c r="R113" s="1">
        <v>294.68668918435196</v>
      </c>
      <c r="S113" s="1">
        <v>321.12432416701597</v>
      </c>
      <c r="T113" s="1">
        <v>334.13323183102301</v>
      </c>
      <c r="U113" s="1">
        <v>331.521895549443</v>
      </c>
      <c r="V113" s="1">
        <v>328.42189554944304</v>
      </c>
      <c r="W113" s="1">
        <v>325.42189554944298</v>
      </c>
      <c r="X113" s="1">
        <v>322.32189554944296</v>
      </c>
      <c r="Y113" s="1">
        <v>319.12189554944297</v>
      </c>
      <c r="Z113" s="1">
        <v>316.12189554944302</v>
      </c>
      <c r="AA113" s="1">
        <v>313.02189554944306</v>
      </c>
      <c r="AB113" s="1">
        <v>312.85423483740101</v>
      </c>
      <c r="AC113" s="1">
        <v>342.53595818943398</v>
      </c>
      <c r="AD113" s="1">
        <v>356.061753896352</v>
      </c>
      <c r="AE113" s="1">
        <v>355.06175389635195</v>
      </c>
      <c r="AF113" s="1">
        <v>354.061753896352</v>
      </c>
      <c r="AG113" s="1">
        <v>353.16175389635202</v>
      </c>
      <c r="AH113" s="1">
        <v>352.16175389635202</v>
      </c>
      <c r="AI113" s="1">
        <v>351.653618197399</v>
      </c>
      <c r="AJ113" s="1">
        <v>352.37835187273498</v>
      </c>
      <c r="AK113" s="1">
        <v>351.478351872735</v>
      </c>
      <c r="AL113" s="1">
        <v>351.56460691046698</v>
      </c>
      <c r="AM113" s="1">
        <v>351.77598012564897</v>
      </c>
      <c r="AN113" s="1">
        <v>352.11872745816402</v>
      </c>
      <c r="AO113" s="1">
        <v>356.65609116496302</v>
      </c>
      <c r="AP113" s="1">
        <v>356.65609116496302</v>
      </c>
      <c r="AQ113" s="1">
        <v>358.96739333862598</v>
      </c>
      <c r="AR113" s="1">
        <v>359.90066148473699</v>
      </c>
    </row>
    <row r="114" spans="1:44" x14ac:dyDescent="0.2">
      <c r="A114" s="13" t="s">
        <v>93</v>
      </c>
      <c r="B114" s="1" t="s">
        <v>135</v>
      </c>
      <c r="C114" s="1" t="s">
        <v>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</row>
    <row r="115" spans="1:44" x14ac:dyDescent="0.2">
      <c r="A115" s="13" t="s">
        <v>93</v>
      </c>
      <c r="B115" s="1" t="s">
        <v>136</v>
      </c>
      <c r="C115" s="1" t="s">
        <v>7</v>
      </c>
      <c r="D115" s="1">
        <v>86.3</v>
      </c>
      <c r="E115" s="1">
        <v>83.2</v>
      </c>
      <c r="F115" s="1">
        <v>80.100000000000009</v>
      </c>
      <c r="G115" s="1">
        <v>77</v>
      </c>
      <c r="H115" s="1">
        <v>73.800000000000011</v>
      </c>
      <c r="I115" s="1">
        <v>70.8</v>
      </c>
      <c r="J115" s="1">
        <v>67.7</v>
      </c>
      <c r="K115" s="1">
        <v>64.5</v>
      </c>
      <c r="L115" s="1">
        <v>73.680018381661498</v>
      </c>
      <c r="M115" s="1">
        <v>61.5</v>
      </c>
      <c r="N115" s="1">
        <v>111.78663455125191</v>
      </c>
      <c r="O115" s="1">
        <v>168.586634551251</v>
      </c>
      <c r="P115" s="1">
        <v>225.58663455125199</v>
      </c>
      <c r="Q115" s="1">
        <v>263.07359718171</v>
      </c>
      <c r="R115" s="1">
        <v>294.68668918435196</v>
      </c>
      <c r="S115" s="1">
        <v>321.12432416701597</v>
      </c>
      <c r="T115" s="1">
        <v>334.13323183102301</v>
      </c>
      <c r="U115" s="1">
        <v>331.521895549443</v>
      </c>
      <c r="V115" s="1">
        <v>328.42189554944304</v>
      </c>
      <c r="W115" s="1">
        <v>325.42189554944298</v>
      </c>
      <c r="X115" s="1">
        <v>322.32189554944296</v>
      </c>
      <c r="Y115" s="1">
        <v>319.12189554944297</v>
      </c>
      <c r="Z115" s="1">
        <v>316.12189554944302</v>
      </c>
      <c r="AA115" s="1">
        <v>313.02189554944306</v>
      </c>
      <c r="AB115" s="1">
        <v>312.85423483740101</v>
      </c>
      <c r="AC115" s="1">
        <v>342.53595818943398</v>
      </c>
      <c r="AD115" s="1">
        <v>356.061753896352</v>
      </c>
      <c r="AE115" s="1">
        <v>355.06175389635195</v>
      </c>
      <c r="AF115" s="1">
        <v>354.061753896352</v>
      </c>
      <c r="AG115" s="1">
        <v>353.16175389635202</v>
      </c>
      <c r="AH115" s="1">
        <v>352.16175389635202</v>
      </c>
      <c r="AI115" s="1">
        <v>351.653618197399</v>
      </c>
      <c r="AJ115" s="1">
        <v>352.37835187273498</v>
      </c>
      <c r="AK115" s="1">
        <v>351.478351872735</v>
      </c>
      <c r="AL115" s="1">
        <v>351.56460691046698</v>
      </c>
      <c r="AM115" s="1">
        <v>351.77598012564897</v>
      </c>
      <c r="AN115" s="1">
        <v>352.11872745816402</v>
      </c>
      <c r="AO115" s="1">
        <v>356.65609116496302</v>
      </c>
      <c r="AP115" s="1">
        <v>356.65609116496302</v>
      </c>
      <c r="AQ115" s="1">
        <v>358.96739333862598</v>
      </c>
      <c r="AR115" s="1">
        <v>359.90066148473699</v>
      </c>
    </row>
    <row r="116" spans="1:44" x14ac:dyDescent="0.2">
      <c r="A116" s="13" t="s">
        <v>93</v>
      </c>
      <c r="B116" s="1" t="s">
        <v>102</v>
      </c>
      <c r="C116" s="1" t="s">
        <v>7</v>
      </c>
      <c r="D116" s="1">
        <v>393.29999999999995</v>
      </c>
      <c r="E116" s="1">
        <v>385.40000000000003</v>
      </c>
      <c r="F116" s="1">
        <v>377.59999999999997</v>
      </c>
      <c r="G116" s="1">
        <v>369.7</v>
      </c>
      <c r="H116" s="1">
        <v>361.8</v>
      </c>
      <c r="I116" s="1">
        <v>354</v>
      </c>
      <c r="J116" s="1">
        <v>346.1</v>
      </c>
      <c r="K116" s="1">
        <v>338.2</v>
      </c>
      <c r="L116" s="1">
        <v>322.5</v>
      </c>
      <c r="M116" s="1">
        <v>330.40000000000003</v>
      </c>
      <c r="N116" s="1">
        <v>314.59999999999997</v>
      </c>
      <c r="O116" s="1">
        <v>306.8</v>
      </c>
      <c r="P116" s="1">
        <v>298.89999999999998</v>
      </c>
      <c r="Q116" s="1">
        <v>291</v>
      </c>
      <c r="R116" s="1">
        <v>283.2</v>
      </c>
      <c r="S116" s="1">
        <v>275.3</v>
      </c>
      <c r="T116" s="1">
        <v>267.40000000000003</v>
      </c>
      <c r="U116" s="1">
        <v>259.60000000000002</v>
      </c>
      <c r="V116" s="1">
        <v>251.7</v>
      </c>
      <c r="W116" s="1">
        <v>243.79999999999998</v>
      </c>
      <c r="X116" s="1">
        <v>236</v>
      </c>
      <c r="Y116" s="1">
        <v>228.1</v>
      </c>
      <c r="Z116" s="1">
        <v>220.29999999999998</v>
      </c>
      <c r="AA116" s="1">
        <v>212.4</v>
      </c>
      <c r="AB116" s="1">
        <v>204.5</v>
      </c>
      <c r="AC116" s="1">
        <v>196.70000000000002</v>
      </c>
      <c r="AD116" s="1">
        <v>188.79999999999998</v>
      </c>
      <c r="AE116" s="1">
        <v>180.9</v>
      </c>
      <c r="AF116" s="1">
        <v>173.1</v>
      </c>
      <c r="AG116" s="1">
        <v>165.20000000000002</v>
      </c>
      <c r="AH116" s="1">
        <v>157.29999999999998</v>
      </c>
      <c r="AI116" s="1">
        <v>149.5</v>
      </c>
      <c r="AJ116" s="1">
        <v>141.6</v>
      </c>
      <c r="AK116" s="1">
        <v>133.70000000000002</v>
      </c>
      <c r="AL116" s="1">
        <v>125.9</v>
      </c>
      <c r="AM116" s="1">
        <v>118</v>
      </c>
      <c r="AN116" s="1">
        <v>110.10000000000001</v>
      </c>
      <c r="AO116" s="1">
        <v>102.3</v>
      </c>
      <c r="AP116" s="1">
        <v>94.399999999999991</v>
      </c>
      <c r="AQ116" s="1">
        <v>86.5</v>
      </c>
      <c r="AR116" s="1">
        <v>78.7</v>
      </c>
    </row>
    <row r="117" spans="1:44" x14ac:dyDescent="0.2">
      <c r="A117" s="13" t="s">
        <v>93</v>
      </c>
      <c r="B117" s="1" t="s">
        <v>137</v>
      </c>
      <c r="C117" s="1" t="s">
        <v>7</v>
      </c>
      <c r="D117" s="1">
        <v>40</v>
      </c>
      <c r="E117" s="1">
        <v>70</v>
      </c>
      <c r="F117" s="1">
        <v>100</v>
      </c>
      <c r="G117" s="1">
        <v>98.399999999999991</v>
      </c>
      <c r="H117" s="1">
        <v>96.8</v>
      </c>
      <c r="I117" s="1">
        <v>95.2</v>
      </c>
      <c r="J117" s="1">
        <v>93.600000000000009</v>
      </c>
      <c r="K117" s="1">
        <v>92</v>
      </c>
      <c r="L117" s="1">
        <v>88.799999999999983</v>
      </c>
      <c r="M117" s="1">
        <v>90.4</v>
      </c>
      <c r="N117" s="1">
        <v>87.2</v>
      </c>
      <c r="O117" s="1">
        <v>85.600000000000009</v>
      </c>
      <c r="P117" s="1">
        <v>83.999999999999986</v>
      </c>
      <c r="Q117" s="1">
        <v>82.4</v>
      </c>
      <c r="R117" s="1">
        <v>80.800000000000011</v>
      </c>
      <c r="S117" s="1">
        <v>79.199999999999989</v>
      </c>
      <c r="T117" s="1">
        <v>77.600000000000009</v>
      </c>
      <c r="U117" s="1">
        <v>76</v>
      </c>
      <c r="V117" s="1">
        <v>74.399999999999991</v>
      </c>
      <c r="W117" s="1">
        <v>72.8</v>
      </c>
      <c r="X117" s="1">
        <v>71.2</v>
      </c>
      <c r="Y117" s="1">
        <v>69.599999999999994</v>
      </c>
      <c r="Z117" s="1">
        <v>68</v>
      </c>
      <c r="AA117" s="1">
        <v>66.400000000000006</v>
      </c>
      <c r="AB117" s="1">
        <v>64.8</v>
      </c>
      <c r="AC117" s="1">
        <v>0</v>
      </c>
      <c r="AD117" s="1">
        <v>0</v>
      </c>
      <c r="AE117" s="1">
        <v>80</v>
      </c>
      <c r="AF117" s="1">
        <v>160</v>
      </c>
      <c r="AG117" s="1">
        <v>240</v>
      </c>
      <c r="AH117" s="1">
        <v>320</v>
      </c>
      <c r="AI117" s="1">
        <v>400</v>
      </c>
      <c r="AJ117" s="1">
        <v>480</v>
      </c>
      <c r="AK117" s="1">
        <v>560</v>
      </c>
      <c r="AL117" s="1">
        <v>640</v>
      </c>
      <c r="AM117" s="1">
        <v>720</v>
      </c>
      <c r="AN117" s="1">
        <v>799.99999999999909</v>
      </c>
      <c r="AO117" s="1">
        <v>896.62528584595827</v>
      </c>
      <c r="AP117" s="1">
        <v>976.62528584595816</v>
      </c>
      <c r="AQ117" s="1">
        <v>1170.772986763448</v>
      </c>
      <c r="AR117" s="1">
        <v>1400.772986763448</v>
      </c>
    </row>
    <row r="118" spans="1:44" x14ac:dyDescent="0.2">
      <c r="A118" s="13" t="s">
        <v>93</v>
      </c>
      <c r="B118" s="1" t="s">
        <v>138</v>
      </c>
      <c r="C118" s="1" t="s">
        <v>7</v>
      </c>
      <c r="D118" s="1">
        <v>0.6</v>
      </c>
      <c r="E118" s="1">
        <v>0.6</v>
      </c>
      <c r="F118" s="1">
        <v>0.5</v>
      </c>
      <c r="G118" s="1">
        <v>0.5</v>
      </c>
      <c r="H118" s="1">
        <v>0.5</v>
      </c>
      <c r="I118" s="1">
        <v>0.5</v>
      </c>
      <c r="J118" s="1">
        <v>0.4</v>
      </c>
      <c r="K118" s="1">
        <v>0.4</v>
      </c>
      <c r="L118" s="1">
        <v>0.4</v>
      </c>
      <c r="M118" s="1">
        <v>0.4</v>
      </c>
      <c r="N118" s="1">
        <v>0.4</v>
      </c>
      <c r="O118" s="1">
        <v>0.3</v>
      </c>
      <c r="P118" s="1">
        <v>0.3</v>
      </c>
      <c r="Q118" s="1">
        <v>0.3</v>
      </c>
      <c r="R118" s="1">
        <v>0.3</v>
      </c>
      <c r="S118" s="1">
        <v>0.2</v>
      </c>
      <c r="T118" s="1">
        <v>0.2</v>
      </c>
      <c r="U118" s="1">
        <v>0.2</v>
      </c>
      <c r="V118" s="1">
        <v>0.2</v>
      </c>
      <c r="W118" s="1">
        <v>0.1</v>
      </c>
      <c r="X118" s="1">
        <v>0.1</v>
      </c>
      <c r="Y118" s="1">
        <v>0.1</v>
      </c>
      <c r="Z118" s="1">
        <v>0.1</v>
      </c>
      <c r="AA118" s="1">
        <v>0</v>
      </c>
      <c r="AB118" s="1">
        <v>0</v>
      </c>
      <c r="AC118" s="1">
        <v>45.1130650727834</v>
      </c>
      <c r="AD118" s="1">
        <v>115.113065072783</v>
      </c>
      <c r="AE118" s="1">
        <v>178.87446594080299</v>
      </c>
      <c r="AF118" s="1">
        <v>206.937358090977</v>
      </c>
      <c r="AG118" s="1">
        <v>276.937358090977</v>
      </c>
      <c r="AH118" s="1">
        <v>346.937358090977</v>
      </c>
      <c r="AI118" s="1">
        <v>416.93735809097797</v>
      </c>
      <c r="AJ118" s="1">
        <v>460.4</v>
      </c>
      <c r="AK118" s="1">
        <v>490.10300415456697</v>
      </c>
      <c r="AL118" s="1">
        <v>536.5</v>
      </c>
      <c r="AM118" s="1">
        <v>574.6</v>
      </c>
      <c r="AN118" s="1">
        <v>631.5</v>
      </c>
      <c r="AO118" s="1">
        <v>688.4</v>
      </c>
      <c r="AP118" s="1">
        <v>745.19999999999993</v>
      </c>
      <c r="AQ118" s="1">
        <v>802.099999999999</v>
      </c>
      <c r="AR118" s="1">
        <v>858.99999999999898</v>
      </c>
    </row>
    <row r="119" spans="1:44" x14ac:dyDescent="0.2">
      <c r="A119" s="13" t="s">
        <v>93</v>
      </c>
      <c r="B119" s="1" t="s">
        <v>105</v>
      </c>
      <c r="C119" s="1" t="s">
        <v>7</v>
      </c>
      <c r="D119" s="1">
        <v>40.6</v>
      </c>
      <c r="E119" s="1">
        <v>70.599999999999994</v>
      </c>
      <c r="F119" s="1">
        <v>100.5</v>
      </c>
      <c r="G119" s="1">
        <v>98.899999999999991</v>
      </c>
      <c r="H119" s="1">
        <v>97.3</v>
      </c>
      <c r="I119" s="1">
        <v>95.7</v>
      </c>
      <c r="J119" s="1">
        <v>94.000000000000014</v>
      </c>
      <c r="K119" s="1">
        <v>92.4</v>
      </c>
      <c r="L119" s="1">
        <v>89.199999999999989</v>
      </c>
      <c r="M119" s="1">
        <v>90.800000000000011</v>
      </c>
      <c r="N119" s="1">
        <v>87.600000000000009</v>
      </c>
      <c r="O119" s="1">
        <v>85.9</v>
      </c>
      <c r="P119" s="1">
        <v>84.299999999999983</v>
      </c>
      <c r="Q119" s="1">
        <v>82.7</v>
      </c>
      <c r="R119" s="1">
        <v>81.100000000000009</v>
      </c>
      <c r="S119" s="1">
        <v>79.399999999999991</v>
      </c>
      <c r="T119" s="1">
        <v>77.800000000000011</v>
      </c>
      <c r="U119" s="1">
        <v>76.2</v>
      </c>
      <c r="V119" s="1">
        <v>74.599999999999994</v>
      </c>
      <c r="W119" s="1">
        <v>72.899999999999991</v>
      </c>
      <c r="X119" s="1">
        <v>71.3</v>
      </c>
      <c r="Y119" s="1">
        <v>69.699999999999989</v>
      </c>
      <c r="Z119" s="1">
        <v>68.099999999999994</v>
      </c>
      <c r="AA119" s="1">
        <v>66.400000000000006</v>
      </c>
      <c r="AB119" s="1">
        <v>64.8</v>
      </c>
      <c r="AC119" s="1">
        <v>45.1130650727834</v>
      </c>
      <c r="AD119" s="1">
        <v>115.113065072783</v>
      </c>
      <c r="AE119" s="1">
        <v>258.87446594080302</v>
      </c>
      <c r="AF119" s="1">
        <v>366.937358090977</v>
      </c>
      <c r="AG119" s="1">
        <v>516.937358090977</v>
      </c>
      <c r="AH119" s="1">
        <v>666.937358090977</v>
      </c>
      <c r="AI119" s="1">
        <v>816.93735809097802</v>
      </c>
      <c r="AJ119" s="1">
        <v>940.4</v>
      </c>
      <c r="AK119" s="1">
        <v>1050.1030041545669</v>
      </c>
      <c r="AL119" s="1">
        <v>1176.5</v>
      </c>
      <c r="AM119" s="1">
        <v>1294.5999999999999</v>
      </c>
      <c r="AN119" s="1">
        <v>1431.4999999999991</v>
      </c>
      <c r="AO119" s="1">
        <v>1585.0252858459583</v>
      </c>
      <c r="AP119" s="1">
        <v>1721.8252858459582</v>
      </c>
      <c r="AQ119" s="1">
        <v>1972.872986763447</v>
      </c>
      <c r="AR119" s="1">
        <v>2259.7729867634471</v>
      </c>
    </row>
    <row r="120" spans="1:44" x14ac:dyDescent="0.2">
      <c r="A120" s="13" t="s">
        <v>93</v>
      </c>
      <c r="B120" s="1" t="s">
        <v>106</v>
      </c>
      <c r="C120" s="1" t="s">
        <v>7</v>
      </c>
      <c r="D120" s="1">
        <v>159.20000000000002</v>
      </c>
      <c r="E120" s="1">
        <v>152.79999999999998</v>
      </c>
      <c r="F120" s="1">
        <v>146.4</v>
      </c>
      <c r="G120" s="1">
        <v>140.1</v>
      </c>
      <c r="H120" s="1">
        <v>133.69999999999999</v>
      </c>
      <c r="I120" s="1">
        <v>127.3</v>
      </c>
      <c r="J120" s="1">
        <v>121</v>
      </c>
      <c r="K120" s="1">
        <v>114.60000000000001</v>
      </c>
      <c r="L120" s="1">
        <v>101.8</v>
      </c>
      <c r="M120" s="1">
        <v>108.30000000000001</v>
      </c>
      <c r="N120" s="1">
        <v>95.5</v>
      </c>
      <c r="O120" s="1">
        <v>89.2</v>
      </c>
      <c r="P120" s="1">
        <v>82.699999999999989</v>
      </c>
      <c r="Q120" s="1">
        <v>76.399999999999991</v>
      </c>
      <c r="R120" s="1">
        <v>150.00000000000003</v>
      </c>
      <c r="S120" s="1">
        <v>223.70000000000002</v>
      </c>
      <c r="T120" s="1">
        <v>297.3</v>
      </c>
      <c r="U120" s="1">
        <v>370.90000000000003</v>
      </c>
      <c r="V120" s="1">
        <v>444.6</v>
      </c>
      <c r="W120" s="1">
        <v>518.20000000000005</v>
      </c>
      <c r="X120" s="1">
        <v>591.79999999999995</v>
      </c>
      <c r="Y120" s="1">
        <v>665.5</v>
      </c>
      <c r="Z120" s="1">
        <v>739.1</v>
      </c>
      <c r="AA120" s="1">
        <v>812.8</v>
      </c>
      <c r="AB120" s="1">
        <v>886.29999999999893</v>
      </c>
      <c r="AC120" s="1">
        <v>959.99999999999898</v>
      </c>
      <c r="AD120" s="1">
        <v>1039.99999999999</v>
      </c>
      <c r="AE120" s="1">
        <v>1123.4026941182412</v>
      </c>
      <c r="AF120" s="1">
        <v>1263.4026941182515</v>
      </c>
      <c r="AG120" s="1">
        <v>1403.4026941182512</v>
      </c>
      <c r="AH120" s="1">
        <v>1543.402694118251</v>
      </c>
      <c r="AI120" s="1">
        <v>1683.402694118251</v>
      </c>
      <c r="AJ120" s="1">
        <v>1823.402694118251</v>
      </c>
      <c r="AK120" s="1">
        <v>1963.4026941182512</v>
      </c>
      <c r="AL120" s="1">
        <v>2103.402694118251</v>
      </c>
      <c r="AM120" s="1">
        <v>2243.402694118251</v>
      </c>
      <c r="AN120" s="1">
        <v>2383.402694118251</v>
      </c>
      <c r="AO120" s="1">
        <v>2523.402694118251</v>
      </c>
      <c r="AP120" s="1">
        <v>2663.402694118251</v>
      </c>
      <c r="AQ120" s="1">
        <v>2723.402694118251</v>
      </c>
      <c r="AR120" s="1">
        <v>2783.402694118251</v>
      </c>
    </row>
    <row r="121" spans="1:44" x14ac:dyDescent="0.2">
      <c r="A121" s="13" t="s">
        <v>93</v>
      </c>
      <c r="B121" s="1" t="s">
        <v>139</v>
      </c>
      <c r="C121" s="1" t="s">
        <v>7</v>
      </c>
      <c r="D121" s="1">
        <v>11.299999999999999</v>
      </c>
      <c r="E121" s="1">
        <v>11</v>
      </c>
      <c r="F121" s="1">
        <v>10.7</v>
      </c>
      <c r="G121" s="1">
        <v>10.4</v>
      </c>
      <c r="H121" s="1">
        <v>10.1</v>
      </c>
      <c r="I121" s="1">
        <v>9.9</v>
      </c>
      <c r="J121" s="1">
        <v>9.6</v>
      </c>
      <c r="K121" s="1">
        <v>9.2999999999999989</v>
      </c>
      <c r="L121" s="1">
        <v>8.6999999999999993</v>
      </c>
      <c r="M121" s="1">
        <v>9</v>
      </c>
      <c r="N121" s="1">
        <v>8.5</v>
      </c>
      <c r="O121" s="1">
        <v>8.2000000000000011</v>
      </c>
      <c r="P121" s="1">
        <v>7.9</v>
      </c>
      <c r="Q121" s="1">
        <v>7.6</v>
      </c>
      <c r="R121" s="1">
        <v>7.3</v>
      </c>
      <c r="S121" s="1">
        <v>7</v>
      </c>
      <c r="T121" s="1">
        <v>6.8</v>
      </c>
      <c r="U121" s="1">
        <v>6.5</v>
      </c>
      <c r="V121" s="1">
        <v>6.2</v>
      </c>
      <c r="W121" s="1">
        <v>5.8999999999999995</v>
      </c>
      <c r="X121" s="1">
        <v>50.4</v>
      </c>
      <c r="Y121" s="1">
        <v>53.6</v>
      </c>
      <c r="Z121" s="1">
        <v>56.800000000000004</v>
      </c>
      <c r="AA121" s="1">
        <v>60.1</v>
      </c>
      <c r="AB121" s="1">
        <v>63.3</v>
      </c>
      <c r="AC121" s="1">
        <v>66.5</v>
      </c>
      <c r="AD121" s="1">
        <v>70.400000000000006</v>
      </c>
      <c r="AE121" s="1">
        <v>74.300000000000011</v>
      </c>
      <c r="AF121" s="1">
        <v>78.2</v>
      </c>
      <c r="AG121" s="1">
        <v>82.099999999999895</v>
      </c>
      <c r="AH121" s="1">
        <v>86</v>
      </c>
      <c r="AI121" s="1">
        <v>91.899999999999991</v>
      </c>
      <c r="AJ121" s="1">
        <v>97.8</v>
      </c>
      <c r="AK121" s="1">
        <v>103.7</v>
      </c>
      <c r="AL121" s="1">
        <v>109.60000000000001</v>
      </c>
      <c r="AM121" s="1">
        <v>115.5</v>
      </c>
      <c r="AN121" s="1">
        <v>120.2</v>
      </c>
      <c r="AO121" s="1">
        <v>124.89999999999999</v>
      </c>
      <c r="AP121" s="1">
        <v>129.70000000000002</v>
      </c>
      <c r="AQ121" s="1">
        <v>134.4</v>
      </c>
      <c r="AR121" s="1">
        <v>139.1</v>
      </c>
    </row>
    <row r="122" spans="1:44" x14ac:dyDescent="0.2">
      <c r="A122" s="13" t="s">
        <v>93</v>
      </c>
      <c r="B122" s="1" t="s">
        <v>140</v>
      </c>
      <c r="C122" s="1" t="s">
        <v>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</row>
    <row r="123" spans="1:44" x14ac:dyDescent="0.2">
      <c r="A123" s="13" t="s">
        <v>93</v>
      </c>
      <c r="B123" s="1" t="s">
        <v>141</v>
      </c>
      <c r="C123" s="1" t="s">
        <v>7</v>
      </c>
      <c r="D123" s="1">
        <v>11.299999999999999</v>
      </c>
      <c r="E123" s="1">
        <v>11</v>
      </c>
      <c r="F123" s="1">
        <v>10.7</v>
      </c>
      <c r="G123" s="1">
        <v>10.4</v>
      </c>
      <c r="H123" s="1">
        <v>10.1</v>
      </c>
      <c r="I123" s="1">
        <v>9.9</v>
      </c>
      <c r="J123" s="1">
        <v>9.6</v>
      </c>
      <c r="K123" s="1">
        <v>9.2999999999999989</v>
      </c>
      <c r="L123" s="1">
        <v>8.6999999999999993</v>
      </c>
      <c r="M123" s="1">
        <v>9</v>
      </c>
      <c r="N123" s="1">
        <v>8.5</v>
      </c>
      <c r="O123" s="1">
        <v>8.2000000000000011</v>
      </c>
      <c r="P123" s="1">
        <v>7.9</v>
      </c>
      <c r="Q123" s="1">
        <v>7.6</v>
      </c>
      <c r="R123" s="1">
        <v>7.3</v>
      </c>
      <c r="S123" s="1">
        <v>7</v>
      </c>
      <c r="T123" s="1">
        <v>6.8</v>
      </c>
      <c r="U123" s="1">
        <v>6.5</v>
      </c>
      <c r="V123" s="1">
        <v>6.2</v>
      </c>
      <c r="W123" s="1">
        <v>5.8999999999999995</v>
      </c>
      <c r="X123" s="1">
        <v>50.4</v>
      </c>
      <c r="Y123" s="1">
        <v>53.6</v>
      </c>
      <c r="Z123" s="1">
        <v>56.800000000000004</v>
      </c>
      <c r="AA123" s="1">
        <v>60.1</v>
      </c>
      <c r="AB123" s="1">
        <v>63.3</v>
      </c>
      <c r="AC123" s="1">
        <v>66.5</v>
      </c>
      <c r="AD123" s="1">
        <v>70.400000000000006</v>
      </c>
      <c r="AE123" s="1">
        <v>74.300000000000011</v>
      </c>
      <c r="AF123" s="1">
        <v>78.2</v>
      </c>
      <c r="AG123" s="1">
        <v>82.099999999999895</v>
      </c>
      <c r="AH123" s="1">
        <v>86</v>
      </c>
      <c r="AI123" s="1">
        <v>91.899999999999991</v>
      </c>
      <c r="AJ123" s="1">
        <v>97.8</v>
      </c>
      <c r="AK123" s="1">
        <v>103.7</v>
      </c>
      <c r="AL123" s="1">
        <v>109.60000000000001</v>
      </c>
      <c r="AM123" s="1">
        <v>115.5</v>
      </c>
      <c r="AN123" s="1">
        <v>120.2</v>
      </c>
      <c r="AO123" s="1">
        <v>124.89999999999999</v>
      </c>
      <c r="AP123" s="1">
        <v>129.70000000000002</v>
      </c>
      <c r="AQ123" s="1">
        <v>134.4</v>
      </c>
      <c r="AR123" s="1">
        <v>139.1</v>
      </c>
    </row>
    <row r="124" spans="1:44" x14ac:dyDescent="0.2">
      <c r="A124" s="13" t="s">
        <v>93</v>
      </c>
      <c r="B124" s="1" t="s">
        <v>125</v>
      </c>
      <c r="C124" s="1" t="s">
        <v>7</v>
      </c>
      <c r="D124" s="1">
        <v>5143.7741192377725</v>
      </c>
      <c r="E124" s="1">
        <v>5166.7741192377707</v>
      </c>
      <c r="F124" s="1">
        <v>5230.5855692267533</v>
      </c>
      <c r="G124" s="1">
        <v>5269.3260124586195</v>
      </c>
      <c r="H124" s="1">
        <v>5286.7146594031274</v>
      </c>
      <c r="I124" s="1">
        <v>5276.3146594031268</v>
      </c>
      <c r="J124" s="1">
        <v>5265.2146594031228</v>
      </c>
      <c r="K124" s="1">
        <v>5254.4146594031226</v>
      </c>
      <c r="L124" s="1">
        <v>5345.3905791886191</v>
      </c>
      <c r="M124" s="1">
        <v>5290.6902355244301</v>
      </c>
      <c r="N124" s="1">
        <v>5469.6592618430323</v>
      </c>
      <c r="O124" s="1">
        <v>5577.536759912553</v>
      </c>
      <c r="P124" s="1">
        <v>5617.4671680366246</v>
      </c>
      <c r="Q124" s="1">
        <v>5699.8543607439524</v>
      </c>
      <c r="R124" s="1">
        <v>5807.6110481112073</v>
      </c>
      <c r="S124" s="1">
        <v>5986.2486830938724</v>
      </c>
      <c r="T124" s="1">
        <v>6278.8745835705331</v>
      </c>
      <c r="U124" s="1">
        <v>6479.670871662116</v>
      </c>
      <c r="V124" s="1">
        <v>6722.544091323075</v>
      </c>
      <c r="W124" s="1">
        <v>6931.2617193570668</v>
      </c>
      <c r="X124" s="1">
        <v>7152.9712307529071</v>
      </c>
      <c r="Y124" s="1">
        <v>7421.2898597782178</v>
      </c>
      <c r="Z124" s="1">
        <v>7624.5321522366276</v>
      </c>
      <c r="AA124" s="1">
        <v>7890.6440229878153</v>
      </c>
      <c r="AB124" s="1">
        <v>8170.0822292354642</v>
      </c>
      <c r="AC124" s="1">
        <v>8244.8028984225093</v>
      </c>
      <c r="AD124" s="1">
        <v>8409.8286941294173</v>
      </c>
      <c r="AE124" s="1">
        <v>8689.9631349852498</v>
      </c>
      <c r="AF124" s="1">
        <v>8989.2855839035692</v>
      </c>
      <c r="AG124" s="1">
        <v>9334.5830315309904</v>
      </c>
      <c r="AH124" s="1">
        <v>9677.4819843820624</v>
      </c>
      <c r="AI124" s="1">
        <v>10019.673848683109</v>
      </c>
      <c r="AJ124" s="1">
        <v>10341.479428408918</v>
      </c>
      <c r="AK124" s="1">
        <v>10600.786651891445</v>
      </c>
      <c r="AL124" s="1">
        <v>10920.16990277462</v>
      </c>
      <c r="AM124" s="1">
        <v>11231.081275989804</v>
      </c>
      <c r="AN124" s="1">
        <v>11538.37717611233</v>
      </c>
      <c r="AO124" s="1">
        <v>11892.409417541014</v>
      </c>
      <c r="AP124" s="1">
        <v>12158.829392014866</v>
      </c>
      <c r="AQ124" s="1">
        <v>12541.715108215443</v>
      </c>
      <c r="AR124" s="1">
        <v>12917.556745653657</v>
      </c>
    </row>
    <row r="126" spans="1:44" x14ac:dyDescent="0.2">
      <c r="A126" s="13" t="s">
        <v>93</v>
      </c>
      <c r="B126" s="1" t="s">
        <v>145</v>
      </c>
      <c r="C126" s="1" t="s">
        <v>126</v>
      </c>
      <c r="D126" s="22">
        <f>(D112+D115+D117+D118+D120+D121+D122)/D124</f>
        <v>0.25352979539335746</v>
      </c>
      <c r="E126" s="22">
        <f t="shared" ref="E126:AR126" si="3">(E112+E115+E117+E118+E120+E121+E122)/E124</f>
        <v>0.25387213950694415</v>
      </c>
      <c r="F126" s="22">
        <f t="shared" si="3"/>
        <v>0.2522279738165214</v>
      </c>
      <c r="G126" s="22">
        <f t="shared" si="3"/>
        <v>0.24583789215873136</v>
      </c>
      <c r="H126" s="22">
        <f t="shared" si="3"/>
        <v>0.24047070475778815</v>
      </c>
      <c r="I126" s="22">
        <f t="shared" si="3"/>
        <v>0.23643396585091478</v>
      </c>
      <c r="J126" s="22">
        <f t="shared" si="3"/>
        <v>0.23237419158494457</v>
      </c>
      <c r="K126" s="22">
        <f t="shared" si="3"/>
        <v>0.22826519750465343</v>
      </c>
      <c r="L126" s="22">
        <f t="shared" si="3"/>
        <v>0.21829649323002009</v>
      </c>
      <c r="M126" s="22">
        <f t="shared" si="3"/>
        <v>0.22220163110408805</v>
      </c>
      <c r="N126" s="22">
        <f t="shared" si="3"/>
        <v>0.21651927073647359</v>
      </c>
      <c r="O126" s="22">
        <f t="shared" si="3"/>
        <v>0.21876801302702337</v>
      </c>
      <c r="P126" s="22">
        <f t="shared" si="3"/>
        <v>0.22362153564491685</v>
      </c>
      <c r="Q126" s="22">
        <f t="shared" si="3"/>
        <v>0.22331686331290276</v>
      </c>
      <c r="R126" s="22">
        <f t="shared" si="3"/>
        <v>0.23479304620922009</v>
      </c>
      <c r="S126" s="22">
        <f t="shared" si="3"/>
        <v>0.24209223520229931</v>
      </c>
      <c r="T126" s="22">
        <f t="shared" si="3"/>
        <v>0.26557915402125054</v>
      </c>
      <c r="U126" s="22">
        <f t="shared" si="3"/>
        <v>0.28921636622384528</v>
      </c>
      <c r="V126" s="22">
        <f t="shared" si="3"/>
        <v>0.30942554419441815</v>
      </c>
      <c r="W126" s="22">
        <f t="shared" si="3"/>
        <v>0.31908097176341377</v>
      </c>
      <c r="X126" s="22">
        <f t="shared" si="3"/>
        <v>0.32705894667894497</v>
      </c>
      <c r="Y126" s="22">
        <f t="shared" si="3"/>
        <v>0.33877693943829967</v>
      </c>
      <c r="Z126" s="22">
        <f t="shared" si="3"/>
        <v>0.34410034680868112</v>
      </c>
      <c r="AA126" s="22">
        <f t="shared" si="3"/>
        <v>0.35438375124302207</v>
      </c>
      <c r="AB126" s="22">
        <f t="shared" si="3"/>
        <v>0.36499684472777372</v>
      </c>
      <c r="AC126" s="22">
        <f t="shared" si="3"/>
        <v>0.37462981969565229</v>
      </c>
      <c r="AD126" s="22">
        <f t="shared" si="3"/>
        <v>0.38910124545739871</v>
      </c>
      <c r="AE126" s="22">
        <f t="shared" si="3"/>
        <v>0.40489687462424068</v>
      </c>
      <c r="AF126" s="22">
        <f t="shared" si="3"/>
        <v>0.42113489117359321</v>
      </c>
      <c r="AG126" s="22">
        <f t="shared" si="3"/>
        <v>0.4386700286744325</v>
      </c>
      <c r="AH126" s="22">
        <f t="shared" si="3"/>
        <v>0.45505657496574264</v>
      </c>
      <c r="AI126" s="22">
        <f t="shared" si="3"/>
        <v>0.4704138818875937</v>
      </c>
      <c r="AJ126" s="22">
        <f t="shared" si="3"/>
        <v>0.48326557922282698</v>
      </c>
      <c r="AK126" s="22">
        <f t="shared" si="3"/>
        <v>0.49681068236628012</v>
      </c>
      <c r="AL126" s="22">
        <f t="shared" si="3"/>
        <v>0.50853304943705424</v>
      </c>
      <c r="AM126" s="22">
        <f t="shared" si="3"/>
        <v>0.51924463290200429</v>
      </c>
      <c r="AN126" s="22">
        <f t="shared" si="3"/>
        <v>0.53067440317803005</v>
      </c>
      <c r="AO126" s="22">
        <f t="shared" si="3"/>
        <v>0.54113374718138596</v>
      </c>
      <c r="AP126" s="22">
        <f t="shared" si="3"/>
        <v>0.55321806518205541</v>
      </c>
      <c r="AQ126" s="22">
        <f t="shared" si="3"/>
        <v>0.56244644479283201</v>
      </c>
      <c r="AR126" s="22">
        <f t="shared" si="3"/>
        <v>0.57411602583915411</v>
      </c>
    </row>
    <row r="129" spans="1:44" s="2" customFormat="1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93</v>
      </c>
      <c r="B130" s="1" t="s">
        <v>99</v>
      </c>
      <c r="C130" s="1" t="s">
        <v>3</v>
      </c>
      <c r="D130" s="1">
        <v>30.029407019999997</v>
      </c>
      <c r="E130" s="1">
        <v>29.8862083985039</v>
      </c>
      <c r="F130" s="1">
        <v>29.668114804463897</v>
      </c>
      <c r="G130" s="1">
        <v>31.2048892974959</v>
      </c>
      <c r="H130" s="1">
        <v>30.906810647063999</v>
      </c>
      <c r="I130" s="1">
        <v>30.674531561039998</v>
      </c>
      <c r="J130" s="1">
        <v>32.618310436396698</v>
      </c>
      <c r="K130" s="1">
        <v>31.9409225541316</v>
      </c>
      <c r="L130" s="1">
        <v>31.2257201342399</v>
      </c>
      <c r="M130" s="1">
        <v>30.2540707454399</v>
      </c>
      <c r="N130" s="1">
        <v>28.823905580185887</v>
      </c>
      <c r="O130" s="1">
        <v>25.452311673238789</v>
      </c>
      <c r="P130" s="1">
        <v>21.643080711097593</v>
      </c>
      <c r="Q130" s="1">
        <v>22.01684476093649</v>
      </c>
      <c r="R130" s="1">
        <v>22.3061796917697</v>
      </c>
      <c r="S130" s="1">
        <v>22.41740123437479</v>
      </c>
      <c r="T130" s="1">
        <v>22.73788203345239</v>
      </c>
      <c r="U130" s="1">
        <v>22.456214483039989</v>
      </c>
      <c r="V130" s="1">
        <v>22.571691991588299</v>
      </c>
      <c r="W130" s="1">
        <v>23.657048203834499</v>
      </c>
      <c r="X130" s="1">
        <v>25.146581784634499</v>
      </c>
      <c r="Y130" s="1">
        <v>26.641047595834493</v>
      </c>
      <c r="Z130" s="1">
        <v>28.133047291834501</v>
      </c>
      <c r="AA130" s="1">
        <v>29.622580872634501</v>
      </c>
      <c r="AB130" s="1">
        <v>31.114580568634501</v>
      </c>
      <c r="AC130" s="1">
        <v>32.606580264634502</v>
      </c>
      <c r="AD130" s="1">
        <v>33.743779026159388</v>
      </c>
      <c r="AE130" s="1">
        <v>35.588113541434495</v>
      </c>
      <c r="AF130" s="1">
        <v>37.082579352634504</v>
      </c>
      <c r="AG130" s="1">
        <v>38.398464565359895</v>
      </c>
      <c r="AH130" s="1">
        <v>39.610602009911922</v>
      </c>
      <c r="AI130" s="1">
        <v>40.9997347557225</v>
      </c>
      <c r="AJ130" s="1">
        <v>42.5480219228265</v>
      </c>
      <c r="AK130" s="1">
        <v>44.093619416026506</v>
      </c>
      <c r="AL130" s="1">
        <v>45.641683024426499</v>
      </c>
      <c r="AM130" s="1">
        <v>47.187280517626498</v>
      </c>
      <c r="AN130" s="1">
        <v>48.735567684730505</v>
      </c>
      <c r="AO130" s="1">
        <v>50.281165177930497</v>
      </c>
      <c r="AP130" s="1">
        <v>51.829228786330503</v>
      </c>
      <c r="AQ130" s="1">
        <v>53.4847115478345</v>
      </c>
      <c r="AR130" s="1">
        <v>54.979177359034495</v>
      </c>
    </row>
    <row r="131" spans="1:44" x14ac:dyDescent="0.2">
      <c r="A131" s="13" t="s">
        <v>93</v>
      </c>
      <c r="B131" s="1" t="s">
        <v>131</v>
      </c>
      <c r="C131" s="1" t="s">
        <v>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</row>
    <row r="132" spans="1:44" x14ac:dyDescent="0.2">
      <c r="A132" s="13" t="s">
        <v>93</v>
      </c>
      <c r="B132" s="1" t="s">
        <v>132</v>
      </c>
      <c r="C132" s="1" t="s">
        <v>3</v>
      </c>
      <c r="D132" s="1">
        <v>30.029407019999997</v>
      </c>
      <c r="E132" s="1">
        <v>29.8862083985039</v>
      </c>
      <c r="F132" s="1">
        <v>29.668114804463897</v>
      </c>
      <c r="G132" s="1">
        <v>31.2048892974959</v>
      </c>
      <c r="H132" s="1">
        <v>30.906810647063999</v>
      </c>
      <c r="I132" s="1">
        <v>30.674531561039998</v>
      </c>
      <c r="J132" s="1">
        <v>32.618310436396698</v>
      </c>
      <c r="K132" s="1">
        <v>31.9409225541316</v>
      </c>
      <c r="L132" s="1">
        <v>31.2257201342399</v>
      </c>
      <c r="M132" s="1">
        <v>30.2540707454399</v>
      </c>
      <c r="N132" s="1">
        <v>28.823905580185887</v>
      </c>
      <c r="O132" s="1">
        <v>25.452311673238789</v>
      </c>
      <c r="P132" s="1">
        <v>21.643080711097593</v>
      </c>
      <c r="Q132" s="1">
        <v>22.01684476093649</v>
      </c>
      <c r="R132" s="1">
        <v>22.3061796917697</v>
      </c>
      <c r="S132" s="1">
        <v>22.41740123437479</v>
      </c>
      <c r="T132" s="1">
        <v>22.73788203345239</v>
      </c>
      <c r="U132" s="1">
        <v>22.456214483039989</v>
      </c>
      <c r="V132" s="1">
        <v>22.571691991588299</v>
      </c>
      <c r="W132" s="1">
        <v>23.657048203834499</v>
      </c>
      <c r="X132" s="1">
        <v>25.146581784634499</v>
      </c>
      <c r="Y132" s="1">
        <v>26.641047595834493</v>
      </c>
      <c r="Z132" s="1">
        <v>28.133047291834501</v>
      </c>
      <c r="AA132" s="1">
        <v>29.622580872634501</v>
      </c>
      <c r="AB132" s="1">
        <v>31.114580568634501</v>
      </c>
      <c r="AC132" s="1">
        <v>32.606580264634502</v>
      </c>
      <c r="AD132" s="1">
        <v>33.743779026159388</v>
      </c>
      <c r="AE132" s="1">
        <v>35.588113541434495</v>
      </c>
      <c r="AF132" s="1">
        <v>37.082579352634504</v>
      </c>
      <c r="AG132" s="1">
        <v>38.398464565359895</v>
      </c>
      <c r="AH132" s="1">
        <v>39.610602009911922</v>
      </c>
      <c r="AI132" s="1">
        <v>40.9997347557225</v>
      </c>
      <c r="AJ132" s="1">
        <v>42.5480219228265</v>
      </c>
      <c r="AK132" s="1">
        <v>44.093619416026506</v>
      </c>
      <c r="AL132" s="1">
        <v>45.641683024426499</v>
      </c>
      <c r="AM132" s="1">
        <v>47.187280517626498</v>
      </c>
      <c r="AN132" s="1">
        <v>48.735567684730505</v>
      </c>
      <c r="AO132" s="1">
        <v>50.281165177930497</v>
      </c>
      <c r="AP132" s="1">
        <v>51.829228786330503</v>
      </c>
      <c r="AQ132" s="1">
        <v>53.4847115478345</v>
      </c>
      <c r="AR132" s="1">
        <v>54.979177359034495</v>
      </c>
    </row>
    <row r="133" spans="1:44" x14ac:dyDescent="0.2">
      <c r="A133" s="13" t="s">
        <v>93</v>
      </c>
      <c r="B133" s="1" t="s">
        <v>100</v>
      </c>
      <c r="C133" s="1" t="s">
        <v>3</v>
      </c>
      <c r="D133" s="1">
        <v>18.85677982868329</v>
      </c>
      <c r="E133" s="1">
        <v>20.269358543338299</v>
      </c>
      <c r="F133" s="1">
        <v>23.723695855193718</v>
      </c>
      <c r="G133" s="1">
        <v>27.726400530695461</v>
      </c>
      <c r="H133" s="1">
        <v>32.445458341931172</v>
      </c>
      <c r="I133" s="1">
        <v>35.802599428640612</v>
      </c>
      <c r="J133" s="1">
        <v>36.007746346776443</v>
      </c>
      <c r="K133" s="1">
        <v>39.299383343604909</v>
      </c>
      <c r="L133" s="1">
        <v>41.928160213901002</v>
      </c>
      <c r="M133" s="1">
        <v>43.606489545965012</v>
      </c>
      <c r="N133" s="1">
        <v>44.942501759818533</v>
      </c>
      <c r="O133" s="1">
        <v>47.793412806297063</v>
      </c>
      <c r="P133" s="1">
        <v>49.719675514664139</v>
      </c>
      <c r="Q133" s="1">
        <v>53.029375180417233</v>
      </c>
      <c r="R133" s="1">
        <v>55.243679352870942</v>
      </c>
      <c r="S133" s="1">
        <v>59.171063173734943</v>
      </c>
      <c r="T133" s="1">
        <v>60.09785356956894</v>
      </c>
      <c r="U133" s="1">
        <v>61.869576930953897</v>
      </c>
      <c r="V133" s="1">
        <v>62.700059455206393</v>
      </c>
      <c r="W133" s="1">
        <v>64.834340132550096</v>
      </c>
      <c r="X133" s="1">
        <v>66.016443015678291</v>
      </c>
      <c r="Y133" s="1">
        <v>67.651438001533791</v>
      </c>
      <c r="Z133" s="1">
        <v>68.760448013157784</v>
      </c>
      <c r="AA133" s="1">
        <v>68.861923092356193</v>
      </c>
      <c r="AB133" s="1">
        <v>69.125415201103067</v>
      </c>
      <c r="AC133" s="1">
        <v>69.913796341974404</v>
      </c>
      <c r="AD133" s="1">
        <v>69.673811759868968</v>
      </c>
      <c r="AE133" s="1">
        <v>68.610848536983454</v>
      </c>
      <c r="AF133" s="1">
        <v>67.666695844644465</v>
      </c>
      <c r="AG133" s="1">
        <v>66.438523097903115</v>
      </c>
      <c r="AH133" s="1">
        <v>65.204292641488223</v>
      </c>
      <c r="AI133" s="1">
        <v>63.645118592201804</v>
      </c>
      <c r="AJ133" s="1">
        <v>62.051200098500424</v>
      </c>
      <c r="AK133" s="1">
        <v>58.655529387656365</v>
      </c>
      <c r="AL133" s="1">
        <v>57.010728993718566</v>
      </c>
      <c r="AM133" s="1">
        <v>55.538478457570363</v>
      </c>
      <c r="AN133" s="1">
        <v>53.647039536014098</v>
      </c>
      <c r="AO133" s="1">
        <v>51.632179467083823</v>
      </c>
      <c r="AP133" s="1">
        <v>49.800642943341352</v>
      </c>
      <c r="AQ133" s="1">
        <v>47.983830458489585</v>
      </c>
      <c r="AR133" s="1">
        <v>46.031737793216266</v>
      </c>
    </row>
    <row r="134" spans="1:44" x14ac:dyDescent="0.2">
      <c r="A134" s="13" t="s">
        <v>93</v>
      </c>
      <c r="B134" s="1" t="s">
        <v>133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</row>
    <row r="135" spans="1:44" x14ac:dyDescent="0.2">
      <c r="A135" s="13" t="s">
        <v>93</v>
      </c>
      <c r="B135" s="1" t="s">
        <v>134</v>
      </c>
      <c r="C135" s="1" t="s">
        <v>3</v>
      </c>
      <c r="D135" s="1">
        <v>18.85677982868329</v>
      </c>
      <c r="E135" s="1">
        <v>20.269358543338299</v>
      </c>
      <c r="F135" s="1">
        <v>23.723695855193718</v>
      </c>
      <c r="G135" s="1">
        <v>27.726400530695461</v>
      </c>
      <c r="H135" s="1">
        <v>32.445458341931172</v>
      </c>
      <c r="I135" s="1">
        <v>35.802599428640612</v>
      </c>
      <c r="J135" s="1">
        <v>36.007746346776443</v>
      </c>
      <c r="K135" s="1">
        <v>39.299383343604909</v>
      </c>
      <c r="L135" s="1">
        <v>41.928160213901002</v>
      </c>
      <c r="M135" s="1">
        <v>43.606489545965012</v>
      </c>
      <c r="N135" s="1">
        <v>44.942501759818533</v>
      </c>
      <c r="O135" s="1">
        <v>47.793412806297063</v>
      </c>
      <c r="P135" s="1">
        <v>49.719675514664139</v>
      </c>
      <c r="Q135" s="1">
        <v>53.029375180417233</v>
      </c>
      <c r="R135" s="1">
        <v>55.243679352870942</v>
      </c>
      <c r="S135" s="1">
        <v>59.171063173734943</v>
      </c>
      <c r="T135" s="1">
        <v>60.09785356956894</v>
      </c>
      <c r="U135" s="1">
        <v>61.869576930953897</v>
      </c>
      <c r="V135" s="1">
        <v>62.700059455206393</v>
      </c>
      <c r="W135" s="1">
        <v>64.834340132550096</v>
      </c>
      <c r="X135" s="1">
        <v>66.016443015678291</v>
      </c>
      <c r="Y135" s="1">
        <v>67.651438001533791</v>
      </c>
      <c r="Z135" s="1">
        <v>68.760448013157784</v>
      </c>
      <c r="AA135" s="1">
        <v>68.861923092356193</v>
      </c>
      <c r="AB135" s="1">
        <v>69.125415201103067</v>
      </c>
      <c r="AC135" s="1">
        <v>69.913796341974404</v>
      </c>
      <c r="AD135" s="1">
        <v>69.673811759868968</v>
      </c>
      <c r="AE135" s="1">
        <v>68.610848536983454</v>
      </c>
      <c r="AF135" s="1">
        <v>67.666695844644465</v>
      </c>
      <c r="AG135" s="1">
        <v>66.438523097903115</v>
      </c>
      <c r="AH135" s="1">
        <v>65.204292641488223</v>
      </c>
      <c r="AI135" s="1">
        <v>63.645118592201804</v>
      </c>
      <c r="AJ135" s="1">
        <v>62.051200098500424</v>
      </c>
      <c r="AK135" s="1">
        <v>58.655529387656365</v>
      </c>
      <c r="AL135" s="1">
        <v>57.010728993718566</v>
      </c>
      <c r="AM135" s="1">
        <v>55.538478457570363</v>
      </c>
      <c r="AN135" s="1">
        <v>53.647039536014098</v>
      </c>
      <c r="AO135" s="1">
        <v>51.632179467083823</v>
      </c>
      <c r="AP135" s="1">
        <v>49.800642943341352</v>
      </c>
      <c r="AQ135" s="1">
        <v>47.983830458489585</v>
      </c>
      <c r="AR135" s="1">
        <v>46.031737793216266</v>
      </c>
    </row>
    <row r="136" spans="1:44" x14ac:dyDescent="0.2">
      <c r="A136" s="13" t="s">
        <v>93</v>
      </c>
      <c r="B136" s="1" t="s">
        <v>103</v>
      </c>
      <c r="C136" s="1" t="s">
        <v>3</v>
      </c>
      <c r="D136" s="1">
        <v>1.235544150528</v>
      </c>
      <c r="E136" s="1">
        <v>1.7141042894834881</v>
      </c>
      <c r="F136" s="1">
        <v>2.2536129564201599</v>
      </c>
      <c r="G136" s="1">
        <v>2.8524133565527681</v>
      </c>
      <c r="H136" s="1">
        <v>3.5105449212973441</v>
      </c>
      <c r="I136" s="1">
        <v>4.2282965801430619</v>
      </c>
      <c r="J136" s="1">
        <v>5.0050213483979427</v>
      </c>
      <c r="K136" s="1">
        <v>5.5498861074239905</v>
      </c>
      <c r="L136" s="1">
        <v>6.1178398635489932</v>
      </c>
      <c r="M136" s="1">
        <v>7.8163749395991298</v>
      </c>
      <c r="N136" s="1">
        <v>10.59949834740652</v>
      </c>
      <c r="O136" s="1">
        <v>11.583787741515678</v>
      </c>
      <c r="P136" s="1">
        <v>11.513751135752489</v>
      </c>
      <c r="Q136" s="1">
        <v>10.02339024446667</v>
      </c>
      <c r="R136" s="1">
        <v>8.5585459267461488</v>
      </c>
      <c r="S136" s="1">
        <v>6.7789938695955847</v>
      </c>
      <c r="T136" s="1">
        <v>6.5604978677269123</v>
      </c>
      <c r="U136" s="1">
        <v>5.8440079548419765</v>
      </c>
      <c r="V136" s="1">
        <v>5.763326217805715</v>
      </c>
      <c r="W136" s="1">
        <v>4.4324068317530347</v>
      </c>
      <c r="X136" s="1">
        <v>3.1047008010408761</v>
      </c>
      <c r="Y136" s="1">
        <v>1.5818672070123112</v>
      </c>
      <c r="Z136" s="1">
        <v>1.254684663838926</v>
      </c>
      <c r="AA136" s="1">
        <v>1.2220582435669249</v>
      </c>
      <c r="AB136" s="1">
        <v>1.189431823294925</v>
      </c>
      <c r="AC136" s="1">
        <v>1.112093662222926</v>
      </c>
      <c r="AD136" s="1">
        <v>1.034755501150926</v>
      </c>
      <c r="AE136" s="1">
        <v>0.95790390902292599</v>
      </c>
      <c r="AF136" s="1">
        <v>0.88056574795092601</v>
      </c>
      <c r="AG136" s="1">
        <v>0.80322758687892604</v>
      </c>
      <c r="AH136" s="1">
        <v>0.72588942580692595</v>
      </c>
      <c r="AI136" s="1">
        <v>0.68117768500692599</v>
      </c>
      <c r="AJ136" s="1">
        <v>0.62330161202881695</v>
      </c>
      <c r="AK136" s="1">
        <v>0.59175420340692597</v>
      </c>
      <c r="AL136" s="1">
        <v>0.53499883701275508</v>
      </c>
      <c r="AM136" s="1">
        <v>0.41485550921283598</v>
      </c>
      <c r="AN136" s="1">
        <v>0.50233072180692595</v>
      </c>
      <c r="AO136" s="1">
        <v>0.50233072180692595</v>
      </c>
      <c r="AP136" s="1">
        <v>0.489496360084266</v>
      </c>
      <c r="AQ136" s="1">
        <v>0.35714875178991001</v>
      </c>
      <c r="AR136" s="1">
        <v>0.11080792593922</v>
      </c>
    </row>
    <row r="137" spans="1:44" x14ac:dyDescent="0.2">
      <c r="A137" s="13" t="s">
        <v>93</v>
      </c>
      <c r="B137" s="1" t="s">
        <v>101</v>
      </c>
      <c r="C137" s="1" t="s">
        <v>3</v>
      </c>
      <c r="D137" s="1">
        <v>12.561203813760001</v>
      </c>
      <c r="E137" s="1">
        <v>12.651722906457499</v>
      </c>
      <c r="F137" s="1">
        <v>12.734546584435099</v>
      </c>
      <c r="G137" s="1">
        <v>12.8125570741056</v>
      </c>
      <c r="H137" s="1">
        <v>12.884295028147099</v>
      </c>
      <c r="I137" s="1">
        <v>12.9497604465599</v>
      </c>
      <c r="J137" s="1">
        <v>13.006254680294299</v>
      </c>
      <c r="K137" s="1">
        <v>13.0592114956799</v>
      </c>
      <c r="L137" s="1">
        <v>12.8800844928</v>
      </c>
      <c r="M137" s="1">
        <v>12.702379132799997</v>
      </c>
      <c r="N137" s="1">
        <v>12.5232521299199</v>
      </c>
      <c r="O137" s="1">
        <v>12.34412512704</v>
      </c>
      <c r="P137" s="1">
        <v>12.164998124159899</v>
      </c>
      <c r="Q137" s="1">
        <v>11.985871121279899</v>
      </c>
      <c r="R137" s="1">
        <v>11.806744118400001</v>
      </c>
      <c r="S137" s="1">
        <v>11.629038758399899</v>
      </c>
      <c r="T137" s="1">
        <v>13.527002634386999</v>
      </c>
      <c r="U137" s="1">
        <v>15.480339951507101</v>
      </c>
      <c r="V137" s="1">
        <v>17.433677268627001</v>
      </c>
      <c r="W137" s="1">
        <v>18.327988180918801</v>
      </c>
      <c r="X137" s="1">
        <v>18.532839973720499</v>
      </c>
      <c r="Y137" s="1">
        <v>19.991710406812501</v>
      </c>
      <c r="Z137" s="1">
        <v>20.5211628058962</v>
      </c>
      <c r="AA137" s="1">
        <v>21.950082659985402</v>
      </c>
      <c r="AB137" s="1">
        <v>23.525346378240002</v>
      </c>
      <c r="AC137" s="1">
        <v>23.806831668479902</v>
      </c>
      <c r="AD137" s="1">
        <v>24.035716172159901</v>
      </c>
      <c r="AE137" s="1">
        <v>24.266022318720001</v>
      </c>
      <c r="AF137" s="1">
        <v>24.496328465279902</v>
      </c>
      <c r="AG137" s="1">
        <v>24.725212968959902</v>
      </c>
      <c r="AH137" s="1">
        <v>24.954097472639901</v>
      </c>
      <c r="AI137" s="1">
        <v>25.155970761599999</v>
      </c>
      <c r="AJ137" s="1">
        <v>25.357844050560001</v>
      </c>
      <c r="AK137" s="1">
        <v>25.559717339519999</v>
      </c>
      <c r="AL137" s="1">
        <v>25.763012271360001</v>
      </c>
      <c r="AM137" s="1">
        <v>25.9648855603199</v>
      </c>
      <c r="AN137" s="1">
        <v>26.09994163392</v>
      </c>
      <c r="AO137" s="1">
        <v>26.234997707519899</v>
      </c>
      <c r="AP137" s="1">
        <v>26.370053781119999</v>
      </c>
      <c r="AQ137" s="1">
        <v>26.505109854719898</v>
      </c>
      <c r="AR137" s="1">
        <v>26.641587571199999</v>
      </c>
    </row>
    <row r="138" spans="1:44" x14ac:dyDescent="0.2">
      <c r="A138" s="13" t="s">
        <v>93</v>
      </c>
      <c r="B138" s="1" t="s">
        <v>98</v>
      </c>
      <c r="C138" s="1" t="s">
        <v>3</v>
      </c>
      <c r="D138" s="1">
        <v>0.93297480523199905</v>
      </c>
      <c r="E138" s="1">
        <v>0.90586147694399999</v>
      </c>
      <c r="F138" s="1">
        <v>0.8765055921599989</v>
      </c>
      <c r="G138" s="1">
        <v>0.84714970737599904</v>
      </c>
      <c r="H138" s="1">
        <v>0.81757026388799903</v>
      </c>
      <c r="I138" s="1">
        <v>0.790680494304</v>
      </c>
      <c r="J138" s="1">
        <v>1.217784336071005</v>
      </c>
      <c r="K138" s="1">
        <v>1.600910848799999</v>
      </c>
      <c r="L138" s="1">
        <v>1.5263644751999998</v>
      </c>
      <c r="M138" s="1">
        <v>1.826174842272948</v>
      </c>
      <c r="N138" s="1">
        <v>2.7653649782368701</v>
      </c>
      <c r="O138" s="1">
        <v>4.1655286886368694</v>
      </c>
      <c r="P138" s="1">
        <v>5.5706514350368703</v>
      </c>
      <c r="Q138" s="1">
        <v>6.494560200884929</v>
      </c>
      <c r="R138" s="1">
        <v>7.2735857447520598</v>
      </c>
      <c r="S138" s="1">
        <v>7.9250053619800696</v>
      </c>
      <c r="T138" s="1">
        <v>7.8095395712041</v>
      </c>
      <c r="U138" s="1">
        <v>7.8746197724233564</v>
      </c>
      <c r="V138" s="1">
        <v>7.805967908060941</v>
      </c>
      <c r="W138" s="1">
        <v>7.7382315987849495</v>
      </c>
      <c r="X138" s="1">
        <v>7.8140870924430441</v>
      </c>
      <c r="Y138" s="1">
        <v>7.6792962705129497</v>
      </c>
      <c r="Z138" s="1">
        <v>7.7976456750729488</v>
      </c>
      <c r="AA138" s="1">
        <v>7.7206331862729494</v>
      </c>
      <c r="AB138" s="1">
        <v>7.71590875676885</v>
      </c>
      <c r="AC138" s="1">
        <v>8.4473313303752899</v>
      </c>
      <c r="AD138" s="1">
        <v>8.7808930342245297</v>
      </c>
      <c r="AE138" s="1">
        <v>8.7562318822245295</v>
      </c>
      <c r="AF138" s="1">
        <v>8.7315707302245293</v>
      </c>
      <c r="AG138" s="1">
        <v>8.7093756934245299</v>
      </c>
      <c r="AH138" s="1">
        <v>8.6847145414244906</v>
      </c>
      <c r="AI138" s="1">
        <v>8.6721833297160291</v>
      </c>
      <c r="AJ138" s="1">
        <v>8.6900560970429694</v>
      </c>
      <c r="AK138" s="1">
        <v>8.6678610602430108</v>
      </c>
      <c r="AL138" s="1">
        <v>8.6699882088392801</v>
      </c>
      <c r="AM138" s="1">
        <v>8.6752009158276095</v>
      </c>
      <c r="AN138" s="1">
        <v>8.6836534598923691</v>
      </c>
      <c r="AO138" s="1">
        <v>8.7955500759450196</v>
      </c>
      <c r="AP138" s="1">
        <v>8.7955500759450196</v>
      </c>
      <c r="AQ138" s="1">
        <v>8.8525494501676505</v>
      </c>
      <c r="AR138" s="1">
        <v>8.8755649177756393</v>
      </c>
    </row>
    <row r="139" spans="1:44" x14ac:dyDescent="0.2">
      <c r="A139" s="13" t="s">
        <v>93</v>
      </c>
      <c r="B139" s="1" t="s">
        <v>135</v>
      </c>
      <c r="C139" s="1" t="s">
        <v>3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</row>
    <row r="140" spans="1:44" x14ac:dyDescent="0.2">
      <c r="A140" s="13" t="s">
        <v>93</v>
      </c>
      <c r="B140" s="1" t="s">
        <v>136</v>
      </c>
      <c r="C140" s="1" t="s">
        <v>3</v>
      </c>
      <c r="D140" s="1">
        <v>0.93297480523199905</v>
      </c>
      <c r="E140" s="1">
        <v>0.90586147694399999</v>
      </c>
      <c r="F140" s="1">
        <v>0.8765055921599989</v>
      </c>
      <c r="G140" s="1">
        <v>0.84714970737599904</v>
      </c>
      <c r="H140" s="1">
        <v>0.81757026388799903</v>
      </c>
      <c r="I140" s="1">
        <v>0.790680494304</v>
      </c>
      <c r="J140" s="1">
        <v>1.217784336071005</v>
      </c>
      <c r="K140" s="1">
        <v>1.600910848799999</v>
      </c>
      <c r="L140" s="1">
        <v>1.5263644751999998</v>
      </c>
      <c r="M140" s="1">
        <v>1.826174842272948</v>
      </c>
      <c r="N140" s="1">
        <v>2.7653649782368701</v>
      </c>
      <c r="O140" s="1">
        <v>4.1655286886368694</v>
      </c>
      <c r="P140" s="1">
        <v>5.5706514350368703</v>
      </c>
      <c r="Q140" s="1">
        <v>6.494560200884929</v>
      </c>
      <c r="R140" s="1">
        <v>7.2735857447520598</v>
      </c>
      <c r="S140" s="1">
        <v>7.9250053619800696</v>
      </c>
      <c r="T140" s="1">
        <v>7.8095395712041</v>
      </c>
      <c r="U140" s="1">
        <v>7.8746197724233564</v>
      </c>
      <c r="V140" s="1">
        <v>7.805967908060941</v>
      </c>
      <c r="W140" s="1">
        <v>7.7382315987849495</v>
      </c>
      <c r="X140" s="1">
        <v>7.8140870924430441</v>
      </c>
      <c r="Y140" s="1">
        <v>7.6792962705129497</v>
      </c>
      <c r="Z140" s="1">
        <v>7.7976456750729488</v>
      </c>
      <c r="AA140" s="1">
        <v>7.7206331862729494</v>
      </c>
      <c r="AB140" s="1">
        <v>7.71590875676885</v>
      </c>
      <c r="AC140" s="1">
        <v>8.4473313303752899</v>
      </c>
      <c r="AD140" s="1">
        <v>8.7808930342245297</v>
      </c>
      <c r="AE140" s="1">
        <v>8.7562318822245295</v>
      </c>
      <c r="AF140" s="1">
        <v>8.7315707302245293</v>
      </c>
      <c r="AG140" s="1">
        <v>8.7093756934245299</v>
      </c>
      <c r="AH140" s="1">
        <v>8.6847145414244906</v>
      </c>
      <c r="AI140" s="1">
        <v>8.6721833297160291</v>
      </c>
      <c r="AJ140" s="1">
        <v>8.6900560970429694</v>
      </c>
      <c r="AK140" s="1">
        <v>8.6678610602430108</v>
      </c>
      <c r="AL140" s="1">
        <v>8.6699882088392801</v>
      </c>
      <c r="AM140" s="1">
        <v>8.6752009158276095</v>
      </c>
      <c r="AN140" s="1">
        <v>8.6836534598923691</v>
      </c>
      <c r="AO140" s="1">
        <v>8.7955500759450196</v>
      </c>
      <c r="AP140" s="1">
        <v>8.7955500759450196</v>
      </c>
      <c r="AQ140" s="1">
        <v>8.8525494501676505</v>
      </c>
      <c r="AR140" s="1">
        <v>8.8755649177756393</v>
      </c>
    </row>
    <row r="141" spans="1:44" x14ac:dyDescent="0.2">
      <c r="A141" s="13" t="s">
        <v>93</v>
      </c>
      <c r="B141" s="1" t="s">
        <v>102</v>
      </c>
      <c r="C141" s="1" t="s">
        <v>3</v>
      </c>
      <c r="D141" s="1">
        <v>9.0734770261853903</v>
      </c>
      <c r="E141" s="1">
        <v>10.005980868552101</v>
      </c>
      <c r="F141" s="1">
        <v>8.8839334440283597</v>
      </c>
      <c r="G141" s="1">
        <v>5.4483863738363096</v>
      </c>
      <c r="H141" s="1">
        <v>2.9806028941823399</v>
      </c>
      <c r="I141" s="1">
        <v>1.7327248401714399</v>
      </c>
      <c r="J141" s="1">
        <v>1.4250709497896501</v>
      </c>
      <c r="K141" s="1">
        <v>0.81834058114560004</v>
      </c>
      <c r="L141" s="1">
        <v>1.5091324149165199</v>
      </c>
      <c r="M141" s="1">
        <v>2.3981984542811201</v>
      </c>
      <c r="N141" s="1">
        <v>1.81855923840058</v>
      </c>
      <c r="O141" s="1">
        <v>3.5326779132504198</v>
      </c>
      <c r="P141" s="1">
        <v>7.6267852885977199</v>
      </c>
      <c r="Q141" s="1">
        <v>8.0206770239999905</v>
      </c>
      <c r="R141" s="1">
        <v>7.8056898048000001</v>
      </c>
      <c r="S141" s="1">
        <v>7.5879463392000002</v>
      </c>
      <c r="T141" s="1">
        <v>7.3702028736000003</v>
      </c>
      <c r="U141" s="1">
        <v>7.1552156543999903</v>
      </c>
      <c r="V141" s="1">
        <v>6.9374721887999904</v>
      </c>
      <c r="W141" s="1">
        <v>6.7197287231999896</v>
      </c>
      <c r="X141" s="1">
        <v>6.5047415040000001</v>
      </c>
      <c r="Y141" s="1">
        <v>6.2869980384000002</v>
      </c>
      <c r="Z141" s="1">
        <v>6.0720108191999902</v>
      </c>
      <c r="AA141" s="1">
        <v>5.8542673535999903</v>
      </c>
      <c r="AB141" s="1">
        <v>5.6365238879999904</v>
      </c>
      <c r="AC141" s="1">
        <v>5.4215366688</v>
      </c>
      <c r="AD141" s="1">
        <v>5.2037932032000001</v>
      </c>
      <c r="AE141" s="1">
        <v>4.9860497376000001</v>
      </c>
      <c r="AF141" s="1">
        <v>4.7710625183999902</v>
      </c>
      <c r="AG141" s="1">
        <v>4.5533190528</v>
      </c>
      <c r="AH141" s="1">
        <v>4.3355755872000001</v>
      </c>
      <c r="AI141" s="1">
        <v>4.1205883679999999</v>
      </c>
      <c r="AJ141" s="1">
        <v>3.9028449024</v>
      </c>
      <c r="AK141" s="1">
        <v>3.6851014368000001</v>
      </c>
      <c r="AL141" s="1">
        <v>3.4701142175999999</v>
      </c>
      <c r="AM141" s="1">
        <v>3.252370752</v>
      </c>
      <c r="AN141" s="1">
        <v>3.0346272864000001</v>
      </c>
      <c r="AO141" s="1">
        <v>2.8196400671999999</v>
      </c>
      <c r="AP141" s="1">
        <v>2.6018966016</v>
      </c>
      <c r="AQ141" s="1">
        <v>2.3841531360000001</v>
      </c>
      <c r="AR141" s="1">
        <v>2.1691659167999999</v>
      </c>
    </row>
    <row r="142" spans="1:44" x14ac:dyDescent="0.2">
      <c r="A142" s="13" t="s">
        <v>93</v>
      </c>
      <c r="B142" s="1" t="s">
        <v>137</v>
      </c>
      <c r="C142" s="1" t="s">
        <v>3</v>
      </c>
      <c r="D142" s="1">
        <v>0.22452925593599893</v>
      </c>
      <c r="E142" s="1">
        <v>0.39292619788799898</v>
      </c>
      <c r="F142" s="1">
        <v>0.56132313983999804</v>
      </c>
      <c r="G142" s="1">
        <v>0.55236719335679907</v>
      </c>
      <c r="H142" s="1">
        <v>0.54334818748799896</v>
      </c>
      <c r="I142" s="1">
        <v>0.53439224100479898</v>
      </c>
      <c r="J142" s="1">
        <v>0.52537323513599898</v>
      </c>
      <c r="K142" s="1">
        <v>0.51641728865279801</v>
      </c>
      <c r="L142" s="1">
        <v>0.50746134216959904</v>
      </c>
      <c r="M142" s="1">
        <v>0.49844233630079904</v>
      </c>
      <c r="N142" s="1">
        <v>0.517212926795519</v>
      </c>
      <c r="O142" s="1">
        <v>0.50768517712896</v>
      </c>
      <c r="P142" s="1">
        <v>0.49822048684799997</v>
      </c>
      <c r="Q142" s="1">
        <v>0.48875579656703894</v>
      </c>
      <c r="R142" s="1">
        <v>0.47922804690047999</v>
      </c>
      <c r="S142" s="1">
        <v>0.46976335661951896</v>
      </c>
      <c r="T142" s="1">
        <v>0.46023560695296001</v>
      </c>
      <c r="U142" s="1">
        <v>0.45077091667199998</v>
      </c>
      <c r="V142" s="1">
        <v>0.441306226391039</v>
      </c>
      <c r="W142" s="1">
        <v>0.43177847672448</v>
      </c>
      <c r="X142" s="1">
        <v>0.43570574427211201</v>
      </c>
      <c r="Y142" s="1">
        <v>0.42589572851548696</v>
      </c>
      <c r="Z142" s="1">
        <v>0.416117409245567</v>
      </c>
      <c r="AA142" s="1">
        <v>0.40633908997564605</v>
      </c>
      <c r="AB142" s="1">
        <v>0.39652907421902395</v>
      </c>
      <c r="AC142" s="1">
        <v>0</v>
      </c>
      <c r="AD142" s="1">
        <v>0</v>
      </c>
      <c r="AE142" s="1">
        <v>0.50476420684799905</v>
      </c>
      <c r="AF142" s="1">
        <v>1.0095284136959899</v>
      </c>
      <c r="AG142" s="1">
        <v>1.5142926205439999</v>
      </c>
      <c r="AH142" s="1">
        <v>2.0694687128064002</v>
      </c>
      <c r="AI142" s="1">
        <v>2.586835891008</v>
      </c>
      <c r="AJ142" s="1">
        <v>3.1042030692095999</v>
      </c>
      <c r="AK142" s="1">
        <v>3.6215702474112001</v>
      </c>
      <c r="AL142" s="1">
        <v>4.1389374256128004</v>
      </c>
      <c r="AM142" s="1">
        <v>4.6563046038143998</v>
      </c>
      <c r="AN142" s="1">
        <v>5.1736717820160001</v>
      </c>
      <c r="AO142" s="1">
        <v>5.7932625155709081</v>
      </c>
      <c r="AP142" s="1">
        <v>6.3106296937725075</v>
      </c>
      <c r="AQ142" s="1">
        <v>7.5298545080657577</v>
      </c>
      <c r="AR142" s="1">
        <v>9.1889844634154194</v>
      </c>
    </row>
    <row r="143" spans="1:44" x14ac:dyDescent="0.2">
      <c r="A143" s="13" t="s">
        <v>93</v>
      </c>
      <c r="B143" s="1" t="s">
        <v>138</v>
      </c>
      <c r="C143" s="1" t="s">
        <v>3</v>
      </c>
      <c r="D143" s="1">
        <v>8.5147199999999999E-3</v>
      </c>
      <c r="E143" s="1">
        <v>8.5147199999999999E-3</v>
      </c>
      <c r="F143" s="1">
        <v>7.0955999999999997E-3</v>
      </c>
      <c r="G143" s="1">
        <v>7.0955999999999997E-3</v>
      </c>
      <c r="H143" s="1">
        <v>7.0955999999999997E-3</v>
      </c>
      <c r="I143" s="1">
        <v>7.0955999999999997E-3</v>
      </c>
      <c r="J143" s="1">
        <v>5.6764800000000002E-3</v>
      </c>
      <c r="K143" s="1">
        <v>5.6764800000000002E-3</v>
      </c>
      <c r="L143" s="1">
        <v>5.6764800000000002E-3</v>
      </c>
      <c r="M143" s="1">
        <v>5.6764800000000002E-3</v>
      </c>
      <c r="N143" s="1">
        <v>5.6764800000000002E-3</v>
      </c>
      <c r="O143" s="1">
        <v>4.25736E-3</v>
      </c>
      <c r="P143" s="1">
        <v>4.25736E-3</v>
      </c>
      <c r="Q143" s="1">
        <v>4.25736E-3</v>
      </c>
      <c r="R143" s="1">
        <v>4.25736E-3</v>
      </c>
      <c r="S143" s="1">
        <v>2.8382400000000001E-3</v>
      </c>
      <c r="T143" s="1">
        <v>2.8382400000000001E-3</v>
      </c>
      <c r="U143" s="1">
        <v>2.8382400000000001E-3</v>
      </c>
      <c r="V143" s="1">
        <v>2.8382400000000001E-3</v>
      </c>
      <c r="W143" s="1">
        <v>1.4191199999999901E-3</v>
      </c>
      <c r="X143" s="1">
        <v>1.4191200000000001E-3</v>
      </c>
      <c r="Y143" s="1">
        <v>1.4191199999999901E-3</v>
      </c>
      <c r="Z143" s="1">
        <v>1.4191200000000001E-3</v>
      </c>
      <c r="AA143" s="1">
        <v>0</v>
      </c>
      <c r="AB143" s="1">
        <v>0</v>
      </c>
      <c r="AC143" s="1">
        <v>0.64020852906088399</v>
      </c>
      <c r="AD143" s="1">
        <v>1.6335925290608799</v>
      </c>
      <c r="AE143" s="1">
        <v>2.53844332105913</v>
      </c>
      <c r="AF143" s="1">
        <v>2.9366894361406799</v>
      </c>
      <c r="AG143" s="1">
        <v>3.9300734361406802</v>
      </c>
      <c r="AH143" s="1">
        <v>4.9234574361406702</v>
      </c>
      <c r="AI143" s="1">
        <v>5.9168414361406798</v>
      </c>
      <c r="AJ143" s="1">
        <v>6.5336284800000097</v>
      </c>
      <c r="AK143" s="1">
        <v>6.9551497525582899</v>
      </c>
      <c r="AL143" s="1">
        <v>7.6135788</v>
      </c>
      <c r="AM143" s="1">
        <v>8.1542635200000007</v>
      </c>
      <c r="AN143" s="1">
        <v>8.9617427999999997</v>
      </c>
      <c r="AO143" s="1">
        <v>9.7692220800000005</v>
      </c>
      <c r="AP143" s="1">
        <v>10.5752822399999</v>
      </c>
      <c r="AQ143" s="1">
        <v>11.382761519999899</v>
      </c>
      <c r="AR143" s="1">
        <v>12.1902407999999</v>
      </c>
    </row>
    <row r="144" spans="1:44" x14ac:dyDescent="0.2">
      <c r="A144" s="13" t="s">
        <v>93</v>
      </c>
      <c r="B144" s="1" t="s">
        <v>105</v>
      </c>
      <c r="C144" s="1" t="s">
        <v>3</v>
      </c>
      <c r="D144" s="1">
        <v>0.23304397593599893</v>
      </c>
      <c r="E144" s="1">
        <v>0.40144091788799896</v>
      </c>
      <c r="F144" s="1">
        <v>0.56841873983999802</v>
      </c>
      <c r="G144" s="1">
        <v>0.55946279335679905</v>
      </c>
      <c r="H144" s="1">
        <v>0.55044378748799894</v>
      </c>
      <c r="I144" s="1">
        <v>0.54148784100479896</v>
      </c>
      <c r="J144" s="1">
        <v>0.53104971513599897</v>
      </c>
      <c r="K144" s="1">
        <v>0.522093768652798</v>
      </c>
      <c r="L144" s="1">
        <v>0.51313782216959902</v>
      </c>
      <c r="M144" s="1">
        <v>0.50411881630079902</v>
      </c>
      <c r="N144" s="1">
        <v>0.52288940679551899</v>
      </c>
      <c r="O144" s="1">
        <v>0.51194253712895998</v>
      </c>
      <c r="P144" s="1">
        <v>0.50247784684800001</v>
      </c>
      <c r="Q144" s="1">
        <v>0.49301315656703892</v>
      </c>
      <c r="R144" s="1">
        <v>0.48348540690047997</v>
      </c>
      <c r="S144" s="1">
        <v>0.47260159661951895</v>
      </c>
      <c r="T144" s="1">
        <v>0.46307384695296</v>
      </c>
      <c r="U144" s="1">
        <v>0.45360915667199997</v>
      </c>
      <c r="V144" s="1">
        <v>0.44414446639103899</v>
      </c>
      <c r="W144" s="1">
        <v>0.43319759672447999</v>
      </c>
      <c r="X144" s="1">
        <v>0.437124864272112</v>
      </c>
      <c r="Y144" s="1">
        <v>0.42731484851548696</v>
      </c>
      <c r="Z144" s="1">
        <v>0.417536529245567</v>
      </c>
      <c r="AA144" s="1">
        <v>0.40633908997564605</v>
      </c>
      <c r="AB144" s="1">
        <v>0.39652907421902395</v>
      </c>
      <c r="AC144" s="1">
        <v>0.64020852906088399</v>
      </c>
      <c r="AD144" s="1">
        <v>1.6335925290608799</v>
      </c>
      <c r="AE144" s="1">
        <v>3.0432075279071289</v>
      </c>
      <c r="AF144" s="1">
        <v>3.9462178498366698</v>
      </c>
      <c r="AG144" s="1">
        <v>5.4443660566846805</v>
      </c>
      <c r="AH144" s="1">
        <v>6.9929261489470704</v>
      </c>
      <c r="AI144" s="1">
        <v>8.5036773271486794</v>
      </c>
      <c r="AJ144" s="1">
        <v>9.6378315492096096</v>
      </c>
      <c r="AK144" s="1">
        <v>10.576719999969491</v>
      </c>
      <c r="AL144" s="1">
        <v>11.752516225612801</v>
      </c>
      <c r="AM144" s="1">
        <v>12.8105681238144</v>
      </c>
      <c r="AN144" s="1">
        <v>14.135414582016001</v>
      </c>
      <c r="AO144" s="1">
        <v>15.562484595570908</v>
      </c>
      <c r="AP144" s="1">
        <v>16.885911933772409</v>
      </c>
      <c r="AQ144" s="1">
        <v>18.912616028065656</v>
      </c>
      <c r="AR144" s="1">
        <v>21.379225263415321</v>
      </c>
    </row>
    <row r="145" spans="1:64" x14ac:dyDescent="0.2">
      <c r="A145" s="13" t="s">
        <v>93</v>
      </c>
      <c r="B145" s="1" t="s">
        <v>106</v>
      </c>
      <c r="C145" s="1" t="s">
        <v>3</v>
      </c>
      <c r="D145" s="1">
        <v>1.3084917119999999</v>
      </c>
      <c r="E145" s="1">
        <v>1.2656847456</v>
      </c>
      <c r="F145" s="1">
        <v>1.2217487904</v>
      </c>
      <c r="G145" s="1">
        <v>1.1781628848000001</v>
      </c>
      <c r="H145" s="1">
        <v>1.1326091328000001</v>
      </c>
      <c r="I145" s="1">
        <v>1.0865728800000001</v>
      </c>
      <c r="J145" s="1">
        <v>1.0405870848000001</v>
      </c>
      <c r="K145" s="1">
        <v>0.99260506079999899</v>
      </c>
      <c r="L145" s="1">
        <v>0.94502039039999997</v>
      </c>
      <c r="M145" s="1">
        <v>0.89454386879999992</v>
      </c>
      <c r="N145" s="1">
        <v>0.84535401599999904</v>
      </c>
      <c r="O145" s="1">
        <v>0.79253752319999993</v>
      </c>
      <c r="P145" s="1">
        <v>0.73719815039999992</v>
      </c>
      <c r="Q145" s="1">
        <v>0.6835806432</v>
      </c>
      <c r="R145" s="1">
        <v>1.3448211839999999</v>
      </c>
      <c r="S145" s="1">
        <v>2.0119494960000002</v>
      </c>
      <c r="T145" s="1">
        <v>2.6828242847999997</v>
      </c>
      <c r="U145" s="1">
        <v>3.3579942768</v>
      </c>
      <c r="V145" s="1">
        <v>4.0390615007999999</v>
      </c>
      <c r="W145" s="1">
        <v>4.7235188448000001</v>
      </c>
      <c r="X145" s="1">
        <v>5.4129651839999999</v>
      </c>
      <c r="Y145" s="1">
        <v>6.1079713200000008</v>
      </c>
      <c r="Z145" s="1">
        <v>6.8063581152000001</v>
      </c>
      <c r="AA145" s="1">
        <v>7.5106579104</v>
      </c>
      <c r="AB145" s="1">
        <v>8.2174048991999999</v>
      </c>
      <c r="AC145" s="1">
        <v>8.9309951999999999</v>
      </c>
      <c r="AD145" s="1">
        <v>9.7080422399999993</v>
      </c>
      <c r="AE145" s="1">
        <v>10.533809136217117</v>
      </c>
      <c r="AF145" s="1">
        <v>12.093056283579052</v>
      </c>
      <c r="AG145" s="1">
        <v>13.661133510940651</v>
      </c>
      <c r="AH145" s="1">
        <v>15.23804081830248</v>
      </c>
      <c r="AI145" s="1">
        <v>16.823778205663892</v>
      </c>
      <c r="AJ145" s="1">
        <v>18.41834567302578</v>
      </c>
      <c r="AK145" s="1">
        <v>20.02174322038757</v>
      </c>
      <c r="AL145" s="1">
        <v>21.633970847749211</v>
      </c>
      <c r="AM145" s="1">
        <v>23.25502855511094</v>
      </c>
      <c r="AN145" s="1">
        <v>24.884916342472589</v>
      </c>
      <c r="AO145" s="1">
        <v>26.523634209834249</v>
      </c>
      <c r="AP145" s="1">
        <v>28.171182157196018</v>
      </c>
      <c r="AQ145" s="1">
        <v>29.047990264557789</v>
      </c>
      <c r="AR145" s="1">
        <v>29.928582691919502</v>
      </c>
    </row>
    <row r="146" spans="1:64" x14ac:dyDescent="0.2">
      <c r="A146" s="13" t="s">
        <v>93</v>
      </c>
      <c r="B146" s="1" t="s">
        <v>139</v>
      </c>
      <c r="C146" s="1" t="s">
        <v>3</v>
      </c>
      <c r="D146" s="1">
        <v>0.256576896</v>
      </c>
      <c r="E146" s="1">
        <v>0.24976512000000001</v>
      </c>
      <c r="F146" s="1">
        <v>0.24295334399999899</v>
      </c>
      <c r="G146" s="1">
        <v>0.241389158399999</v>
      </c>
      <c r="H146" s="1">
        <v>0.23442600960000001</v>
      </c>
      <c r="I146" s="1">
        <v>0.22978391040000001</v>
      </c>
      <c r="J146" s="1">
        <v>0.222820761599999</v>
      </c>
      <c r="K146" s="1">
        <v>0.21585761279999999</v>
      </c>
      <c r="L146" s="1">
        <v>0.208894464</v>
      </c>
      <c r="M146" s="1">
        <v>0.20193131519999899</v>
      </c>
      <c r="N146" s="1">
        <v>0.19728921599999999</v>
      </c>
      <c r="O146" s="1">
        <v>0.1903260672</v>
      </c>
      <c r="P146" s="1">
        <v>0.18336291839999899</v>
      </c>
      <c r="Q146" s="1">
        <v>0.17639976959999901</v>
      </c>
      <c r="R146" s="1">
        <v>0.16943662079999999</v>
      </c>
      <c r="S146" s="1">
        <v>0.16247347200000001</v>
      </c>
      <c r="T146" s="1">
        <v>0.15783137279999901</v>
      </c>
      <c r="U146" s="1">
        <v>0.150868224</v>
      </c>
      <c r="V146" s="1">
        <v>0.14390507520000001</v>
      </c>
      <c r="W146" s="1">
        <v>0.136941926399999</v>
      </c>
      <c r="X146" s="1">
        <v>1.1698089984</v>
      </c>
      <c r="Y146" s="1">
        <v>1.24408258559999</v>
      </c>
      <c r="Z146" s="1">
        <v>1.31835617279999</v>
      </c>
      <c r="AA146" s="1">
        <v>1.3949508096000001</v>
      </c>
      <c r="AB146" s="1">
        <v>1.4692243968000001</v>
      </c>
      <c r="AC146" s="1">
        <v>1.543497984</v>
      </c>
      <c r="AD146" s="1">
        <v>1.6340189184</v>
      </c>
      <c r="AE146" s="1">
        <v>1.7245398528</v>
      </c>
      <c r="AF146" s="1">
        <v>1.8150607872</v>
      </c>
      <c r="AG146" s="1">
        <v>1.9055817215999999</v>
      </c>
      <c r="AH146" s="1">
        <v>1.9961026559999899</v>
      </c>
      <c r="AI146" s="1">
        <v>2.13304458239999</v>
      </c>
      <c r="AJ146" s="1">
        <v>2.2699865088000002</v>
      </c>
      <c r="AK146" s="1">
        <v>2.40692843519999</v>
      </c>
      <c r="AL146" s="1">
        <v>2.54387036159999</v>
      </c>
      <c r="AM146" s="1">
        <v>2.6808122879999901</v>
      </c>
      <c r="AN146" s="1">
        <v>2.7899016191999899</v>
      </c>
      <c r="AO146" s="1">
        <v>2.8989909504</v>
      </c>
      <c r="AP146" s="1">
        <v>3.01040133119999</v>
      </c>
      <c r="AQ146" s="1">
        <v>3.1194906623999898</v>
      </c>
      <c r="AR146" s="1">
        <v>3.2285799935999901</v>
      </c>
    </row>
    <row r="147" spans="1:64" x14ac:dyDescent="0.2">
      <c r="A147" s="13" t="s">
        <v>93</v>
      </c>
      <c r="B147" s="1" t="s">
        <v>140</v>
      </c>
      <c r="C147" s="1" t="s">
        <v>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</row>
    <row r="148" spans="1:64" x14ac:dyDescent="0.2">
      <c r="A148" s="13" t="s">
        <v>93</v>
      </c>
      <c r="B148" s="1" t="s">
        <v>141</v>
      </c>
      <c r="C148" s="1" t="s">
        <v>3</v>
      </c>
      <c r="D148" s="1">
        <v>0.256576896</v>
      </c>
      <c r="E148" s="1">
        <v>0.24976512000000001</v>
      </c>
      <c r="F148" s="1">
        <v>0.24295334399999899</v>
      </c>
      <c r="G148" s="1">
        <v>0.241389158399999</v>
      </c>
      <c r="H148" s="1">
        <v>0.23442600960000001</v>
      </c>
      <c r="I148" s="1">
        <v>0.22978391040000001</v>
      </c>
      <c r="J148" s="1">
        <v>0.222820761599999</v>
      </c>
      <c r="K148" s="1">
        <v>0.21585761279999999</v>
      </c>
      <c r="L148" s="1">
        <v>0.208894464</v>
      </c>
      <c r="M148" s="1">
        <v>0.20193131519999899</v>
      </c>
      <c r="N148" s="1">
        <v>0.19728921599999999</v>
      </c>
      <c r="O148" s="1">
        <v>0.1903260672</v>
      </c>
      <c r="P148" s="1">
        <v>0.18336291839999899</v>
      </c>
      <c r="Q148" s="1">
        <v>0.17639976959999901</v>
      </c>
      <c r="R148" s="1">
        <v>0.16943662079999999</v>
      </c>
      <c r="S148" s="1">
        <v>0.16247347200000001</v>
      </c>
      <c r="T148" s="1">
        <v>0.15783137279999901</v>
      </c>
      <c r="U148" s="1">
        <v>0.150868224</v>
      </c>
      <c r="V148" s="1">
        <v>0.14390507520000001</v>
      </c>
      <c r="W148" s="1">
        <v>0.136941926399999</v>
      </c>
      <c r="X148" s="1">
        <v>1.1698089984</v>
      </c>
      <c r="Y148" s="1">
        <v>1.24408258559999</v>
      </c>
      <c r="Z148" s="1">
        <v>1.31835617279999</v>
      </c>
      <c r="AA148" s="1">
        <v>1.3949508096000001</v>
      </c>
      <c r="AB148" s="1">
        <v>1.4692243968000001</v>
      </c>
      <c r="AC148" s="1">
        <v>1.543497984</v>
      </c>
      <c r="AD148" s="1">
        <v>1.6340189184</v>
      </c>
      <c r="AE148" s="1">
        <v>1.7245398528</v>
      </c>
      <c r="AF148" s="1">
        <v>1.8150607872</v>
      </c>
      <c r="AG148" s="1">
        <v>1.9055817215999999</v>
      </c>
      <c r="AH148" s="1">
        <v>1.9961026559999899</v>
      </c>
      <c r="AI148" s="1">
        <v>2.13304458239999</v>
      </c>
      <c r="AJ148" s="1">
        <v>2.2699865088000002</v>
      </c>
      <c r="AK148" s="1">
        <v>2.40692843519999</v>
      </c>
      <c r="AL148" s="1">
        <v>2.54387036159999</v>
      </c>
      <c r="AM148" s="1">
        <v>2.6808122879999901</v>
      </c>
      <c r="AN148" s="1">
        <v>2.7899016191999899</v>
      </c>
      <c r="AO148" s="1">
        <v>2.8989909504</v>
      </c>
      <c r="AP148" s="1">
        <v>3.01040133119999</v>
      </c>
      <c r="AQ148" s="1">
        <v>3.1194906623999898</v>
      </c>
      <c r="AR148" s="1">
        <v>3.2285799935999901</v>
      </c>
    </row>
    <row r="149" spans="1:64" x14ac:dyDescent="0.2">
      <c r="A149" s="13" t="s">
        <v>93</v>
      </c>
      <c r="B149" s="1" t="s">
        <v>142</v>
      </c>
      <c r="C149" s="1" t="s">
        <v>3</v>
      </c>
      <c r="D149" s="1">
        <v>74.48749922832468</v>
      </c>
      <c r="E149" s="1">
        <v>77.350127266767274</v>
      </c>
      <c r="F149" s="1">
        <v>80.173530110941229</v>
      </c>
      <c r="G149" s="1">
        <v>82.870811176618844</v>
      </c>
      <c r="H149" s="1">
        <v>85.462761026397942</v>
      </c>
      <c r="I149" s="1">
        <v>88.036437982263806</v>
      </c>
      <c r="J149" s="1">
        <v>91.07464565926206</v>
      </c>
      <c r="K149" s="1">
        <v>93.999211373038804</v>
      </c>
      <c r="L149" s="1">
        <v>96.854354271176021</v>
      </c>
      <c r="M149" s="1">
        <v>100.20428166065891</v>
      </c>
      <c r="N149" s="1">
        <v>103.03861467276383</v>
      </c>
      <c r="O149" s="1">
        <v>106.36665007750778</v>
      </c>
      <c r="P149" s="1">
        <v>109.66198112495668</v>
      </c>
      <c r="Q149" s="1">
        <v>112.92371210135225</v>
      </c>
      <c r="R149" s="1">
        <v>114.99216785103931</v>
      </c>
      <c r="S149" s="1">
        <v>118.15647330190481</v>
      </c>
      <c r="T149" s="1">
        <v>121.40670805449231</v>
      </c>
      <c r="U149" s="1">
        <v>124.64244640463832</v>
      </c>
      <c r="V149" s="1">
        <v>127.83930607247937</v>
      </c>
      <c r="W149" s="1">
        <v>131.00340203896585</v>
      </c>
      <c r="X149" s="1">
        <v>134.13929321818929</v>
      </c>
      <c r="Y149" s="1">
        <v>137.6117262742215</v>
      </c>
      <c r="Z149" s="1">
        <v>141.08125008624592</v>
      </c>
      <c r="AA149" s="1">
        <v>144.54349321839163</v>
      </c>
      <c r="AB149" s="1">
        <v>148.39036498626035</v>
      </c>
      <c r="AC149" s="1">
        <v>152.42287164954791</v>
      </c>
      <c r="AD149" s="1">
        <v>155.44840238422458</v>
      </c>
      <c r="AE149" s="1">
        <v>158.46672644290967</v>
      </c>
      <c r="AF149" s="1">
        <v>161.48313757975001</v>
      </c>
      <c r="AG149" s="1">
        <v>164.63920425455171</v>
      </c>
      <c r="AH149" s="1">
        <v>167.74224130172101</v>
      </c>
      <c r="AI149" s="1">
        <v>170.73527360745987</v>
      </c>
      <c r="AJ149" s="1">
        <v>173.49943241439411</v>
      </c>
      <c r="AK149" s="1">
        <v>174.2589744992099</v>
      </c>
      <c r="AL149" s="1">
        <v>177.02088298791909</v>
      </c>
      <c r="AM149" s="1">
        <v>179.77948067948253</v>
      </c>
      <c r="AN149" s="1">
        <v>182.51339286645245</v>
      </c>
      <c r="AO149" s="1">
        <v>185.25097297329131</v>
      </c>
      <c r="AP149" s="1">
        <v>187.95436397058958</v>
      </c>
      <c r="AQ149" s="1">
        <v>190.64760015402499</v>
      </c>
      <c r="AR149" s="1">
        <v>193.34442943290045</v>
      </c>
    </row>
    <row r="151" spans="1:64" x14ac:dyDescent="0.2">
      <c r="A151" s="13" t="s">
        <v>93</v>
      </c>
      <c r="B151" s="1" t="s">
        <v>135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</row>
    <row r="152" spans="1:64" x14ac:dyDescent="0.2">
      <c r="A152" s="13" t="s">
        <v>93</v>
      </c>
      <c r="B152" s="1" t="s">
        <v>131</v>
      </c>
      <c r="C152" s="1" t="s">
        <v>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2">
      <c r="A153" s="13" t="s">
        <v>93</v>
      </c>
      <c r="B153" s="1" t="s">
        <v>143</v>
      </c>
      <c r="C153" s="1" t="s">
        <v>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153"/>
  <sheetViews>
    <sheetView topLeftCell="A94" workbookViewId="0">
      <selection activeCell="D130" sqref="D130:AR153"/>
    </sheetView>
  </sheetViews>
  <sheetFormatPr baseColWidth="10" defaultColWidth="10.83203125" defaultRowHeight="15" x14ac:dyDescent="0.2"/>
  <cols>
    <col min="1" max="1" width="10.83203125" style="13"/>
    <col min="2" max="2" width="31.83203125" style="1" bestFit="1" customWidth="1"/>
    <col min="3" max="16384" width="10.83203125" style="1"/>
  </cols>
  <sheetData>
    <row r="1" spans="1:44" x14ac:dyDescent="0.2">
      <c r="B1" s="2" t="s">
        <v>188</v>
      </c>
    </row>
    <row r="2" spans="1:44" s="2" customFormat="1" x14ac:dyDescent="0.2">
      <c r="A2" s="13"/>
    </row>
    <row r="3" spans="1:44" s="2" customFormat="1" x14ac:dyDescent="0.2">
      <c r="A3" s="3" t="s">
        <v>90</v>
      </c>
      <c r="B3" s="3" t="s">
        <v>0</v>
      </c>
      <c r="C3" s="2" t="s">
        <v>1</v>
      </c>
      <c r="D3" s="2">
        <v>2010</v>
      </c>
      <c r="E3" s="2">
        <v>2011</v>
      </c>
      <c r="F3" s="2">
        <v>2012</v>
      </c>
      <c r="G3" s="2">
        <v>2013</v>
      </c>
      <c r="H3" s="2">
        <v>2014</v>
      </c>
      <c r="I3" s="2">
        <v>2015</v>
      </c>
      <c r="J3" s="2">
        <v>2016</v>
      </c>
      <c r="K3" s="2">
        <v>2017</v>
      </c>
      <c r="L3" s="2">
        <v>2018</v>
      </c>
      <c r="M3" s="2">
        <v>2019</v>
      </c>
      <c r="N3" s="2">
        <v>2020</v>
      </c>
      <c r="O3" s="2">
        <v>2021</v>
      </c>
      <c r="P3" s="2">
        <v>2022</v>
      </c>
      <c r="Q3" s="2">
        <v>2023</v>
      </c>
      <c r="R3" s="2">
        <v>2024</v>
      </c>
      <c r="S3" s="2">
        <v>2025</v>
      </c>
      <c r="T3" s="2">
        <v>2026</v>
      </c>
      <c r="U3" s="2">
        <v>2027</v>
      </c>
      <c r="V3" s="2">
        <v>2028</v>
      </c>
      <c r="W3" s="2">
        <v>2029</v>
      </c>
      <c r="X3" s="2">
        <v>2030</v>
      </c>
      <c r="Y3" s="2">
        <v>2031</v>
      </c>
      <c r="Z3" s="2">
        <v>2032</v>
      </c>
      <c r="AA3" s="2">
        <v>2033</v>
      </c>
      <c r="AB3" s="2">
        <v>2034</v>
      </c>
      <c r="AC3" s="2">
        <v>2035</v>
      </c>
      <c r="AD3" s="2">
        <v>2036</v>
      </c>
      <c r="AE3" s="2">
        <v>2037</v>
      </c>
      <c r="AF3" s="2">
        <v>2038</v>
      </c>
      <c r="AG3" s="2">
        <v>2039</v>
      </c>
      <c r="AH3" s="2">
        <v>2040</v>
      </c>
      <c r="AI3" s="2">
        <v>2041</v>
      </c>
      <c r="AJ3" s="2">
        <v>2042</v>
      </c>
      <c r="AK3" s="2">
        <v>2043</v>
      </c>
      <c r="AL3" s="2">
        <v>2044</v>
      </c>
      <c r="AM3" s="2">
        <v>2045</v>
      </c>
      <c r="AN3" s="2">
        <v>2046</v>
      </c>
      <c r="AO3" s="2">
        <v>2047</v>
      </c>
      <c r="AP3" s="2">
        <v>2048</v>
      </c>
      <c r="AQ3" s="2">
        <v>2049</v>
      </c>
      <c r="AR3" s="2">
        <v>2050</v>
      </c>
    </row>
    <row r="4" spans="1:44" x14ac:dyDescent="0.2">
      <c r="A4" s="13" t="s">
        <v>94</v>
      </c>
      <c r="B4" s="1" t="s">
        <v>2</v>
      </c>
      <c r="C4" s="1" t="s">
        <v>3</v>
      </c>
      <c r="D4" s="4">
        <v>83.894808424257803</v>
      </c>
      <c r="E4" s="4">
        <v>84.853955848769303</v>
      </c>
      <c r="F4" s="4">
        <v>85.8181781273788</v>
      </c>
      <c r="G4" s="4">
        <v>86.784937833037304</v>
      </c>
      <c r="H4" s="4">
        <v>87.761847246891605</v>
      </c>
      <c r="I4" s="4">
        <v>88.878352691462993</v>
      </c>
      <c r="J4" s="4">
        <v>90.096388608726699</v>
      </c>
      <c r="K4" s="4">
        <v>91.322036807137295</v>
      </c>
      <c r="L4" s="4">
        <v>92.552759859645803</v>
      </c>
      <c r="M4" s="4">
        <v>93.792553177973005</v>
      </c>
      <c r="N4" s="4">
        <v>95.033425938677496</v>
      </c>
      <c r="O4" s="4">
        <v>95.877212083845691</v>
      </c>
      <c r="P4" s="4">
        <v>96.719540244342099</v>
      </c>
      <c r="Q4" s="4">
        <v>97.563326389510294</v>
      </c>
      <c r="R4" s="4">
        <v>98.408191977055793</v>
      </c>
      <c r="S4" s="4">
        <v>99.250520137552314</v>
      </c>
      <c r="T4" s="4">
        <v>100.1196805532102</v>
      </c>
      <c r="U4" s="4">
        <v>100.9863035418192</v>
      </c>
      <c r="V4" s="4">
        <v>101.85800138452601</v>
      </c>
      <c r="W4" s="4">
        <v>102.72969922723308</v>
      </c>
      <c r="X4" s="4">
        <v>103.6039344969889</v>
      </c>
      <c r="Y4" s="4">
        <v>104.18301495996849</v>
      </c>
      <c r="Z4" s="4">
        <v>104.76209542294799</v>
      </c>
      <c r="AA4" s="4">
        <v>105.34517129764841</v>
      </c>
      <c r="AB4" s="4">
        <v>105.9217143335789</v>
      </c>
      <c r="AC4" s="4">
        <v>106.4967993848378</v>
      </c>
      <c r="AD4" s="4">
        <v>107.08241268658711</v>
      </c>
      <c r="AE4" s="4">
        <v>107.66802598833621</v>
      </c>
      <c r="AF4" s="4">
        <v>108.2471064513159</v>
      </c>
      <c r="AG4" s="4">
        <v>108.8287243413445</v>
      </c>
      <c r="AH4" s="4">
        <v>109.4118002160446</v>
      </c>
      <c r="AI4" s="4">
        <v>109.8204383399422</v>
      </c>
      <c r="AJ4" s="4">
        <v>110.23053444851129</v>
      </c>
      <c r="AK4" s="4">
        <v>110.64316798412949</v>
      </c>
      <c r="AL4" s="4">
        <v>111.049268680978</v>
      </c>
      <c r="AM4" s="4">
        <v>111.4553693778263</v>
      </c>
      <c r="AN4" s="4">
        <v>111.8745357522143</v>
      </c>
      <c r="AO4" s="4">
        <v>112.29116469955321</v>
      </c>
      <c r="AP4" s="4">
        <v>112.70633566222031</v>
      </c>
      <c r="AQ4" s="4">
        <v>113.1229646095592</v>
      </c>
      <c r="AR4" s="4">
        <v>113.5355981451773</v>
      </c>
    </row>
    <row r="5" spans="1:44" x14ac:dyDescent="0.2">
      <c r="A5" s="13" t="s">
        <v>94</v>
      </c>
      <c r="B5" s="1" t="s">
        <v>4</v>
      </c>
      <c r="C5" s="1" t="s">
        <v>3</v>
      </c>
      <c r="D5" s="4">
        <v>5.76</v>
      </c>
      <c r="E5" s="4">
        <v>5.76</v>
      </c>
      <c r="F5" s="4">
        <v>5.76</v>
      </c>
      <c r="G5" s="4">
        <v>5.76</v>
      </c>
      <c r="H5" s="4">
        <v>5.76</v>
      </c>
      <c r="I5" s="4">
        <v>5.7997912075165301</v>
      </c>
      <c r="J5" s="4">
        <v>5.8624289525576998</v>
      </c>
      <c r="K5" s="4">
        <v>5.9250666975988802</v>
      </c>
      <c r="L5" s="4">
        <v>5.9877044426400596</v>
      </c>
      <c r="M5" s="4">
        <v>6.0515021459227398</v>
      </c>
      <c r="N5" s="4">
        <v>6.1141398909639202</v>
      </c>
      <c r="O5" s="4">
        <v>6.1535784711750301</v>
      </c>
      <c r="P5" s="4">
        <v>6.1918570931446402</v>
      </c>
      <c r="Q5" s="4">
        <v>6.2312956733557501</v>
      </c>
      <c r="R5" s="4">
        <v>6.2695742953253601</v>
      </c>
      <c r="S5" s="4">
        <v>6.3078529172949702</v>
      </c>
      <c r="T5" s="4">
        <v>6.3472914975060899</v>
      </c>
      <c r="U5" s="4">
        <v>6.3867300777171998</v>
      </c>
      <c r="V5" s="4">
        <v>6.4261686579283097</v>
      </c>
      <c r="W5" s="4">
        <v>6.4656072381394196</v>
      </c>
      <c r="X5" s="4">
        <v>6.5050458183505304</v>
      </c>
      <c r="Y5" s="4">
        <v>6.5317248579051101</v>
      </c>
      <c r="Z5" s="4">
        <v>6.5584038974596899</v>
      </c>
      <c r="AA5" s="4">
        <v>6.5862428952557703</v>
      </c>
      <c r="AB5" s="4">
        <v>6.6129219348103403</v>
      </c>
      <c r="AC5" s="4">
        <v>6.6384410161234104</v>
      </c>
      <c r="AD5" s="4">
        <v>6.66628001391949</v>
      </c>
      <c r="AE5" s="4">
        <v>6.6941190117155696</v>
      </c>
      <c r="AF5" s="4">
        <v>6.7207980512701502</v>
      </c>
      <c r="AG5" s="4">
        <v>6.7474770908247299</v>
      </c>
      <c r="AH5" s="4">
        <v>6.7753160886208104</v>
      </c>
      <c r="AI5" s="4">
        <v>6.7915555040018498</v>
      </c>
      <c r="AJ5" s="4">
        <v>6.8089548776243998</v>
      </c>
      <c r="AK5" s="4">
        <v>6.8263542512469497</v>
      </c>
      <c r="AL5" s="4">
        <v>6.8425936666279998</v>
      </c>
      <c r="AM5" s="4">
        <v>6.8588330820090402</v>
      </c>
      <c r="AN5" s="4">
        <v>6.8773924138730997</v>
      </c>
      <c r="AO5" s="4">
        <v>6.8959517457371504</v>
      </c>
      <c r="AP5" s="4">
        <v>6.9133511193597004</v>
      </c>
      <c r="AQ5" s="4">
        <v>6.9319104512237502</v>
      </c>
      <c r="AR5" s="4">
        <v>6.9493098248463001</v>
      </c>
    </row>
    <row r="7" spans="1:44" x14ac:dyDescent="0.2">
      <c r="A7" s="3" t="s">
        <v>90</v>
      </c>
      <c r="B7" s="3" t="s">
        <v>5</v>
      </c>
      <c r="C7" s="2" t="s">
        <v>1</v>
      </c>
      <c r="D7" s="2">
        <v>2010</v>
      </c>
      <c r="E7" s="2">
        <v>2011</v>
      </c>
      <c r="F7" s="2">
        <v>2012</v>
      </c>
      <c r="G7" s="2">
        <v>2013</v>
      </c>
      <c r="H7" s="2">
        <v>2014</v>
      </c>
      <c r="I7" s="2">
        <v>2015</v>
      </c>
      <c r="J7" s="2">
        <v>2016</v>
      </c>
      <c r="K7" s="2">
        <v>2017</v>
      </c>
      <c r="L7" s="2">
        <v>2018</v>
      </c>
      <c r="M7" s="2">
        <v>2019</v>
      </c>
      <c r="N7" s="2">
        <v>2020</v>
      </c>
      <c r="O7" s="2">
        <v>2021</v>
      </c>
      <c r="P7" s="2">
        <v>2022</v>
      </c>
      <c r="Q7" s="2">
        <v>2023</v>
      </c>
      <c r="R7" s="2">
        <v>2024</v>
      </c>
      <c r="S7" s="2">
        <v>2025</v>
      </c>
      <c r="T7" s="2">
        <v>2026</v>
      </c>
      <c r="U7" s="2">
        <v>2027</v>
      </c>
      <c r="V7" s="2">
        <v>2028</v>
      </c>
      <c r="W7" s="2">
        <v>2029</v>
      </c>
      <c r="X7" s="2">
        <v>2030</v>
      </c>
      <c r="Y7" s="2">
        <v>2031</v>
      </c>
      <c r="Z7" s="2">
        <v>2032</v>
      </c>
      <c r="AA7" s="2">
        <v>2033</v>
      </c>
      <c r="AB7" s="2">
        <v>2034</v>
      </c>
      <c r="AC7" s="2">
        <v>2035</v>
      </c>
      <c r="AD7" s="2">
        <v>2036</v>
      </c>
      <c r="AE7" s="2">
        <v>2037</v>
      </c>
      <c r="AF7" s="2">
        <v>2038</v>
      </c>
      <c r="AG7" s="2">
        <v>2039</v>
      </c>
      <c r="AH7" s="2">
        <v>2040</v>
      </c>
      <c r="AI7" s="2">
        <v>2041</v>
      </c>
      <c r="AJ7" s="2">
        <v>2042</v>
      </c>
      <c r="AK7" s="2">
        <v>2043</v>
      </c>
      <c r="AL7" s="2">
        <v>2044</v>
      </c>
      <c r="AM7" s="2">
        <v>2045</v>
      </c>
      <c r="AN7" s="2">
        <v>2046</v>
      </c>
      <c r="AO7" s="2">
        <v>2047</v>
      </c>
      <c r="AP7" s="2">
        <v>2048</v>
      </c>
      <c r="AQ7" s="2">
        <v>2049</v>
      </c>
      <c r="AR7" s="2">
        <v>2050</v>
      </c>
    </row>
    <row r="8" spans="1:44" x14ac:dyDescent="0.2">
      <c r="A8" s="13" t="s">
        <v>94</v>
      </c>
      <c r="B8" s="1" t="s">
        <v>6</v>
      </c>
      <c r="C8" s="1" t="s">
        <v>7</v>
      </c>
      <c r="D8" s="4">
        <v>5143.7741192377725</v>
      </c>
      <c r="E8" s="4">
        <v>5166.7741192377707</v>
      </c>
      <c r="F8" s="4">
        <v>5187.6741192377713</v>
      </c>
      <c r="G8" s="4">
        <v>5176.8741192377702</v>
      </c>
      <c r="H8" s="4">
        <v>5165.7741192377716</v>
      </c>
      <c r="I8" s="4">
        <v>5155.3741192377702</v>
      </c>
      <c r="J8" s="4">
        <v>5144.2741192377698</v>
      </c>
      <c r="K8" s="4">
        <v>5120.7902541025578</v>
      </c>
      <c r="L8" s="4">
        <v>5165.30077546956</v>
      </c>
      <c r="M8" s="4">
        <v>5112.4421811300708</v>
      </c>
      <c r="N8" s="4">
        <v>5293.2525316116744</v>
      </c>
      <c r="O8" s="4">
        <v>5365.8511808068033</v>
      </c>
      <c r="P8" s="4">
        <v>5281.1780895170468</v>
      </c>
      <c r="Q8" s="4">
        <v>5270.8086392655869</v>
      </c>
      <c r="R8" s="4">
        <v>5261.9290582034027</v>
      </c>
      <c r="S8" s="4">
        <v>5244.7106355753049</v>
      </c>
      <c r="T8" s="4">
        <v>5251.3631065715199</v>
      </c>
      <c r="U8" s="4">
        <v>5302.5056590305321</v>
      </c>
      <c r="V8" s="4">
        <v>5352.0056590305312</v>
      </c>
      <c r="W8" s="4">
        <v>5379.3132883981498</v>
      </c>
      <c r="X8" s="4">
        <v>5525.7250217933297</v>
      </c>
      <c r="Y8" s="4">
        <v>5697.5312814283043</v>
      </c>
      <c r="Z8" s="4">
        <v>5928.6394000007431</v>
      </c>
      <c r="AA8" s="4">
        <v>6242.4213978365115</v>
      </c>
      <c r="AB8" s="4">
        <v>6588.1376289956124</v>
      </c>
      <c r="AC8" s="4">
        <v>6859.5675229273493</v>
      </c>
      <c r="AD8" s="4">
        <v>7110.9752609349525</v>
      </c>
      <c r="AE8" s="4">
        <v>7313.3999107962327</v>
      </c>
      <c r="AF8" s="4">
        <v>7477.7544020382729</v>
      </c>
      <c r="AG8" s="4">
        <v>7639.7055016260429</v>
      </c>
      <c r="AH8" s="4">
        <v>7792.7975364387803</v>
      </c>
      <c r="AI8" s="4">
        <v>8088.8752889946063</v>
      </c>
      <c r="AJ8" s="4">
        <v>8383.5046600391761</v>
      </c>
      <c r="AK8" s="4">
        <v>8662.442318598436</v>
      </c>
      <c r="AL8" s="4">
        <v>8972.8718543473733</v>
      </c>
      <c r="AM8" s="4">
        <v>9333.571854347374</v>
      </c>
      <c r="AN8" s="4">
        <v>9768.3824222850326</v>
      </c>
      <c r="AO8" s="4">
        <v>10224.011376818644</v>
      </c>
      <c r="AP8" s="4">
        <v>10594.100364189655</v>
      </c>
      <c r="AQ8" s="4">
        <v>11059.865892091642</v>
      </c>
      <c r="AR8" s="4">
        <v>11419.996868169323</v>
      </c>
    </row>
    <row r="9" spans="1:44" x14ac:dyDescent="0.2">
      <c r="A9" s="13" t="s">
        <v>94</v>
      </c>
      <c r="B9" s="1" t="s">
        <v>8</v>
      </c>
      <c r="C9" s="1" t="s">
        <v>7</v>
      </c>
      <c r="D9" s="4">
        <v>86.3</v>
      </c>
      <c r="E9" s="4">
        <v>83.2</v>
      </c>
      <c r="F9" s="4">
        <v>80.100000000000009</v>
      </c>
      <c r="G9" s="4">
        <v>77</v>
      </c>
      <c r="H9" s="4">
        <v>73.800000000000011</v>
      </c>
      <c r="I9" s="4">
        <v>70.8</v>
      </c>
      <c r="J9" s="4">
        <v>67.7</v>
      </c>
      <c r="K9" s="4">
        <v>64.5</v>
      </c>
      <c r="L9" s="4">
        <v>58.399999999999991</v>
      </c>
      <c r="M9" s="4">
        <v>61.5</v>
      </c>
      <c r="N9" s="4">
        <v>55.300000000000004</v>
      </c>
      <c r="O9" s="4">
        <v>235.79864919512798</v>
      </c>
      <c r="P9" s="4">
        <v>232.79864919512798</v>
      </c>
      <c r="Q9" s="4">
        <v>229.69864919512798</v>
      </c>
      <c r="R9" s="4">
        <v>226.498649195128</v>
      </c>
      <c r="S9" s="4">
        <v>223.498649195128</v>
      </c>
      <c r="T9" s="4">
        <v>220.39864919512797</v>
      </c>
      <c r="U9" s="4">
        <v>217.19864919512798</v>
      </c>
      <c r="V9" s="4">
        <v>214.09864919512799</v>
      </c>
      <c r="W9" s="4">
        <v>242.162947903575</v>
      </c>
      <c r="X9" s="4">
        <v>239.06294790357498</v>
      </c>
      <c r="Y9" s="4">
        <v>277.07746375457697</v>
      </c>
      <c r="Z9" s="4">
        <v>333.96165108115002</v>
      </c>
      <c r="AA9" s="4">
        <v>371.63940821429003</v>
      </c>
      <c r="AB9" s="4">
        <v>401.52031158496601</v>
      </c>
      <c r="AC9" s="4">
        <v>399.65059477247701</v>
      </c>
      <c r="AD9" s="4">
        <v>399.24286040352501</v>
      </c>
      <c r="AE9" s="4">
        <v>398.93881860622105</v>
      </c>
      <c r="AF9" s="4">
        <v>398.86338403524701</v>
      </c>
      <c r="AG9" s="4">
        <v>398.86802014574596</v>
      </c>
      <c r="AH9" s="4">
        <v>398.88949811215195</v>
      </c>
      <c r="AI9" s="4">
        <v>402.34704427139195</v>
      </c>
      <c r="AJ9" s="4">
        <v>407.94996629051894</v>
      </c>
      <c r="AK9" s="4">
        <v>407.04996629051897</v>
      </c>
      <c r="AL9" s="4">
        <v>406.04996629051897</v>
      </c>
      <c r="AM9" s="4">
        <v>406.04996629051897</v>
      </c>
      <c r="AN9" s="4">
        <v>406.04996629051897</v>
      </c>
      <c r="AO9" s="4">
        <v>406.04996629051897</v>
      </c>
      <c r="AP9" s="4">
        <v>406.04996629051897</v>
      </c>
      <c r="AQ9" s="4">
        <v>406.04996629051897</v>
      </c>
      <c r="AR9" s="4">
        <v>474.55790149881301</v>
      </c>
    </row>
    <row r="10" spans="1:44" x14ac:dyDescent="0.2">
      <c r="A10" s="13" t="s">
        <v>94</v>
      </c>
      <c r="B10" s="1" t="s">
        <v>9</v>
      </c>
      <c r="C10" s="1" t="s">
        <v>7</v>
      </c>
      <c r="D10" s="4">
        <v>1580.8000000000002</v>
      </c>
      <c r="E10" s="4">
        <v>1543.7</v>
      </c>
      <c r="F10" s="4">
        <v>1504.3</v>
      </c>
      <c r="G10" s="4">
        <v>1464.6999999999998</v>
      </c>
      <c r="H10" s="4">
        <v>1425.2</v>
      </c>
      <c r="I10" s="4">
        <v>1385.7</v>
      </c>
      <c r="J10" s="4">
        <v>1346.1999999999998</v>
      </c>
      <c r="K10" s="4">
        <v>1306.7</v>
      </c>
      <c r="L10" s="4">
        <v>1227.7</v>
      </c>
      <c r="M10" s="4">
        <v>1267.1000000000001</v>
      </c>
      <c r="N10" s="4">
        <v>1188.1000000000001</v>
      </c>
      <c r="O10" s="4">
        <v>1148.5999999999999</v>
      </c>
      <c r="P10" s="4">
        <v>1109</v>
      </c>
      <c r="Q10" s="4">
        <v>1069.5999999999999</v>
      </c>
      <c r="R10" s="4">
        <v>1030</v>
      </c>
      <c r="S10" s="4">
        <v>990.5</v>
      </c>
      <c r="T10" s="4">
        <v>950.9</v>
      </c>
      <c r="U10" s="4">
        <v>911.5</v>
      </c>
      <c r="V10" s="4">
        <v>871.89999999999986</v>
      </c>
      <c r="W10" s="4">
        <v>832.4</v>
      </c>
      <c r="X10" s="4">
        <v>792.8</v>
      </c>
      <c r="Y10" s="4">
        <v>753.4</v>
      </c>
      <c r="Z10" s="4">
        <v>713.90000000000009</v>
      </c>
      <c r="AA10" s="4">
        <v>680.75518189288084</v>
      </c>
      <c r="AB10" s="4">
        <v>652.98853812693494</v>
      </c>
      <c r="AC10" s="4">
        <v>632.96288519951815</v>
      </c>
      <c r="AD10" s="4">
        <v>652.56512792437263</v>
      </c>
      <c r="AE10" s="4">
        <v>659.09678490068006</v>
      </c>
      <c r="AF10" s="4">
        <v>666.60925203441707</v>
      </c>
      <c r="AG10" s="4">
        <v>674.96316442292004</v>
      </c>
      <c r="AH10" s="4">
        <v>690.67308400278603</v>
      </c>
      <c r="AI10" s="4">
        <v>707.9894165740609</v>
      </c>
      <c r="AJ10" s="4">
        <v>724.74996629051896</v>
      </c>
      <c r="AK10" s="4">
        <v>685.14996629051893</v>
      </c>
      <c r="AL10" s="4">
        <v>645.64996629051893</v>
      </c>
      <c r="AM10" s="4">
        <v>606.04996629051902</v>
      </c>
      <c r="AN10" s="4">
        <v>566.64996629051893</v>
      </c>
      <c r="AO10" s="4">
        <v>527.04996629051902</v>
      </c>
      <c r="AP10" s="4">
        <v>487.54996629051897</v>
      </c>
      <c r="AQ10" s="4">
        <v>447.94996629051894</v>
      </c>
      <c r="AR10" s="4">
        <v>408.54996629051897</v>
      </c>
    </row>
    <row r="11" spans="1:44" x14ac:dyDescent="0.2">
      <c r="A11" s="13" t="s">
        <v>94</v>
      </c>
      <c r="B11" s="1" t="s">
        <v>10</v>
      </c>
      <c r="C11" s="1" t="s">
        <v>7</v>
      </c>
      <c r="D11" s="4">
        <v>1403.7741192377712</v>
      </c>
      <c r="E11" s="4">
        <v>1459.1741192377701</v>
      </c>
      <c r="F11" s="4">
        <v>1514.5741192377711</v>
      </c>
      <c r="G11" s="4">
        <v>1570.0741192377711</v>
      </c>
      <c r="H11" s="4">
        <v>1625.3741192377709</v>
      </c>
      <c r="I11" s="4">
        <v>1680.9741192377701</v>
      </c>
      <c r="J11" s="4">
        <v>1736.1741192377699</v>
      </c>
      <c r="K11" s="4">
        <v>1778.9902541025572</v>
      </c>
      <c r="L11" s="4">
        <v>1948.7226956845388</v>
      </c>
      <c r="M11" s="4">
        <v>1829.6641013450489</v>
      </c>
      <c r="N11" s="4">
        <v>2104.3226956845319</v>
      </c>
      <c r="O11" s="4">
        <v>2059.5226956845318</v>
      </c>
      <c r="P11" s="4">
        <v>2041.2496043947756</v>
      </c>
      <c r="Q11" s="4">
        <v>2096.9801541433162</v>
      </c>
      <c r="R11" s="4">
        <v>2161.2556384631566</v>
      </c>
      <c r="S11" s="4">
        <v>2216.6556384631572</v>
      </c>
      <c r="T11" s="4">
        <v>2311.7081094593727</v>
      </c>
      <c r="U11" s="4">
        <v>2368.5506619183852</v>
      </c>
      <c r="V11" s="4">
        <v>2423.8506619183859</v>
      </c>
      <c r="W11" s="4">
        <v>2425.8939925775558</v>
      </c>
      <c r="X11" s="4">
        <v>2427.9057259727351</v>
      </c>
      <c r="Y11" s="4">
        <v>2413.9974697567072</v>
      </c>
      <c r="Z11" s="4">
        <v>2405.9093586972067</v>
      </c>
      <c r="AA11" s="4">
        <v>2394.9221359544249</v>
      </c>
      <c r="AB11" s="4">
        <v>2350.4221359544249</v>
      </c>
      <c r="AC11" s="4">
        <v>2326.4473996260681</v>
      </c>
      <c r="AD11" s="4">
        <v>2208.4606292777703</v>
      </c>
      <c r="AE11" s="4">
        <v>2136.6576639600457</v>
      </c>
      <c r="AF11" s="4">
        <v>2064.7035564189418</v>
      </c>
      <c r="AG11" s="4">
        <v>1992.7814457474947</v>
      </c>
      <c r="AH11" s="4">
        <v>1917.321478283513</v>
      </c>
      <c r="AI11" s="4">
        <v>1923.4606185994869</v>
      </c>
      <c r="AJ11" s="4">
        <v>1945.4265179084721</v>
      </c>
      <c r="AK11" s="4">
        <v>1945.9774770521042</v>
      </c>
      <c r="AL11" s="4">
        <v>1896.407012801043</v>
      </c>
      <c r="AM11" s="4">
        <v>1896.407012801043</v>
      </c>
      <c r="AN11" s="4">
        <v>1896.407012801043</v>
      </c>
      <c r="AO11" s="4">
        <v>1883.27970549319</v>
      </c>
      <c r="AP11" s="4">
        <v>1815.244983728242</v>
      </c>
      <c r="AQ11" s="4">
        <v>1833.8396985078539</v>
      </c>
      <c r="AR11" s="4">
        <v>1646.311820631614</v>
      </c>
    </row>
    <row r="12" spans="1:44" x14ac:dyDescent="0.2">
      <c r="A12" s="13" t="s">
        <v>94</v>
      </c>
      <c r="B12" s="1" t="s">
        <v>11</v>
      </c>
      <c r="C12" s="1" t="s">
        <v>7</v>
      </c>
      <c r="D12" s="4">
        <v>1006.6999999999999</v>
      </c>
      <c r="E12" s="4">
        <v>994.1</v>
      </c>
      <c r="F12" s="4">
        <v>981.6</v>
      </c>
      <c r="G12" s="4">
        <v>969</v>
      </c>
      <c r="H12" s="4">
        <v>956.4</v>
      </c>
      <c r="I12" s="4">
        <v>943.8</v>
      </c>
      <c r="J12" s="4">
        <v>931.2</v>
      </c>
      <c r="K12" s="4">
        <v>918.60000000000014</v>
      </c>
      <c r="L12" s="4">
        <v>893.5</v>
      </c>
      <c r="M12" s="4">
        <v>906</v>
      </c>
      <c r="N12" s="4">
        <v>880.89999999999986</v>
      </c>
      <c r="O12" s="4">
        <v>868.30000000000007</v>
      </c>
      <c r="P12" s="4">
        <v>855.7</v>
      </c>
      <c r="Q12" s="4">
        <v>843.09999999999991</v>
      </c>
      <c r="R12" s="4">
        <v>830.5</v>
      </c>
      <c r="S12" s="4">
        <v>818.00000000000011</v>
      </c>
      <c r="T12" s="4">
        <v>805.4</v>
      </c>
      <c r="U12" s="4">
        <v>792.8</v>
      </c>
      <c r="V12" s="4">
        <v>780.2</v>
      </c>
      <c r="W12" s="4">
        <v>767.59999999999991</v>
      </c>
      <c r="X12" s="4">
        <v>905</v>
      </c>
      <c r="Y12" s="4">
        <v>1042.5</v>
      </c>
      <c r="Z12" s="4">
        <v>1179.9000000000001</v>
      </c>
      <c r="AA12" s="4">
        <v>1317.3</v>
      </c>
      <c r="AB12" s="4">
        <v>1454.69999999999</v>
      </c>
      <c r="AC12" s="4">
        <v>1592.0999999999899</v>
      </c>
      <c r="AD12" s="4">
        <v>1690.69999999999</v>
      </c>
      <c r="AE12" s="4">
        <v>1706.8999999999901</v>
      </c>
      <c r="AF12" s="4">
        <v>1723.0999999999899</v>
      </c>
      <c r="AG12" s="4">
        <v>1739.19999999999</v>
      </c>
      <c r="AH12" s="4">
        <v>1755.29999999999</v>
      </c>
      <c r="AI12" s="4">
        <v>1769.49999999999</v>
      </c>
      <c r="AJ12" s="4">
        <v>1783.69999999999</v>
      </c>
      <c r="AK12" s="4">
        <v>1797.8999999999899</v>
      </c>
      <c r="AL12" s="4">
        <v>1812.19999999999</v>
      </c>
      <c r="AM12" s="4">
        <v>1826.3999999999899</v>
      </c>
      <c r="AN12" s="4">
        <v>1835.8999999999899</v>
      </c>
      <c r="AO12" s="4">
        <v>1845.3999999999901</v>
      </c>
      <c r="AP12" s="4">
        <v>1854.8999999999901</v>
      </c>
      <c r="AQ12" s="4">
        <v>1842.3</v>
      </c>
      <c r="AR12" s="4">
        <v>1874</v>
      </c>
    </row>
    <row r="13" spans="1:44" x14ac:dyDescent="0.2">
      <c r="A13" s="13" t="s">
        <v>94</v>
      </c>
      <c r="B13" s="1" t="s">
        <v>12</v>
      </c>
      <c r="C13" s="1" t="s">
        <v>7</v>
      </c>
      <c r="D13" s="4">
        <v>393.29999999999995</v>
      </c>
      <c r="E13" s="4">
        <v>385.40000000000003</v>
      </c>
      <c r="F13" s="4">
        <v>377.59999999999997</v>
      </c>
      <c r="G13" s="4">
        <v>369.7</v>
      </c>
      <c r="H13" s="4">
        <v>361.8</v>
      </c>
      <c r="I13" s="4">
        <v>354</v>
      </c>
      <c r="J13" s="4">
        <v>346.1</v>
      </c>
      <c r="K13" s="4">
        <v>338.2</v>
      </c>
      <c r="L13" s="4">
        <v>322.5</v>
      </c>
      <c r="M13" s="4">
        <v>330.40000000000003</v>
      </c>
      <c r="N13" s="4">
        <v>314.59999999999997</v>
      </c>
      <c r="O13" s="4">
        <v>306.8</v>
      </c>
      <c r="P13" s="4">
        <v>298.89999999999998</v>
      </c>
      <c r="Q13" s="4">
        <v>291</v>
      </c>
      <c r="R13" s="4">
        <v>283.2</v>
      </c>
      <c r="S13" s="4">
        <v>275.3</v>
      </c>
      <c r="T13" s="4">
        <v>267.40000000000003</v>
      </c>
      <c r="U13" s="4">
        <v>259.60000000000002</v>
      </c>
      <c r="V13" s="4">
        <v>251.7</v>
      </c>
      <c r="W13" s="4">
        <v>243.79999999999998</v>
      </c>
      <c r="X13" s="4">
        <v>236</v>
      </c>
      <c r="Y13" s="4">
        <v>228.1</v>
      </c>
      <c r="Z13" s="4">
        <v>220.29999999999998</v>
      </c>
      <c r="AA13" s="4">
        <v>212.4</v>
      </c>
      <c r="AB13" s="4">
        <v>204.5</v>
      </c>
      <c r="AC13" s="4">
        <v>196.70000000000002</v>
      </c>
      <c r="AD13" s="4">
        <v>188.79999999999998</v>
      </c>
      <c r="AE13" s="4">
        <v>180.9</v>
      </c>
      <c r="AF13" s="4">
        <v>173.1</v>
      </c>
      <c r="AG13" s="4">
        <v>165.20000000000002</v>
      </c>
      <c r="AH13" s="4">
        <v>157.29999999999998</v>
      </c>
      <c r="AI13" s="4">
        <v>149.5</v>
      </c>
      <c r="AJ13" s="4">
        <v>141.6</v>
      </c>
      <c r="AK13" s="4">
        <v>133.70000000000002</v>
      </c>
      <c r="AL13" s="4">
        <v>125.9</v>
      </c>
      <c r="AM13" s="4">
        <v>118</v>
      </c>
      <c r="AN13" s="4">
        <v>171.11056793766099</v>
      </c>
      <c r="AO13" s="4">
        <v>258.366829779125</v>
      </c>
      <c r="AP13" s="4">
        <v>322.06861870010698</v>
      </c>
      <c r="AQ13" s="4">
        <v>416.16861870010803</v>
      </c>
      <c r="AR13" s="4">
        <v>510.36861870010796</v>
      </c>
    </row>
    <row r="14" spans="1:44" x14ac:dyDescent="0.2">
      <c r="A14" s="13" t="s">
        <v>94</v>
      </c>
      <c r="B14" s="1" t="s">
        <v>13</v>
      </c>
      <c r="C14" s="1" t="s">
        <v>7</v>
      </c>
      <c r="D14" s="4">
        <v>461.80000000000007</v>
      </c>
      <c r="E14" s="4">
        <v>466.8</v>
      </c>
      <c r="F14" s="4">
        <v>471.9</v>
      </c>
      <c r="G14" s="4">
        <v>477</v>
      </c>
      <c r="H14" s="4">
        <v>482.09999999999997</v>
      </c>
      <c r="I14" s="4">
        <v>487.20000000000005</v>
      </c>
      <c r="J14" s="4">
        <v>492.29999999999995</v>
      </c>
      <c r="K14" s="4">
        <v>497.5</v>
      </c>
      <c r="L14" s="4">
        <v>514.77807978502233</v>
      </c>
      <c r="M14" s="4">
        <v>509.67807978502242</v>
      </c>
      <c r="N14" s="4">
        <v>558.42983592714211</v>
      </c>
      <c r="O14" s="4">
        <v>563.52983592714213</v>
      </c>
      <c r="P14" s="4">
        <v>568.62983592714306</v>
      </c>
      <c r="Q14" s="4">
        <v>573.7298359271432</v>
      </c>
      <c r="R14" s="4">
        <v>572.07477054511696</v>
      </c>
      <c r="S14" s="4">
        <v>570.65634791701905</v>
      </c>
      <c r="T14" s="4">
        <v>553.65634791701916</v>
      </c>
      <c r="U14" s="4">
        <v>539.25634791701907</v>
      </c>
      <c r="V14" s="4">
        <v>524.85634791701909</v>
      </c>
      <c r="W14" s="4">
        <v>510.45634791701912</v>
      </c>
      <c r="X14" s="4">
        <v>496.25634791701913</v>
      </c>
      <c r="Y14" s="4">
        <v>481.85634791701909</v>
      </c>
      <c r="Z14" s="4">
        <v>467.45634791701912</v>
      </c>
      <c r="AA14" s="4">
        <v>453.05634791701902</v>
      </c>
      <c r="AB14" s="4">
        <v>438.65634791701905</v>
      </c>
      <c r="AC14" s="4">
        <v>404.25634791701907</v>
      </c>
      <c r="AD14" s="4">
        <v>369.85634791701909</v>
      </c>
      <c r="AE14" s="4">
        <v>335.6563479170191</v>
      </c>
      <c r="AF14" s="4">
        <v>301.25634791701913</v>
      </c>
      <c r="AG14" s="4">
        <v>266.85634791701909</v>
      </c>
      <c r="AH14" s="4">
        <v>232.45634791701912</v>
      </c>
      <c r="AI14" s="4">
        <v>212.45634791701912</v>
      </c>
      <c r="AJ14" s="4">
        <v>192.45634791701909</v>
      </c>
      <c r="AK14" s="4">
        <v>172.45634791701912</v>
      </c>
      <c r="AL14" s="4">
        <v>152.45634791701909</v>
      </c>
      <c r="AM14" s="4">
        <v>132.45634791701949</v>
      </c>
      <c r="AN14" s="4">
        <v>112.4563479170195</v>
      </c>
      <c r="AO14" s="4">
        <v>92.456347917019514</v>
      </c>
      <c r="AP14" s="4">
        <v>65.2782681319961</v>
      </c>
      <c r="AQ14" s="4">
        <v>52.133333514021899</v>
      </c>
      <c r="AR14" s="4">
        <v>0</v>
      </c>
    </row>
    <row r="15" spans="1:44" x14ac:dyDescent="0.2">
      <c r="A15" s="13" t="s">
        <v>94</v>
      </c>
      <c r="B15" s="1" t="s">
        <v>14</v>
      </c>
      <c r="C15" s="1" t="s">
        <v>7</v>
      </c>
      <c r="D15" s="4">
        <v>11.299999999999999</v>
      </c>
      <c r="E15" s="4">
        <v>11</v>
      </c>
      <c r="F15" s="4">
        <v>10.7</v>
      </c>
      <c r="G15" s="4">
        <v>10.4</v>
      </c>
      <c r="H15" s="4">
        <v>10.1</v>
      </c>
      <c r="I15" s="4">
        <v>9.9</v>
      </c>
      <c r="J15" s="4">
        <v>9.6</v>
      </c>
      <c r="K15" s="4">
        <v>9.2999999999999989</v>
      </c>
      <c r="L15" s="4">
        <v>8.6999999999999993</v>
      </c>
      <c r="M15" s="4">
        <v>9</v>
      </c>
      <c r="N15" s="4">
        <v>8.5</v>
      </c>
      <c r="O15" s="4">
        <v>8.2000000000000011</v>
      </c>
      <c r="P15" s="4">
        <v>7.9</v>
      </c>
      <c r="Q15" s="4">
        <v>7.6</v>
      </c>
      <c r="R15" s="4">
        <v>7.3</v>
      </c>
      <c r="S15" s="4">
        <v>7</v>
      </c>
      <c r="T15" s="4">
        <v>6.8</v>
      </c>
      <c r="U15" s="4">
        <v>6.5</v>
      </c>
      <c r="V15" s="4">
        <v>6.2</v>
      </c>
      <c r="W15" s="4">
        <v>5.8999999999999995</v>
      </c>
      <c r="X15" s="4">
        <v>5.6</v>
      </c>
      <c r="Y15" s="4">
        <v>5.4</v>
      </c>
      <c r="Z15" s="4">
        <v>40.012042305365803</v>
      </c>
      <c r="AA15" s="4">
        <v>60.1</v>
      </c>
      <c r="AB15" s="4">
        <v>63.3</v>
      </c>
      <c r="AC15" s="4">
        <v>66.5</v>
      </c>
      <c r="AD15" s="4">
        <v>70.400000000000006</v>
      </c>
      <c r="AE15" s="4">
        <v>74.300000000000011</v>
      </c>
      <c r="AF15" s="4">
        <v>78.2</v>
      </c>
      <c r="AG15" s="4">
        <v>82.100000000000009</v>
      </c>
      <c r="AH15" s="4">
        <v>86</v>
      </c>
      <c r="AI15" s="4">
        <v>91.899999999999991</v>
      </c>
      <c r="AJ15" s="4">
        <v>97.8</v>
      </c>
      <c r="AK15" s="4">
        <v>103.7</v>
      </c>
      <c r="AL15" s="4">
        <v>109.599999999999</v>
      </c>
      <c r="AM15" s="4">
        <v>115.5</v>
      </c>
      <c r="AN15" s="4">
        <v>120.19999999999901</v>
      </c>
      <c r="AO15" s="4">
        <v>124.89999999999999</v>
      </c>
      <c r="AP15" s="4">
        <v>129.69999999999902</v>
      </c>
      <c r="AQ15" s="4">
        <v>134.31574774034698</v>
      </c>
      <c r="AR15" s="4">
        <v>139.1</v>
      </c>
    </row>
    <row r="16" spans="1:44" x14ac:dyDescent="0.2">
      <c r="A16" s="13" t="s">
        <v>94</v>
      </c>
      <c r="B16" s="1" t="s">
        <v>15</v>
      </c>
      <c r="C16" s="1" t="s">
        <v>7</v>
      </c>
      <c r="D16" s="4">
        <v>40.6</v>
      </c>
      <c r="E16" s="4">
        <v>70.599999999999994</v>
      </c>
      <c r="F16" s="4">
        <v>100.5</v>
      </c>
      <c r="G16" s="4">
        <v>98.899999999999991</v>
      </c>
      <c r="H16" s="4">
        <v>97.3</v>
      </c>
      <c r="I16" s="4">
        <v>95.7</v>
      </c>
      <c r="J16" s="4">
        <v>94.000000000000014</v>
      </c>
      <c r="K16" s="4">
        <v>92.4</v>
      </c>
      <c r="L16" s="4">
        <v>89.199999999999989</v>
      </c>
      <c r="M16" s="4">
        <v>90.800000000000011</v>
      </c>
      <c r="N16" s="4">
        <v>87.600000000000009</v>
      </c>
      <c r="O16" s="4">
        <v>85.9</v>
      </c>
      <c r="P16" s="4">
        <v>84.299999999999983</v>
      </c>
      <c r="Q16" s="4">
        <v>82.7</v>
      </c>
      <c r="R16" s="4">
        <v>81.100000000000009</v>
      </c>
      <c r="S16" s="4">
        <v>79.399999999999991</v>
      </c>
      <c r="T16" s="4">
        <v>77.800000000000011</v>
      </c>
      <c r="U16" s="4">
        <v>76.2</v>
      </c>
      <c r="V16" s="4">
        <v>74.599999999999994</v>
      </c>
      <c r="W16" s="4">
        <v>72.899999999999991</v>
      </c>
      <c r="X16" s="4">
        <v>71.3</v>
      </c>
      <c r="Y16" s="4">
        <v>69.699999999999989</v>
      </c>
      <c r="Z16" s="4">
        <v>68.099999999999994</v>
      </c>
      <c r="AA16" s="4">
        <v>135.31692106129969</v>
      </c>
      <c r="AB16" s="4">
        <v>271.6188926156795</v>
      </c>
      <c r="AC16" s="4">
        <v>356.81889261567903</v>
      </c>
      <c r="AD16" s="4">
        <v>506.81889261567903</v>
      </c>
      <c r="AE16" s="4">
        <v>656.81889261567903</v>
      </c>
      <c r="AF16" s="4">
        <v>767.79045883606102</v>
      </c>
      <c r="AG16" s="4">
        <v>875.60512059628491</v>
      </c>
      <c r="AH16" s="4">
        <v>970.72572532673303</v>
      </c>
      <c r="AI16" s="4">
        <v>1107.59045883606</v>
      </c>
      <c r="AJ16" s="4">
        <v>1225.6904588360608</v>
      </c>
      <c r="AK16" s="4">
        <v>1412.3771582516868</v>
      </c>
      <c r="AL16" s="4">
        <v>1680.477158251686</v>
      </c>
      <c r="AM16" s="4">
        <v>1948.577158251685</v>
      </c>
      <c r="AN16" s="4">
        <v>2235.4771582516851</v>
      </c>
      <c r="AO16" s="4">
        <v>2522.3771582516852</v>
      </c>
      <c r="AP16" s="4">
        <v>2809.1771582516849</v>
      </c>
      <c r="AQ16" s="4">
        <v>3082.9771582516842</v>
      </c>
      <c r="AR16" s="4">
        <v>3382.9771582516796</v>
      </c>
    </row>
    <row r="17" spans="1:44" x14ac:dyDescent="0.2">
      <c r="A17" s="13" t="s">
        <v>94</v>
      </c>
      <c r="B17" s="1" t="s">
        <v>16</v>
      </c>
      <c r="C17" s="1" t="s">
        <v>7</v>
      </c>
      <c r="D17" s="4">
        <v>159.20000000000002</v>
      </c>
      <c r="E17" s="4">
        <v>152.79999999999998</v>
      </c>
      <c r="F17" s="4">
        <v>146.4</v>
      </c>
      <c r="G17" s="4">
        <v>140.1</v>
      </c>
      <c r="H17" s="4">
        <v>133.69999999999999</v>
      </c>
      <c r="I17" s="4">
        <v>127.3</v>
      </c>
      <c r="J17" s="4">
        <v>121</v>
      </c>
      <c r="K17" s="4">
        <v>114.60000000000001</v>
      </c>
      <c r="L17" s="4">
        <v>101.8</v>
      </c>
      <c r="M17" s="4">
        <v>108.30000000000001</v>
      </c>
      <c r="N17" s="4">
        <v>95.5</v>
      </c>
      <c r="O17" s="4">
        <v>89.2</v>
      </c>
      <c r="P17" s="4">
        <v>82.699999999999989</v>
      </c>
      <c r="Q17" s="4">
        <v>76.399999999999991</v>
      </c>
      <c r="R17" s="4">
        <v>69.999999999999986</v>
      </c>
      <c r="S17" s="4">
        <v>63.699999999999996</v>
      </c>
      <c r="T17" s="4">
        <v>57.3</v>
      </c>
      <c r="U17" s="4">
        <v>130.89999999999998</v>
      </c>
      <c r="V17" s="4">
        <v>204.599999999999</v>
      </c>
      <c r="W17" s="4">
        <v>278.2</v>
      </c>
      <c r="X17" s="4">
        <v>351.8</v>
      </c>
      <c r="Y17" s="4">
        <v>425.5</v>
      </c>
      <c r="Z17" s="4">
        <v>499.09999999999997</v>
      </c>
      <c r="AA17" s="4">
        <v>616.93140279659792</v>
      </c>
      <c r="AB17" s="4">
        <v>750.43140279659792</v>
      </c>
      <c r="AC17" s="4">
        <v>884.13140279659797</v>
      </c>
      <c r="AD17" s="4">
        <v>1024.1314027965971</v>
      </c>
      <c r="AE17" s="4">
        <v>1164.1314027965971</v>
      </c>
      <c r="AF17" s="4">
        <v>1304.1314027965968</v>
      </c>
      <c r="AG17" s="4">
        <v>1444.1314027965882</v>
      </c>
      <c r="AH17" s="4">
        <v>1584.1314027965877</v>
      </c>
      <c r="AI17" s="4">
        <v>1724.131402796598</v>
      </c>
      <c r="AJ17" s="4">
        <v>1864.131402796598</v>
      </c>
      <c r="AK17" s="4">
        <v>2004.131402796598</v>
      </c>
      <c r="AL17" s="4">
        <v>2144.1314027965982</v>
      </c>
      <c r="AM17" s="4">
        <v>2284.1314027965982</v>
      </c>
      <c r="AN17" s="4">
        <v>2424.1314027965977</v>
      </c>
      <c r="AO17" s="4">
        <v>2564.1314027965982</v>
      </c>
      <c r="AP17" s="4">
        <v>2704.1314027965982</v>
      </c>
      <c r="AQ17" s="4">
        <v>2844.13140279659</v>
      </c>
      <c r="AR17" s="4">
        <v>2984.13140279659</v>
      </c>
    </row>
    <row r="18" spans="1:44" x14ac:dyDescent="0.2">
      <c r="D18" s="4"/>
    </row>
    <row r="19" spans="1:44" x14ac:dyDescent="0.2">
      <c r="A19" s="3" t="s">
        <v>90</v>
      </c>
      <c r="B19" s="3" t="s">
        <v>17</v>
      </c>
      <c r="C19" s="2" t="s">
        <v>1</v>
      </c>
      <c r="D19" s="2">
        <v>2010</v>
      </c>
      <c r="E19" s="2">
        <v>2011</v>
      </c>
      <c r="F19" s="2">
        <v>2012</v>
      </c>
      <c r="G19" s="2">
        <v>2013</v>
      </c>
      <c r="H19" s="2">
        <v>2014</v>
      </c>
      <c r="I19" s="2">
        <v>2015</v>
      </c>
      <c r="J19" s="2">
        <v>2016</v>
      </c>
      <c r="K19" s="2">
        <v>2017</v>
      </c>
      <c r="L19" s="2">
        <v>2018</v>
      </c>
      <c r="M19" s="2">
        <v>2019</v>
      </c>
      <c r="N19" s="2">
        <v>2020</v>
      </c>
      <c r="O19" s="2">
        <v>2021</v>
      </c>
      <c r="P19" s="2">
        <v>2022</v>
      </c>
      <c r="Q19" s="2">
        <v>2023</v>
      </c>
      <c r="R19" s="2">
        <v>2024</v>
      </c>
      <c r="S19" s="2">
        <v>2025</v>
      </c>
      <c r="T19" s="2">
        <v>2026</v>
      </c>
      <c r="U19" s="2">
        <v>2027</v>
      </c>
      <c r="V19" s="2">
        <v>2028</v>
      </c>
      <c r="W19" s="2">
        <v>2029</v>
      </c>
      <c r="X19" s="2">
        <v>2030</v>
      </c>
      <c r="Y19" s="2">
        <v>2031</v>
      </c>
      <c r="Z19" s="2">
        <v>2032</v>
      </c>
      <c r="AA19" s="2">
        <v>2033</v>
      </c>
      <c r="AB19" s="2">
        <v>2034</v>
      </c>
      <c r="AC19" s="2">
        <v>2035</v>
      </c>
      <c r="AD19" s="2">
        <v>2036</v>
      </c>
      <c r="AE19" s="2">
        <v>2037</v>
      </c>
      <c r="AF19" s="2">
        <v>2038</v>
      </c>
      <c r="AG19" s="2">
        <v>2039</v>
      </c>
      <c r="AH19" s="2">
        <v>2040</v>
      </c>
      <c r="AI19" s="2">
        <v>2041</v>
      </c>
      <c r="AJ19" s="2">
        <v>2042</v>
      </c>
      <c r="AK19" s="2">
        <v>2043</v>
      </c>
      <c r="AL19" s="2">
        <v>2044</v>
      </c>
      <c r="AM19" s="2">
        <v>2045</v>
      </c>
      <c r="AN19" s="2">
        <v>2046</v>
      </c>
      <c r="AO19" s="2">
        <v>2047</v>
      </c>
      <c r="AP19" s="2">
        <v>2048</v>
      </c>
      <c r="AQ19" s="2">
        <v>2049</v>
      </c>
      <c r="AR19" s="2">
        <v>2050</v>
      </c>
    </row>
    <row r="20" spans="1:44" x14ac:dyDescent="0.2">
      <c r="A20" s="13" t="s">
        <v>94</v>
      </c>
      <c r="B20" s="1" t="s">
        <v>18</v>
      </c>
      <c r="C20" s="1" t="s">
        <v>19</v>
      </c>
      <c r="D20" s="4">
        <v>35767.862747946194</v>
      </c>
      <c r="E20" s="4">
        <v>36025.986650548199</v>
      </c>
      <c r="F20" s="4">
        <v>36284.228963768299</v>
      </c>
      <c r="G20" s="4">
        <v>36541.798133918099</v>
      </c>
      <c r="H20" s="4">
        <v>36674.19</v>
      </c>
      <c r="I20" s="4">
        <v>36775.83</v>
      </c>
      <c r="J20" s="4">
        <v>36877.54</v>
      </c>
      <c r="K20" s="4">
        <v>36979.18</v>
      </c>
      <c r="L20" s="4">
        <v>37080.89</v>
      </c>
      <c r="M20" s="4">
        <v>37182.53</v>
      </c>
      <c r="N20" s="4">
        <v>37284.239999999998</v>
      </c>
      <c r="O20" s="4">
        <v>36795.360000000001</v>
      </c>
      <c r="P20" s="4">
        <v>36306.480000000003</v>
      </c>
      <c r="Q20" s="4">
        <v>35817.599999999999</v>
      </c>
      <c r="R20" s="4">
        <v>35328.719999999994</v>
      </c>
      <c r="S20" s="4">
        <v>34839.840000000004</v>
      </c>
      <c r="T20" s="4">
        <v>34350.889999999898</v>
      </c>
      <c r="U20" s="4">
        <v>33862.009999999995</v>
      </c>
      <c r="V20" s="4">
        <v>33373.129999999896</v>
      </c>
      <c r="W20" s="4">
        <v>32884.25</v>
      </c>
      <c r="X20" s="4">
        <v>32364.859936519602</v>
      </c>
      <c r="Y20" s="4">
        <v>31758.16</v>
      </c>
      <c r="Z20" s="4">
        <v>31120.95</v>
      </c>
      <c r="AA20" s="4">
        <v>30483.7399999999</v>
      </c>
      <c r="AB20" s="4">
        <v>29846.530000000002</v>
      </c>
      <c r="AC20" s="4">
        <v>29209.249999999902</v>
      </c>
      <c r="AD20" s="4">
        <v>28572.039999999903</v>
      </c>
      <c r="AE20" s="4">
        <v>27934.83</v>
      </c>
      <c r="AF20" s="4">
        <v>27297.62</v>
      </c>
      <c r="AG20" s="4">
        <v>26660.409999999898</v>
      </c>
      <c r="AH20" s="4">
        <v>26023.199999999899</v>
      </c>
      <c r="AI20" s="4">
        <v>25277.839999999902</v>
      </c>
      <c r="AJ20" s="4">
        <v>24532.479999999901</v>
      </c>
      <c r="AK20" s="4">
        <v>23787.19</v>
      </c>
      <c r="AL20" s="4">
        <v>23041.8299999999</v>
      </c>
      <c r="AM20" s="4">
        <v>22296.54</v>
      </c>
      <c r="AN20" s="4">
        <v>21551.18</v>
      </c>
      <c r="AO20" s="4">
        <v>20805.890000000003</v>
      </c>
      <c r="AP20" s="4">
        <v>20060.53</v>
      </c>
      <c r="AQ20" s="4">
        <v>19315.169999999998</v>
      </c>
      <c r="AR20" s="4">
        <v>18569.88</v>
      </c>
    </row>
    <row r="21" spans="1:44" x14ac:dyDescent="0.2">
      <c r="A21" s="13" t="s">
        <v>94</v>
      </c>
      <c r="B21" s="1" t="s">
        <v>20</v>
      </c>
      <c r="C21" s="1" t="s">
        <v>19</v>
      </c>
      <c r="D21" s="4">
        <v>5564.2293816707497</v>
      </c>
      <c r="E21" s="4">
        <v>5586.7181841211996</v>
      </c>
      <c r="F21" s="4">
        <v>5609.3259749443996</v>
      </c>
      <c r="G21" s="4">
        <v>5631.3421780133458</v>
      </c>
      <c r="H21" s="4">
        <v>5630.5886468777981</v>
      </c>
      <c r="I21" s="4">
        <v>5644.3311955558711</v>
      </c>
      <c r="J21" s="4">
        <v>5699.0009510320106</v>
      </c>
      <c r="K21" s="4">
        <v>5764.97296576388</v>
      </c>
      <c r="L21" s="4">
        <v>5831.0639688685105</v>
      </c>
      <c r="M21" s="4">
        <v>5898.0571701339295</v>
      </c>
      <c r="N21" s="4">
        <v>5964.3861499840505</v>
      </c>
      <c r="O21" s="4">
        <v>6001.6250142347599</v>
      </c>
      <c r="P21" s="4">
        <v>6029.9544127493691</v>
      </c>
      <c r="Q21" s="4">
        <v>6058.5899634229045</v>
      </c>
      <c r="R21" s="4">
        <v>6086.4878358720671</v>
      </c>
      <c r="S21" s="4">
        <v>6114.0861957296502</v>
      </c>
      <c r="T21" s="4">
        <v>6148.7628571204805</v>
      </c>
      <c r="U21" s="4">
        <v>6179.1127552369899</v>
      </c>
      <c r="V21" s="4">
        <v>6204.2734162129764</v>
      </c>
      <c r="W21" s="4">
        <v>6252.7208786244482</v>
      </c>
      <c r="X21" s="4">
        <v>6275.9627638045713</v>
      </c>
      <c r="Y21" s="4">
        <v>6322.8844042727924</v>
      </c>
      <c r="Z21" s="4">
        <v>6349.0660555694012</v>
      </c>
      <c r="AA21" s="4">
        <v>6366.5468746260385</v>
      </c>
      <c r="AB21" s="4">
        <v>6382.7912998422607</v>
      </c>
      <c r="AC21" s="4">
        <v>6397.8814926524774</v>
      </c>
      <c r="AD21" s="4">
        <v>6413.9029634155804</v>
      </c>
      <c r="AE21" s="4">
        <v>6429.3690595564949</v>
      </c>
      <c r="AF21" s="4">
        <v>6443.4953720125313</v>
      </c>
      <c r="AG21" s="4">
        <v>6457.0624584983707</v>
      </c>
      <c r="AH21" s="4">
        <v>6470.6371207335533</v>
      </c>
      <c r="AI21" s="4">
        <v>6473.6881136081447</v>
      </c>
      <c r="AJ21" s="4">
        <v>6460.4406508864404</v>
      </c>
      <c r="AK21" s="4">
        <v>6460.1784491512735</v>
      </c>
      <c r="AL21" s="4">
        <v>6458.190498863768</v>
      </c>
      <c r="AM21" s="4">
        <v>6455.2930348841519</v>
      </c>
      <c r="AN21" s="4">
        <v>6453.0984762776025</v>
      </c>
      <c r="AO21" s="4">
        <v>6449.8335781309088</v>
      </c>
      <c r="AP21" s="4">
        <v>6444.7872454013032</v>
      </c>
      <c r="AQ21" s="4">
        <v>6439.3395638794746</v>
      </c>
      <c r="AR21" s="4">
        <v>6431.9450376636632</v>
      </c>
    </row>
    <row r="22" spans="1:44" x14ac:dyDescent="0.2">
      <c r="A22" s="13" t="s">
        <v>94</v>
      </c>
      <c r="B22" s="1" t="s">
        <v>21</v>
      </c>
      <c r="C22" s="1" t="s">
        <v>19</v>
      </c>
      <c r="D22" s="4">
        <v>29761.899100000002</v>
      </c>
      <c r="E22" s="4">
        <v>29987.735049999992</v>
      </c>
      <c r="F22" s="4">
        <v>30213.571000000004</v>
      </c>
      <c r="G22" s="4">
        <v>30439.398009999997</v>
      </c>
      <c r="H22" s="4">
        <v>30665.226869999991</v>
      </c>
      <c r="I22" s="4">
        <v>30891.057789999999</v>
      </c>
      <c r="J22" s="4">
        <v>30948.873178990405</v>
      </c>
      <c r="K22" s="4">
        <v>30942.029249752894</v>
      </c>
      <c r="L22" s="4">
        <v>30935.071822425591</v>
      </c>
      <c r="M22" s="4">
        <v>30926.697813366602</v>
      </c>
      <c r="N22" s="4">
        <v>30919.374663819402</v>
      </c>
      <c r="O22" s="4">
        <v>31506.440000000002</v>
      </c>
      <c r="P22" s="4">
        <v>30978.78</v>
      </c>
      <c r="Q22" s="4">
        <v>30451.119999999999</v>
      </c>
      <c r="R22" s="4">
        <v>29923.45999999989</v>
      </c>
      <c r="S22" s="4">
        <v>29395.8</v>
      </c>
      <c r="T22" s="4">
        <v>28831.239999999892</v>
      </c>
      <c r="U22" s="4">
        <v>28266.679999999902</v>
      </c>
      <c r="V22" s="4">
        <v>27702.119999999988</v>
      </c>
      <c r="W22" s="4">
        <v>27149.332239424268</v>
      </c>
      <c r="X22" s="4">
        <v>26573</v>
      </c>
      <c r="Y22" s="4">
        <v>26163</v>
      </c>
      <c r="Z22" s="4">
        <v>25752.999999999993</v>
      </c>
      <c r="AA22" s="4">
        <v>25343</v>
      </c>
      <c r="AB22" s="4">
        <v>24932.999999999993</v>
      </c>
      <c r="AC22" s="4">
        <v>24523</v>
      </c>
      <c r="AD22" s="4">
        <v>24327.199999999997</v>
      </c>
      <c r="AE22" s="4">
        <v>24131.399999999998</v>
      </c>
      <c r="AF22" s="4">
        <v>23935.599999999991</v>
      </c>
      <c r="AG22" s="4">
        <v>23739.799999999988</v>
      </c>
      <c r="AH22" s="4">
        <v>23544</v>
      </c>
      <c r="AI22" s="4">
        <v>23365.659999999993</v>
      </c>
      <c r="AJ22" s="4">
        <v>23185.20627632269</v>
      </c>
      <c r="AK22" s="4">
        <v>22442.686022949467</v>
      </c>
      <c r="AL22" s="4">
        <v>21702.718513314408</v>
      </c>
      <c r="AM22" s="4">
        <v>20964.156590627099</v>
      </c>
      <c r="AN22" s="4">
        <v>20224.576693690269</v>
      </c>
      <c r="AO22" s="4">
        <v>19487.85662370727</v>
      </c>
      <c r="AP22" s="4">
        <v>18752.53522342844</v>
      </c>
      <c r="AQ22" s="4">
        <v>18017.876253275928</v>
      </c>
      <c r="AR22" s="4">
        <v>17286.171171895523</v>
      </c>
    </row>
    <row r="23" spans="1:44" x14ac:dyDescent="0.2">
      <c r="A23" s="13" t="s">
        <v>94</v>
      </c>
      <c r="B23" s="1" t="s">
        <v>22</v>
      </c>
      <c r="C23" s="1" t="s">
        <v>19</v>
      </c>
      <c r="D23" s="4">
        <v>1104.1238937562985</v>
      </c>
      <c r="E23" s="4">
        <v>1113.9015426637918</v>
      </c>
      <c r="F23" s="4">
        <v>1123.6788984139571</v>
      </c>
      <c r="G23" s="4">
        <v>1133.4551391726995</v>
      </c>
      <c r="H23" s="4">
        <v>1142.1335129780934</v>
      </c>
      <c r="I23" s="4">
        <v>1151.9054710131243</v>
      </c>
      <c r="J23" s="4">
        <v>1161.6772409535047</v>
      </c>
      <c r="K23" s="4">
        <v>1171.4480065687721</v>
      </c>
      <c r="L23" s="4">
        <v>1181.2186734983466</v>
      </c>
      <c r="M23" s="4">
        <v>1190.988331472375</v>
      </c>
      <c r="N23" s="4">
        <v>1200.75792770064</v>
      </c>
      <c r="O23" s="4">
        <v>1209.4089254745631</v>
      </c>
      <c r="P23" s="4">
        <v>1219.174759184142</v>
      </c>
      <c r="Q23" s="4">
        <v>1228.9397059688224</v>
      </c>
      <c r="R23" s="4">
        <v>1238.7046543847034</v>
      </c>
      <c r="S23" s="4">
        <v>1248.4687414464081</v>
      </c>
      <c r="T23" s="4">
        <v>1258.2328308791059</v>
      </c>
      <c r="U23" s="4">
        <v>1266.8629185504535</v>
      </c>
      <c r="V23" s="4">
        <v>1276.6232368957549</v>
      </c>
      <c r="W23" s="4">
        <v>1286.3831886671419</v>
      </c>
      <c r="X23" s="4">
        <v>1296.1432822715631</v>
      </c>
      <c r="Y23" s="4">
        <v>1305.9030538140441</v>
      </c>
      <c r="Z23" s="4">
        <v>1315.6620199062861</v>
      </c>
      <c r="AA23" s="4">
        <v>1325.4207030634568</v>
      </c>
      <c r="AB23" s="4">
        <v>1334.0284755234843</v>
      </c>
      <c r="AC23" s="4">
        <v>1343.7841428349634</v>
      </c>
      <c r="AD23" s="4">
        <v>1353.5400600564305</v>
      </c>
      <c r="AE23" s="4">
        <v>1363.2952427850103</v>
      </c>
      <c r="AF23" s="4">
        <v>1373.0506752249266</v>
      </c>
      <c r="AG23" s="4">
        <v>1382.8053865108598</v>
      </c>
      <c r="AH23" s="4">
        <v>1392.5603649721643</v>
      </c>
      <c r="AI23" s="4">
        <v>1401.147368642562</v>
      </c>
      <c r="AJ23" s="4">
        <v>1410.899670031564</v>
      </c>
      <c r="AK23" s="4">
        <v>1420.6513417671219</v>
      </c>
      <c r="AL23" s="4">
        <v>1430.4032875106313</v>
      </c>
      <c r="AM23" s="4">
        <v>1440.1546140754233</v>
      </c>
      <c r="AN23" s="4">
        <v>1449.9062108389696</v>
      </c>
      <c r="AO23" s="4">
        <v>1458.4768471960738</v>
      </c>
      <c r="AP23" s="4">
        <v>1468.2260712398288</v>
      </c>
      <c r="AQ23" s="4">
        <v>1477.9746680730209</v>
      </c>
      <c r="AR23" s="4">
        <v>1487.7236433466542</v>
      </c>
    </row>
    <row r="25" spans="1:44" x14ac:dyDescent="0.2">
      <c r="A25" s="3" t="s">
        <v>90</v>
      </c>
      <c r="B25" s="3" t="s">
        <v>23</v>
      </c>
      <c r="C25" s="2" t="s">
        <v>1</v>
      </c>
      <c r="D25" s="2">
        <v>2010</v>
      </c>
      <c r="E25" s="2">
        <v>2011</v>
      </c>
      <c r="F25" s="2">
        <v>2012</v>
      </c>
      <c r="G25" s="2">
        <v>2013</v>
      </c>
      <c r="H25" s="2">
        <v>2014</v>
      </c>
      <c r="I25" s="2">
        <v>2015</v>
      </c>
      <c r="J25" s="2">
        <v>2016</v>
      </c>
      <c r="K25" s="2">
        <v>2017</v>
      </c>
      <c r="L25" s="2">
        <v>2018</v>
      </c>
      <c r="M25" s="2">
        <v>2019</v>
      </c>
      <c r="N25" s="2">
        <v>2020</v>
      </c>
      <c r="O25" s="2">
        <v>2021</v>
      </c>
      <c r="P25" s="2">
        <v>2022</v>
      </c>
      <c r="Q25" s="2">
        <v>2023</v>
      </c>
      <c r="R25" s="2">
        <v>2024</v>
      </c>
      <c r="S25" s="2">
        <v>2025</v>
      </c>
      <c r="T25" s="2">
        <v>2026</v>
      </c>
      <c r="U25" s="2">
        <v>2027</v>
      </c>
      <c r="V25" s="2">
        <v>2028</v>
      </c>
      <c r="W25" s="2">
        <v>2029</v>
      </c>
      <c r="X25" s="2">
        <v>2030</v>
      </c>
      <c r="Y25" s="2">
        <v>2031</v>
      </c>
      <c r="Z25" s="2">
        <v>2032</v>
      </c>
      <c r="AA25" s="2">
        <v>2033</v>
      </c>
      <c r="AB25" s="2">
        <v>2034</v>
      </c>
      <c r="AC25" s="2">
        <v>2035</v>
      </c>
      <c r="AD25" s="2">
        <v>2036</v>
      </c>
      <c r="AE25" s="2">
        <v>2037</v>
      </c>
      <c r="AF25" s="2">
        <v>2038</v>
      </c>
      <c r="AG25" s="2">
        <v>2039</v>
      </c>
      <c r="AH25" s="2">
        <v>2040</v>
      </c>
      <c r="AI25" s="2">
        <v>2041</v>
      </c>
      <c r="AJ25" s="2">
        <v>2042</v>
      </c>
      <c r="AK25" s="2">
        <v>2043</v>
      </c>
      <c r="AL25" s="2">
        <v>2044</v>
      </c>
      <c r="AM25" s="2">
        <v>2045</v>
      </c>
      <c r="AN25" s="2">
        <v>2046</v>
      </c>
      <c r="AO25" s="2">
        <v>2047</v>
      </c>
      <c r="AP25" s="2">
        <v>2048</v>
      </c>
      <c r="AQ25" s="2">
        <v>2049</v>
      </c>
      <c r="AR25" s="2">
        <v>2050</v>
      </c>
    </row>
    <row r="26" spans="1:44" x14ac:dyDescent="0.2">
      <c r="A26" s="13" t="s">
        <v>94</v>
      </c>
      <c r="B26" s="5" t="s">
        <v>24</v>
      </c>
      <c r="C26" s="1" t="s">
        <v>3</v>
      </c>
      <c r="D26" s="4">
        <v>340.27648973541676</v>
      </c>
      <c r="E26" s="4">
        <v>346.28488062775011</v>
      </c>
      <c r="F26" s="4">
        <v>352.17510414947913</v>
      </c>
      <c r="G26" s="4">
        <v>357.904628080203</v>
      </c>
      <c r="H26" s="4">
        <v>363.50819711889312</v>
      </c>
      <c r="I26" s="4">
        <v>369.00526299319563</v>
      </c>
      <c r="J26" s="4">
        <v>374.26482769452917</v>
      </c>
      <c r="K26" s="4">
        <v>379.5998436000047</v>
      </c>
      <c r="L26" s="4">
        <v>384.84305895991588</v>
      </c>
      <c r="M26" s="4">
        <v>390.16965355770412</v>
      </c>
      <c r="N26" s="4">
        <v>395.26278822939014</v>
      </c>
      <c r="O26" s="4">
        <v>396.489154427166</v>
      </c>
      <c r="P26" s="4">
        <v>397.59888909773042</v>
      </c>
      <c r="Q26" s="4">
        <v>398.66262738324292</v>
      </c>
      <c r="R26" s="4">
        <v>399.24180750521316</v>
      </c>
      <c r="S26" s="4">
        <v>400.19229126983487</v>
      </c>
      <c r="T26" s="4">
        <v>400.843035364819</v>
      </c>
      <c r="U26" s="4">
        <v>401.44680573213054</v>
      </c>
      <c r="V26" s="4">
        <v>401.98081948292207</v>
      </c>
      <c r="W26" s="4">
        <v>402.47255225560474</v>
      </c>
      <c r="X26" s="4">
        <v>400.4142400376731</v>
      </c>
      <c r="Y26" s="4">
        <v>403.20189842074842</v>
      </c>
      <c r="Z26" s="4">
        <v>405.92614225472425</v>
      </c>
      <c r="AA26" s="4">
        <v>408.60110942875872</v>
      </c>
      <c r="AB26" s="4">
        <v>411.24396256535454</v>
      </c>
      <c r="AC26" s="4">
        <v>413.83324777178746</v>
      </c>
      <c r="AD26" s="4">
        <v>416.29193668673497</v>
      </c>
      <c r="AE26" s="4">
        <v>418.70643556840764</v>
      </c>
      <c r="AF26" s="4">
        <v>421.07743830195966</v>
      </c>
      <c r="AG26" s="4">
        <v>423.41695203837901</v>
      </c>
      <c r="AH26" s="4">
        <v>425.70039604921806</v>
      </c>
      <c r="AI26" s="4">
        <v>428.35818460831484</v>
      </c>
      <c r="AJ26" s="4">
        <v>430.22987677984355</v>
      </c>
      <c r="AK26" s="4">
        <v>432.417482112448</v>
      </c>
      <c r="AL26" s="4">
        <v>433.92083980251095</v>
      </c>
      <c r="AM26" s="4">
        <v>435.51975567642398</v>
      </c>
      <c r="AN26" s="4">
        <v>437.22647249691687</v>
      </c>
      <c r="AO26" s="4">
        <v>438.92520869974004</v>
      </c>
      <c r="AP26" s="4">
        <v>439.38808242792555</v>
      </c>
      <c r="AQ26" s="4">
        <v>439.75840141218276</v>
      </c>
      <c r="AR26" s="4">
        <v>440.10695000447458</v>
      </c>
    </row>
    <row r="27" spans="1:44" x14ac:dyDescent="0.2">
      <c r="A27" s="13" t="s">
        <v>94</v>
      </c>
      <c r="B27" s="1" t="s">
        <v>25</v>
      </c>
      <c r="C27" s="1" t="s">
        <v>3</v>
      </c>
      <c r="D27" s="4">
        <v>12.93801036341241</v>
      </c>
      <c r="E27" s="4">
        <v>13.20974719432772</v>
      </c>
      <c r="F27" s="4">
        <v>13.474692437142849</v>
      </c>
      <c r="G27" s="4">
        <v>13.732683271120619</v>
      </c>
      <c r="H27" s="4">
        <v>13.98398884844595</v>
      </c>
      <c r="I27" s="4">
        <v>14.228903230185109</v>
      </c>
      <c r="J27" s="4">
        <v>14.467671075133492</v>
      </c>
      <c r="K27" s="4">
        <v>14.700527425822639</v>
      </c>
      <c r="L27" s="4">
        <v>14.92771351635586</v>
      </c>
      <c r="M27" s="4">
        <v>15.149474273557049</v>
      </c>
      <c r="N27" s="4">
        <v>15.365980050359509</v>
      </c>
      <c r="O27" s="4">
        <v>15.577480293482658</v>
      </c>
      <c r="P27" s="4">
        <v>15.78409961734887</v>
      </c>
      <c r="Q27" s="4">
        <v>15.986104521746732</v>
      </c>
      <c r="R27" s="4">
        <v>16.183582800260019</v>
      </c>
      <c r="S27" s="4">
        <v>16.3767979015484</v>
      </c>
      <c r="T27" s="4">
        <v>16.565796216309021</v>
      </c>
      <c r="U27" s="4">
        <v>16.750818626140571</v>
      </c>
      <c r="V27" s="4">
        <v>16.93197516129263</v>
      </c>
      <c r="W27" s="4">
        <v>17.109411302038531</v>
      </c>
      <c r="X27" s="4">
        <v>17.28326014483968</v>
      </c>
      <c r="Y27" s="4">
        <v>17.45367014562429</v>
      </c>
      <c r="Z27" s="4">
        <v>17.62069854403417</v>
      </c>
      <c r="AA27" s="4">
        <v>17.78456158501994</v>
      </c>
      <c r="AB27" s="4">
        <v>17.94526210938913</v>
      </c>
      <c r="AC27" s="4">
        <v>18.103026532484009</v>
      </c>
      <c r="AD27" s="4">
        <v>18.257850494695347</v>
      </c>
      <c r="AE27" s="4">
        <v>18.409897613691399</v>
      </c>
      <c r="AF27" s="4">
        <v>18.559241329161551</v>
      </c>
      <c r="AG27" s="4">
        <v>18.705993558555701</v>
      </c>
      <c r="AH27" s="4">
        <v>18.85021545702411</v>
      </c>
      <c r="AI27" s="4">
        <v>18.992027774612531</v>
      </c>
      <c r="AJ27" s="4">
        <v>19.131457278167389</v>
      </c>
      <c r="AK27" s="4">
        <v>19.268660912853111</v>
      </c>
      <c r="AL27" s="4">
        <v>19.403609419468559</v>
      </c>
      <c r="AM27" s="4">
        <v>19.53651489427061</v>
      </c>
      <c r="AN27" s="4">
        <v>19.667317393249132</v>
      </c>
      <c r="AO27" s="4">
        <v>19.796184229930191</v>
      </c>
      <c r="AP27" s="4">
        <v>19.923094736683929</v>
      </c>
      <c r="AQ27" s="4">
        <v>20.048193464625491</v>
      </c>
      <c r="AR27" s="4">
        <v>20.17146763373454</v>
      </c>
    </row>
    <row r="28" spans="1:44" x14ac:dyDescent="0.2">
      <c r="A28" s="13" t="s">
        <v>94</v>
      </c>
      <c r="B28" s="1" t="s">
        <v>26</v>
      </c>
      <c r="C28" s="1" t="s">
        <v>3</v>
      </c>
      <c r="D28" s="4">
        <v>118.40359817200448</v>
      </c>
      <c r="E28" s="4">
        <v>119.8289688162225</v>
      </c>
      <c r="F28" s="4">
        <v>121.22740818733655</v>
      </c>
      <c r="G28" s="4">
        <v>122.59955933248253</v>
      </c>
      <c r="H28" s="4">
        <v>123.94677041224745</v>
      </c>
      <c r="I28" s="4">
        <v>125.26954170061056</v>
      </c>
      <c r="J28" s="4">
        <v>126.56921533299581</v>
      </c>
      <c r="K28" s="4">
        <v>127.84611665218252</v>
      </c>
      <c r="L28" s="4">
        <v>129.10146709996013</v>
      </c>
      <c r="M28" s="4">
        <v>130.33561052614726</v>
      </c>
      <c r="N28" s="4">
        <v>131.54969822903075</v>
      </c>
      <c r="O28" s="4">
        <v>132.14459500368341</v>
      </c>
      <c r="P28" s="4">
        <v>132.72072912038169</v>
      </c>
      <c r="Q28" s="4">
        <v>133.27827097149643</v>
      </c>
      <c r="R28" s="4">
        <v>133.81821498495336</v>
      </c>
      <c r="S28" s="4">
        <v>134.34097251828649</v>
      </c>
      <c r="T28" s="4">
        <v>134.84681709251018</v>
      </c>
      <c r="U28" s="4">
        <v>135.33635107199015</v>
      </c>
      <c r="V28" s="4">
        <v>135.81041093762946</v>
      </c>
      <c r="W28" s="4">
        <v>136.26896984756647</v>
      </c>
      <c r="X28" s="4">
        <v>136.7129246928335</v>
      </c>
      <c r="Y28" s="4">
        <v>137.47053049512431</v>
      </c>
      <c r="Z28" s="4">
        <v>138.21432511069034</v>
      </c>
      <c r="AA28" s="4">
        <v>138.94439818373891</v>
      </c>
      <c r="AB28" s="4">
        <v>139.6612874959655</v>
      </c>
      <c r="AC28" s="4">
        <v>140.36522673930369</v>
      </c>
      <c r="AD28" s="4">
        <v>141.05675249203992</v>
      </c>
      <c r="AE28" s="4">
        <v>141.73589587471656</v>
      </c>
      <c r="AF28" s="4">
        <v>142.40327733279835</v>
      </c>
      <c r="AG28" s="4">
        <v>143.05894409982352</v>
      </c>
      <c r="AH28" s="4">
        <v>143.70342429219474</v>
      </c>
      <c r="AI28" s="4">
        <v>144.39507119575435</v>
      </c>
      <c r="AJ28" s="4">
        <v>145.07614870507592</v>
      </c>
      <c r="AK28" s="4">
        <v>145.74651694008119</v>
      </c>
      <c r="AL28" s="4">
        <v>146.40677389078442</v>
      </c>
      <c r="AM28" s="4">
        <v>147.05700851308913</v>
      </c>
      <c r="AN28" s="4">
        <v>147.69744025232194</v>
      </c>
      <c r="AO28" s="4">
        <v>148.32822958868869</v>
      </c>
      <c r="AP28" s="4">
        <v>148.94992145540942</v>
      </c>
      <c r="AQ28" s="4">
        <v>149.5622191870126</v>
      </c>
      <c r="AR28" s="4">
        <v>150.16571941033175</v>
      </c>
    </row>
    <row r="29" spans="1:44" x14ac:dyDescent="0.2">
      <c r="A29" s="13" t="s">
        <v>94</v>
      </c>
      <c r="B29" s="1" t="s">
        <v>27</v>
      </c>
      <c r="C29" s="1" t="s">
        <v>3</v>
      </c>
      <c r="D29" s="4">
        <v>47.763470499999926</v>
      </c>
      <c r="E29" s="4">
        <v>49.658723571200014</v>
      </c>
      <c r="F29" s="4">
        <v>51.523701670999998</v>
      </c>
      <c r="G29" s="4">
        <v>53.290078392599987</v>
      </c>
      <c r="H29" s="4">
        <v>54.974379762199959</v>
      </c>
      <c r="I29" s="4">
        <v>56.646675437400042</v>
      </c>
      <c r="J29" s="4">
        <v>58.626262408400024</v>
      </c>
      <c r="K29" s="4">
        <v>60.587466149999933</v>
      </c>
      <c r="L29" s="4">
        <v>62.493769891599968</v>
      </c>
      <c r="M29" s="4">
        <v>64.741275999999957</v>
      </c>
      <c r="N29" s="4">
        <v>66.637391999999991</v>
      </c>
      <c r="O29" s="4">
        <v>66.846276000000017</v>
      </c>
      <c r="P29" s="4">
        <v>67.05346099999997</v>
      </c>
      <c r="Q29" s="4">
        <v>67.265639999999991</v>
      </c>
      <c r="R29" s="4">
        <v>67.476999999999975</v>
      </c>
      <c r="S29" s="4">
        <v>67.687031999999959</v>
      </c>
      <c r="T29" s="4">
        <v>67.971122999999935</v>
      </c>
      <c r="U29" s="4">
        <v>68.257630000000006</v>
      </c>
      <c r="V29" s="4">
        <v>68.53063800000001</v>
      </c>
      <c r="W29" s="4">
        <v>68.794817999999935</v>
      </c>
      <c r="X29" s="4">
        <v>69.05185199999994</v>
      </c>
      <c r="Y29" s="4">
        <v>70.31547999999998</v>
      </c>
      <c r="Z29" s="4">
        <v>71.57651999999996</v>
      </c>
      <c r="AA29" s="4">
        <v>72.833003999999988</v>
      </c>
      <c r="AB29" s="4">
        <v>74.086573999999942</v>
      </c>
      <c r="AC29" s="4">
        <v>75.330555999999959</v>
      </c>
      <c r="AD29" s="4">
        <v>76.325350000000014</v>
      </c>
      <c r="AE29" s="4">
        <v>77.32165599999999</v>
      </c>
      <c r="AF29" s="4">
        <v>78.319473999999971</v>
      </c>
      <c r="AG29" s="4">
        <v>79.316471999999919</v>
      </c>
      <c r="AH29" s="4">
        <v>80.316019999999313</v>
      </c>
      <c r="AI29" s="4">
        <v>82.320579999999197</v>
      </c>
      <c r="AJ29" s="4">
        <v>84.302551999999281</v>
      </c>
      <c r="AK29" s="4">
        <v>86.306935999999823</v>
      </c>
      <c r="AL29" s="4">
        <v>88.30782999999937</v>
      </c>
      <c r="AM29" s="4">
        <v>90.311343999999821</v>
      </c>
      <c r="AN29" s="4">
        <v>92.300569999999524</v>
      </c>
      <c r="AO29" s="4">
        <v>94.293894999999338</v>
      </c>
      <c r="AP29" s="4">
        <v>96.267668999999017</v>
      </c>
      <c r="AQ29" s="4">
        <v>98.237854999999854</v>
      </c>
      <c r="AR29" s="4">
        <v>100.10520666031401</v>
      </c>
    </row>
    <row r="30" spans="1:44" x14ac:dyDescent="0.2">
      <c r="A30" s="13" t="s">
        <v>94</v>
      </c>
      <c r="B30" s="1" t="s">
        <v>28</v>
      </c>
      <c r="C30" s="1" t="s">
        <v>3</v>
      </c>
      <c r="D30" s="4">
        <v>77.894399999999933</v>
      </c>
      <c r="E30" s="4">
        <v>78.726199999999892</v>
      </c>
      <c r="F30" s="4">
        <v>79.557999999999865</v>
      </c>
      <c r="G30" s="4">
        <v>80.389799999999838</v>
      </c>
      <c r="H30" s="4">
        <v>81.221599999999839</v>
      </c>
      <c r="I30" s="4">
        <v>82.053399999999939</v>
      </c>
      <c r="J30" s="4">
        <v>82.88519999999987</v>
      </c>
      <c r="K30" s="4">
        <v>83.716999999999729</v>
      </c>
      <c r="L30" s="4">
        <v>84.548799999999943</v>
      </c>
      <c r="M30" s="4">
        <v>85.38059999999993</v>
      </c>
      <c r="N30" s="4">
        <v>86.212399999999917</v>
      </c>
      <c r="O30" s="4">
        <v>85.293899999999894</v>
      </c>
      <c r="P30" s="4">
        <v>84.375399999999956</v>
      </c>
      <c r="Q30" s="4">
        <v>83.456899999999905</v>
      </c>
      <c r="R30" s="4">
        <v>82.538399999999811</v>
      </c>
      <c r="S30" s="4">
        <v>81.619899999999987</v>
      </c>
      <c r="T30" s="4">
        <v>80.701499999999967</v>
      </c>
      <c r="U30" s="4">
        <v>79.782999999999959</v>
      </c>
      <c r="V30" s="4">
        <v>78.864499999999964</v>
      </c>
      <c r="W30" s="4">
        <v>77.945999999999842</v>
      </c>
      <c r="X30" s="4">
        <v>77.027499999999947</v>
      </c>
      <c r="Y30" s="4">
        <v>77.067799999999835</v>
      </c>
      <c r="Z30" s="4">
        <v>77.108099999999865</v>
      </c>
      <c r="AA30" s="4">
        <v>77.148400000000009</v>
      </c>
      <c r="AB30" s="4">
        <v>77.188599999999951</v>
      </c>
      <c r="AC30" s="4">
        <v>77.228899999999896</v>
      </c>
      <c r="AD30" s="4">
        <v>77.269199999999898</v>
      </c>
      <c r="AE30" s="4">
        <v>77.309499999999801</v>
      </c>
      <c r="AF30" s="4">
        <v>77.349799999999902</v>
      </c>
      <c r="AG30" s="4">
        <v>77.390099999999904</v>
      </c>
      <c r="AH30" s="4">
        <v>77.430399999999906</v>
      </c>
      <c r="AI30" s="4">
        <v>77.641099999999994</v>
      </c>
      <c r="AJ30" s="4">
        <v>77.851799999999997</v>
      </c>
      <c r="AK30" s="4">
        <v>78.062499999999801</v>
      </c>
      <c r="AL30" s="4">
        <v>78.2730999999999</v>
      </c>
      <c r="AM30" s="4">
        <v>78.483799999999903</v>
      </c>
      <c r="AN30" s="4">
        <v>78.694499999999906</v>
      </c>
      <c r="AO30" s="4">
        <v>78.905200000000008</v>
      </c>
      <c r="AP30" s="4">
        <v>79.115799999999908</v>
      </c>
      <c r="AQ30" s="4">
        <v>79.326499999999982</v>
      </c>
      <c r="AR30" s="4">
        <v>79.537199999999899</v>
      </c>
    </row>
    <row r="31" spans="1:44" x14ac:dyDescent="0.2">
      <c r="A31" s="13" t="s">
        <v>94</v>
      </c>
      <c r="B31" s="1" t="s">
        <v>29</v>
      </c>
      <c r="C31" s="1" t="s">
        <v>3</v>
      </c>
      <c r="D31" s="4">
        <v>83.277010700000005</v>
      </c>
      <c r="E31" s="4">
        <v>84.861241046000004</v>
      </c>
      <c r="F31" s="4">
        <v>86.391301853999906</v>
      </c>
      <c r="G31" s="4">
        <v>87.892507084000016</v>
      </c>
      <c r="H31" s="4">
        <v>89.381458095999889</v>
      </c>
      <c r="I31" s="4">
        <v>90.806742624999998</v>
      </c>
      <c r="J31" s="4">
        <v>91.71647887799999</v>
      </c>
      <c r="K31" s="4">
        <v>92.748733371999904</v>
      </c>
      <c r="L31" s="4">
        <v>93.771308451999985</v>
      </c>
      <c r="M31" s="4">
        <v>94.562692757999898</v>
      </c>
      <c r="N31" s="4">
        <v>95.497317949999996</v>
      </c>
      <c r="O31" s="4">
        <v>96.626903129999988</v>
      </c>
      <c r="P31" s="4">
        <v>97.665199360000003</v>
      </c>
      <c r="Q31" s="4">
        <v>98.675711889999903</v>
      </c>
      <c r="R31" s="4">
        <v>99.224609720000004</v>
      </c>
      <c r="S31" s="4">
        <v>100.16758884999999</v>
      </c>
      <c r="T31" s="4">
        <v>100.75779905599993</v>
      </c>
      <c r="U31" s="4">
        <v>101.3190060339999</v>
      </c>
      <c r="V31" s="4">
        <v>101.843295384</v>
      </c>
      <c r="W31" s="4">
        <v>102.35335310599999</v>
      </c>
      <c r="X31" s="4">
        <v>100.33870320000001</v>
      </c>
      <c r="Y31" s="4">
        <v>100.89441778</v>
      </c>
      <c r="Z31" s="4">
        <v>101.40649859999989</v>
      </c>
      <c r="AA31" s="4">
        <v>101.89074565999991</v>
      </c>
      <c r="AB31" s="4">
        <v>102.36223895999998</v>
      </c>
      <c r="AC31" s="4">
        <v>102.80553849999991</v>
      </c>
      <c r="AD31" s="4">
        <v>103.38278369999981</v>
      </c>
      <c r="AE31" s="4">
        <v>103.92948607999988</v>
      </c>
      <c r="AF31" s="4">
        <v>104.4456456399999</v>
      </c>
      <c r="AG31" s="4">
        <v>104.94544237999999</v>
      </c>
      <c r="AH31" s="4">
        <v>105.40033629999999</v>
      </c>
      <c r="AI31" s="4">
        <v>105.00940563794877</v>
      </c>
      <c r="AJ31" s="4">
        <v>103.86791879660096</v>
      </c>
      <c r="AK31" s="4">
        <v>103.03286825951402</v>
      </c>
      <c r="AL31" s="4">
        <v>101.5295264922587</v>
      </c>
      <c r="AM31" s="4">
        <v>100.13108826906449</v>
      </c>
      <c r="AN31" s="4">
        <v>98.866644851346408</v>
      </c>
      <c r="AO31" s="4">
        <v>97.601699881121746</v>
      </c>
      <c r="AP31" s="4">
        <v>95.13159723583324</v>
      </c>
      <c r="AQ31" s="4">
        <v>92.583633760544856</v>
      </c>
      <c r="AR31" s="4">
        <v>90.12735630009432</v>
      </c>
    </row>
    <row r="33" spans="1:44" x14ac:dyDescent="0.2">
      <c r="A33" s="3" t="s">
        <v>90</v>
      </c>
      <c r="B33" s="3" t="s">
        <v>30</v>
      </c>
      <c r="C33" s="2" t="s">
        <v>1</v>
      </c>
      <c r="D33" s="2">
        <v>2010</v>
      </c>
      <c r="E33" s="2">
        <v>2011</v>
      </c>
      <c r="F33" s="2">
        <v>2012</v>
      </c>
      <c r="G33" s="2">
        <v>2013</v>
      </c>
      <c r="H33" s="2">
        <v>2014</v>
      </c>
      <c r="I33" s="2">
        <v>2015</v>
      </c>
      <c r="J33" s="2">
        <v>2016</v>
      </c>
      <c r="K33" s="2">
        <v>2017</v>
      </c>
      <c r="L33" s="2">
        <v>2018</v>
      </c>
      <c r="M33" s="2">
        <v>2019</v>
      </c>
      <c r="N33" s="2">
        <v>2020</v>
      </c>
      <c r="O33" s="2">
        <v>2021</v>
      </c>
      <c r="P33" s="2">
        <v>2022</v>
      </c>
      <c r="Q33" s="2">
        <v>2023</v>
      </c>
      <c r="R33" s="2">
        <v>2024</v>
      </c>
      <c r="S33" s="2">
        <v>2025</v>
      </c>
      <c r="T33" s="2">
        <v>2026</v>
      </c>
      <c r="U33" s="2">
        <v>2027</v>
      </c>
      <c r="V33" s="2">
        <v>2028</v>
      </c>
      <c r="W33" s="2">
        <v>2029</v>
      </c>
      <c r="X33" s="2">
        <v>2030</v>
      </c>
      <c r="Y33" s="2">
        <v>2031</v>
      </c>
      <c r="Z33" s="2">
        <v>2032</v>
      </c>
      <c r="AA33" s="2">
        <v>2033</v>
      </c>
      <c r="AB33" s="2">
        <v>2034</v>
      </c>
      <c r="AC33" s="2">
        <v>2035</v>
      </c>
      <c r="AD33" s="2">
        <v>2036</v>
      </c>
      <c r="AE33" s="2">
        <v>2037</v>
      </c>
      <c r="AF33" s="2">
        <v>2038</v>
      </c>
      <c r="AG33" s="2">
        <v>2039</v>
      </c>
      <c r="AH33" s="2">
        <v>2040</v>
      </c>
      <c r="AI33" s="2">
        <v>2041</v>
      </c>
      <c r="AJ33" s="2">
        <v>2042</v>
      </c>
      <c r="AK33" s="2">
        <v>2043</v>
      </c>
      <c r="AL33" s="2">
        <v>2044</v>
      </c>
      <c r="AM33" s="2">
        <v>2045</v>
      </c>
      <c r="AN33" s="2">
        <v>2046</v>
      </c>
      <c r="AO33" s="2">
        <v>2047</v>
      </c>
      <c r="AP33" s="2">
        <v>2048</v>
      </c>
      <c r="AQ33" s="2">
        <v>2049</v>
      </c>
      <c r="AR33" s="2">
        <v>2050</v>
      </c>
    </row>
    <row r="34" spans="1:44" x14ac:dyDescent="0.2">
      <c r="A34" s="13" t="s">
        <v>94</v>
      </c>
      <c r="B34" s="1" t="s">
        <v>31</v>
      </c>
      <c r="C34" s="1" t="s">
        <v>32</v>
      </c>
      <c r="D34" s="6">
        <v>2856.3201850944711</v>
      </c>
      <c r="E34" s="4">
        <v>2867.5667417364225</v>
      </c>
      <c r="F34" s="4">
        <v>2878.8546235695385</v>
      </c>
      <c r="G34" s="4">
        <v>2890.0902420072202</v>
      </c>
      <c r="H34" s="4">
        <v>2901.366554683596</v>
      </c>
      <c r="I34" s="4">
        <v>2912.5919157585263</v>
      </c>
      <c r="J34" s="4">
        <v>2923.857351939399</v>
      </c>
      <c r="K34" s="4">
        <v>2935.1616527540828</v>
      </c>
      <c r="L34" s="4">
        <v>2946.4159676525992</v>
      </c>
      <c r="M34" s="4">
        <v>2957.7085995521347</v>
      </c>
      <c r="N34" s="4">
        <v>2968.9524506611479</v>
      </c>
      <c r="O34" s="4">
        <v>2973.2788979422326</v>
      </c>
      <c r="P34" s="4">
        <v>2977.532609205774</v>
      </c>
      <c r="Q34" s="4">
        <v>2981.8830520822089</v>
      </c>
      <c r="R34" s="4">
        <v>2986.1615648143638</v>
      </c>
      <c r="S34" s="4">
        <v>2990.5348162093296</v>
      </c>
      <c r="T34" s="4">
        <v>2994.7551572028124</v>
      </c>
      <c r="U34" s="4">
        <v>2999.0696468939491</v>
      </c>
      <c r="V34" s="4">
        <v>3003.3150843083304</v>
      </c>
      <c r="W34" s="4">
        <v>3007.6527770846656</v>
      </c>
      <c r="X34" s="4">
        <v>3011.9221398291975</v>
      </c>
      <c r="Y34" s="4">
        <v>3012.4962740211085</v>
      </c>
      <c r="Z34" s="4">
        <v>3012.9849928944454</v>
      </c>
      <c r="AA34" s="4">
        <v>3013.5453362174553</v>
      </c>
      <c r="AB34" s="4">
        <v>3014.0987330903863</v>
      </c>
      <c r="AC34" s="4">
        <v>3014.6453118877721</v>
      </c>
      <c r="AD34" s="4">
        <v>3015.1851978403797</v>
      </c>
      <c r="AE34" s="4">
        <v>3015.7185131307433</v>
      </c>
      <c r="AF34" s="4">
        <v>3016.1700066519329</v>
      </c>
      <c r="AG34" s="4">
        <v>3016.7659057636115</v>
      </c>
      <c r="AH34" s="4">
        <v>3017.2802130431955</v>
      </c>
      <c r="AI34" s="4">
        <v>3018.4566462882512</v>
      </c>
      <c r="AJ34" s="4">
        <v>3019.6229394120746</v>
      </c>
      <c r="AK34" s="4">
        <v>3020.8527337524033</v>
      </c>
      <c r="AL34" s="4">
        <v>3022.0720186172498</v>
      </c>
      <c r="AM34" s="4">
        <v>3023.2809281499572</v>
      </c>
      <c r="AN34" s="4">
        <v>3024.4795942205928</v>
      </c>
      <c r="AO34" s="4">
        <v>3025.7404167683458</v>
      </c>
      <c r="AP34" s="4">
        <v>3026.8467123761629</v>
      </c>
      <c r="AQ34" s="4">
        <v>3028.0870828718225</v>
      </c>
      <c r="AR34" s="4">
        <v>3029.3171184685521</v>
      </c>
    </row>
    <row r="35" spans="1:44" x14ac:dyDescent="0.2">
      <c r="A35" s="13" t="s">
        <v>94</v>
      </c>
      <c r="B35" s="1" t="s">
        <v>33</v>
      </c>
      <c r="C35" s="1" t="s">
        <v>32</v>
      </c>
      <c r="D35" s="7">
        <v>2405.4225637268787</v>
      </c>
      <c r="E35" s="4">
        <v>2416.410449563055</v>
      </c>
      <c r="F35" s="4">
        <v>2427.351879073035</v>
      </c>
      <c r="G35" s="4">
        <v>2438.3406023338757</v>
      </c>
      <c r="H35" s="4">
        <v>2449.2838164950012</v>
      </c>
      <c r="I35" s="4">
        <v>2460.2733158188853</v>
      </c>
      <c r="J35" s="4">
        <v>2471.2182159816443</v>
      </c>
      <c r="K35" s="4">
        <v>2482.2084353248665</v>
      </c>
      <c r="L35" s="4">
        <v>2493.1549302817612</v>
      </c>
      <c r="M35" s="4">
        <v>2504.1458183727127</v>
      </c>
      <c r="N35" s="4">
        <v>2515.0938236570328</v>
      </c>
      <c r="O35" s="4">
        <v>2520.1988978942854</v>
      </c>
      <c r="P35" s="4">
        <v>2525.2181458761474</v>
      </c>
      <c r="Q35" s="4">
        <v>2530.321362589948</v>
      </c>
      <c r="R35" s="4">
        <v>2535.3402028103797</v>
      </c>
      <c r="S35" s="4">
        <v>2540.4416414951565</v>
      </c>
      <c r="T35" s="4">
        <v>2545.460104994685</v>
      </c>
      <c r="U35" s="4">
        <v>2550.5598404055368</v>
      </c>
      <c r="V35" s="4">
        <v>2555.5779558876875</v>
      </c>
      <c r="W35" s="4">
        <v>2560.6760583975597</v>
      </c>
      <c r="X35" s="4">
        <v>2565.6938524290322</v>
      </c>
      <c r="Y35" s="4">
        <v>2567.0400238369416</v>
      </c>
      <c r="Z35" s="4">
        <v>2568.3692975840518</v>
      </c>
      <c r="AA35" s="4">
        <v>2569.6819898448848</v>
      </c>
      <c r="AB35" s="4">
        <v>2571.0556479865722</v>
      </c>
      <c r="AC35" s="4">
        <v>2572.4123820987952</v>
      </c>
      <c r="AD35" s="4">
        <v>2573.7525030330798</v>
      </c>
      <c r="AE35" s="4">
        <v>2575.0763140745389</v>
      </c>
      <c r="AF35" s="4">
        <v>2576.3841111706934</v>
      </c>
      <c r="AG35" s="4">
        <v>2577.7511003544519</v>
      </c>
      <c r="AH35" s="4">
        <v>2579.1017509191847</v>
      </c>
      <c r="AI35" s="4">
        <v>2580.9142687797321</v>
      </c>
      <c r="AJ35" s="4">
        <v>2582.7111638661718</v>
      </c>
      <c r="AK35" s="4">
        <v>2584.5661480976319</v>
      </c>
      <c r="AL35" s="4">
        <v>2586.4052801571788</v>
      </c>
      <c r="AM35" s="4">
        <v>2588.2287623825364</v>
      </c>
      <c r="AN35" s="4">
        <v>2590.0367936824869</v>
      </c>
      <c r="AO35" s="4">
        <v>2591.9018399036486</v>
      </c>
      <c r="AP35" s="4">
        <v>2593.6792491115903</v>
      </c>
      <c r="AQ35" s="4">
        <v>2595.5134524129007</v>
      </c>
      <c r="AR35" s="4">
        <v>2597.3323729371682</v>
      </c>
    </row>
    <row r="36" spans="1:44" x14ac:dyDescent="0.2">
      <c r="A36" s="13" t="s">
        <v>94</v>
      </c>
      <c r="B36" s="1" t="s">
        <v>34</v>
      </c>
      <c r="C36" s="1" t="s">
        <v>32</v>
      </c>
      <c r="D36" s="7">
        <v>450.89762136759254</v>
      </c>
      <c r="E36" s="4">
        <v>451.15629217336738</v>
      </c>
      <c r="F36" s="4">
        <v>451.5027444965034</v>
      </c>
      <c r="G36" s="4">
        <v>451.74963967334469</v>
      </c>
      <c r="H36" s="4">
        <v>452.08273818859482</v>
      </c>
      <c r="I36" s="4">
        <v>452.31859993964082</v>
      </c>
      <c r="J36" s="4">
        <v>452.63913595775477</v>
      </c>
      <c r="K36" s="4">
        <v>452.95321742921618</v>
      </c>
      <c r="L36" s="4">
        <v>453.26103737083821</v>
      </c>
      <c r="M36" s="4">
        <v>453.56278117942219</v>
      </c>
      <c r="N36" s="4">
        <v>453.85862700411514</v>
      </c>
      <c r="O36" s="4">
        <v>453.08000004794712</v>
      </c>
      <c r="P36" s="4">
        <v>452.31446332962639</v>
      </c>
      <c r="Q36" s="4">
        <v>451.56168949226094</v>
      </c>
      <c r="R36" s="4">
        <v>450.82136200398429</v>
      </c>
      <c r="S36" s="4">
        <v>450.09317471417313</v>
      </c>
      <c r="T36" s="4">
        <v>449.29505220812729</v>
      </c>
      <c r="U36" s="4">
        <v>448.50980648841244</v>
      </c>
      <c r="V36" s="4">
        <v>447.73712842064276</v>
      </c>
      <c r="W36" s="4">
        <v>446.97671868710574</v>
      </c>
      <c r="X36" s="4">
        <v>446.22828740016553</v>
      </c>
      <c r="Y36" s="4">
        <v>445.45625018416672</v>
      </c>
      <c r="Z36" s="4">
        <v>444.61569531039385</v>
      </c>
      <c r="AA36" s="4">
        <v>443.86334637257045</v>
      </c>
      <c r="AB36" s="4">
        <v>443.04308510381406</v>
      </c>
      <c r="AC36" s="4">
        <v>442.23292978897689</v>
      </c>
      <c r="AD36" s="4">
        <v>441.4326948072997</v>
      </c>
      <c r="AE36" s="4">
        <v>440.64219905620456</v>
      </c>
      <c r="AF36" s="4">
        <v>439.78589548123966</v>
      </c>
      <c r="AG36" s="4">
        <v>439.01480540915958</v>
      </c>
      <c r="AH36" s="4">
        <v>438.17846212401105</v>
      </c>
      <c r="AI36" s="4">
        <v>437.542377508519</v>
      </c>
      <c r="AJ36" s="4">
        <v>436.91177554590297</v>
      </c>
      <c r="AK36" s="4">
        <v>436.28658565477161</v>
      </c>
      <c r="AL36" s="4">
        <v>435.66673846007086</v>
      </c>
      <c r="AM36" s="4">
        <v>435.05216576742089</v>
      </c>
      <c r="AN36" s="4">
        <v>434.44280053810604</v>
      </c>
      <c r="AO36" s="4">
        <v>433.83857686469713</v>
      </c>
      <c r="AP36" s="4">
        <v>433.16746326457246</v>
      </c>
      <c r="AQ36" s="4">
        <v>432.57363045892163</v>
      </c>
      <c r="AR36" s="4">
        <v>431.98474553138396</v>
      </c>
    </row>
    <row r="37" spans="1:44" x14ac:dyDescent="0.2">
      <c r="D37" s="7"/>
    </row>
    <row r="38" spans="1:44" x14ac:dyDescent="0.2">
      <c r="A38" s="3" t="s">
        <v>90</v>
      </c>
      <c r="B38" s="3" t="s">
        <v>35</v>
      </c>
      <c r="C38" s="2" t="s">
        <v>1</v>
      </c>
      <c r="D38" s="2">
        <v>2010</v>
      </c>
      <c r="E38" s="2">
        <v>2011</v>
      </c>
      <c r="F38" s="2">
        <v>2012</v>
      </c>
      <c r="G38" s="2">
        <v>2013</v>
      </c>
      <c r="H38" s="2">
        <v>2014</v>
      </c>
      <c r="I38" s="2">
        <v>2015</v>
      </c>
      <c r="J38" s="2">
        <v>2016</v>
      </c>
      <c r="K38" s="2">
        <v>2017</v>
      </c>
      <c r="L38" s="2">
        <v>2018</v>
      </c>
      <c r="M38" s="2">
        <v>2019</v>
      </c>
      <c r="N38" s="2">
        <v>2020</v>
      </c>
      <c r="O38" s="2">
        <v>2021</v>
      </c>
      <c r="P38" s="2">
        <v>2022</v>
      </c>
      <c r="Q38" s="2">
        <v>2023</v>
      </c>
      <c r="R38" s="2">
        <v>2024</v>
      </c>
      <c r="S38" s="2">
        <v>2025</v>
      </c>
      <c r="T38" s="2">
        <v>2026</v>
      </c>
      <c r="U38" s="2">
        <v>2027</v>
      </c>
      <c r="V38" s="2">
        <v>2028</v>
      </c>
      <c r="W38" s="2">
        <v>2029</v>
      </c>
      <c r="X38" s="2">
        <v>2030</v>
      </c>
      <c r="Y38" s="2">
        <v>2031</v>
      </c>
      <c r="Z38" s="2">
        <v>2032</v>
      </c>
      <c r="AA38" s="2">
        <v>2033</v>
      </c>
      <c r="AB38" s="2">
        <v>2034</v>
      </c>
      <c r="AC38" s="2">
        <v>2035</v>
      </c>
      <c r="AD38" s="2">
        <v>2036</v>
      </c>
      <c r="AE38" s="2">
        <v>2037</v>
      </c>
      <c r="AF38" s="2">
        <v>2038</v>
      </c>
      <c r="AG38" s="2">
        <v>2039</v>
      </c>
      <c r="AH38" s="2">
        <v>2040</v>
      </c>
      <c r="AI38" s="2">
        <v>2041</v>
      </c>
      <c r="AJ38" s="2">
        <v>2042</v>
      </c>
      <c r="AK38" s="2">
        <v>2043</v>
      </c>
      <c r="AL38" s="2">
        <v>2044</v>
      </c>
      <c r="AM38" s="2">
        <v>2045</v>
      </c>
      <c r="AN38" s="2">
        <v>2046</v>
      </c>
      <c r="AO38" s="2">
        <v>2047</v>
      </c>
      <c r="AP38" s="2">
        <v>2048</v>
      </c>
      <c r="AQ38" s="2">
        <v>2049</v>
      </c>
      <c r="AR38" s="2">
        <v>2050</v>
      </c>
    </row>
    <row r="39" spans="1:44" x14ac:dyDescent="0.2">
      <c r="A39" s="13" t="s">
        <v>94</v>
      </c>
      <c r="B39" s="1" t="s">
        <v>36</v>
      </c>
      <c r="C39" s="1" t="s">
        <v>3</v>
      </c>
      <c r="D39" s="4">
        <v>537.56999999999903</v>
      </c>
      <c r="E39" s="4">
        <v>537.56999999999903</v>
      </c>
      <c r="F39" s="4">
        <v>537.56999999999903</v>
      </c>
      <c r="G39" s="4">
        <v>536.375287809111</v>
      </c>
      <c r="H39" s="4">
        <v>492.96224480473597</v>
      </c>
      <c r="I39" s="4">
        <v>426.73941437432501</v>
      </c>
      <c r="J39" s="4">
        <v>406.32767999999999</v>
      </c>
      <c r="K39" s="4">
        <v>406.32767999999999</v>
      </c>
      <c r="L39" s="4">
        <v>406.32767999999999</v>
      </c>
      <c r="M39" s="4">
        <v>406.32767999999999</v>
      </c>
      <c r="N39" s="4">
        <v>406.32767999999999</v>
      </c>
      <c r="O39" s="4">
        <v>406.32767999999999</v>
      </c>
      <c r="P39" s="4">
        <v>391.85661334946502</v>
      </c>
      <c r="Q39" s="4">
        <v>377.19630085671599</v>
      </c>
      <c r="R39" s="4">
        <v>363.00701438930901</v>
      </c>
      <c r="S39" s="4">
        <v>349.01341009496099</v>
      </c>
      <c r="T39" s="4">
        <v>346.25646052760902</v>
      </c>
      <c r="U39" s="4">
        <v>336.37053257741599</v>
      </c>
      <c r="V39" s="4">
        <v>317.48057352588597</v>
      </c>
      <c r="W39" s="4">
        <v>342.09425902338597</v>
      </c>
      <c r="X39" s="4">
        <v>321.15928981341801</v>
      </c>
      <c r="Y39" s="4">
        <v>371.144858434154</v>
      </c>
      <c r="Z39" s="4">
        <v>383.96835206939301</v>
      </c>
      <c r="AA39" s="4">
        <v>380.32878649552498</v>
      </c>
      <c r="AB39" s="4">
        <v>376.953625539482</v>
      </c>
      <c r="AC39" s="4">
        <v>373.82463353602901</v>
      </c>
      <c r="AD39" s="4">
        <v>370.50896915902899</v>
      </c>
      <c r="AE39" s="4">
        <v>367.316569739155</v>
      </c>
      <c r="AF39" s="4">
        <v>364.41152223112402</v>
      </c>
      <c r="AG39" s="4">
        <v>361.630594483859</v>
      </c>
      <c r="AH39" s="4">
        <v>358.857997319947</v>
      </c>
      <c r="AI39" s="4">
        <v>358.32100007891597</v>
      </c>
      <c r="AJ39" s="4">
        <v>328.00689426179002</v>
      </c>
      <c r="AK39" s="4">
        <v>322.94197861311397</v>
      </c>
      <c r="AL39" s="4">
        <v>317.864119911552</v>
      </c>
      <c r="AM39" s="4">
        <v>312.80511835284699</v>
      </c>
      <c r="AN39" s="4">
        <v>307.71543147134503</v>
      </c>
      <c r="AO39" s="4">
        <v>302.63165867981201</v>
      </c>
      <c r="AP39" s="4">
        <v>297.56082894116702</v>
      </c>
      <c r="AQ39" s="4">
        <v>292.47705614963502</v>
      </c>
      <c r="AR39" s="4">
        <v>287.41214050095999</v>
      </c>
    </row>
    <row r="41" spans="1:44" x14ac:dyDescent="0.2">
      <c r="A41" s="3" t="s">
        <v>90</v>
      </c>
      <c r="B41" s="3" t="s">
        <v>37</v>
      </c>
      <c r="C41" s="2" t="s">
        <v>1</v>
      </c>
      <c r="D41" s="2">
        <v>2010</v>
      </c>
      <c r="E41" s="2">
        <v>2011</v>
      </c>
      <c r="F41" s="2">
        <v>2012</v>
      </c>
      <c r="G41" s="2">
        <v>2013</v>
      </c>
      <c r="H41" s="2">
        <v>2014</v>
      </c>
      <c r="I41" s="2">
        <v>2015</v>
      </c>
      <c r="J41" s="2">
        <v>2016</v>
      </c>
      <c r="K41" s="2">
        <v>2017</v>
      </c>
      <c r="L41" s="2">
        <v>2018</v>
      </c>
      <c r="M41" s="2">
        <v>2019</v>
      </c>
      <c r="N41" s="2">
        <v>2020</v>
      </c>
      <c r="O41" s="2">
        <v>2021</v>
      </c>
      <c r="P41" s="2">
        <v>2022</v>
      </c>
      <c r="Q41" s="2">
        <v>2023</v>
      </c>
      <c r="R41" s="2">
        <v>2024</v>
      </c>
      <c r="S41" s="2">
        <v>2025</v>
      </c>
      <c r="T41" s="2">
        <v>2026</v>
      </c>
      <c r="U41" s="2">
        <v>2027</v>
      </c>
      <c r="V41" s="2">
        <v>2028</v>
      </c>
      <c r="W41" s="2">
        <v>2029</v>
      </c>
      <c r="X41" s="2">
        <v>2030</v>
      </c>
      <c r="Y41" s="2">
        <v>2031</v>
      </c>
      <c r="Z41" s="2">
        <v>2032</v>
      </c>
      <c r="AA41" s="2">
        <v>2033</v>
      </c>
      <c r="AB41" s="2">
        <v>2034</v>
      </c>
      <c r="AC41" s="2">
        <v>2035</v>
      </c>
      <c r="AD41" s="2">
        <v>2036</v>
      </c>
      <c r="AE41" s="2">
        <v>2037</v>
      </c>
      <c r="AF41" s="2">
        <v>2038</v>
      </c>
      <c r="AG41" s="2">
        <v>2039</v>
      </c>
      <c r="AH41" s="2">
        <v>2040</v>
      </c>
      <c r="AI41" s="2">
        <v>2041</v>
      </c>
      <c r="AJ41" s="2">
        <v>2042</v>
      </c>
      <c r="AK41" s="2">
        <v>2043</v>
      </c>
      <c r="AL41" s="2">
        <v>2044</v>
      </c>
      <c r="AM41" s="2">
        <v>2045</v>
      </c>
      <c r="AN41" s="2">
        <v>2046</v>
      </c>
      <c r="AO41" s="2">
        <v>2047</v>
      </c>
      <c r="AP41" s="2">
        <v>2048</v>
      </c>
      <c r="AQ41" s="2">
        <v>2049</v>
      </c>
      <c r="AR41" s="2">
        <v>2050</v>
      </c>
    </row>
    <row r="42" spans="1:44" x14ac:dyDescent="0.2">
      <c r="A42" s="13" t="s">
        <v>94</v>
      </c>
      <c r="B42" s="1" t="s">
        <v>38</v>
      </c>
      <c r="C42" s="1" t="s">
        <v>39</v>
      </c>
      <c r="D42" s="1">
        <v>13008</v>
      </c>
      <c r="E42" s="1">
        <v>13007.9999999999</v>
      </c>
      <c r="F42" s="1">
        <v>13007.9999999999</v>
      </c>
      <c r="G42" s="1">
        <v>13009</v>
      </c>
      <c r="H42" s="1">
        <v>13009</v>
      </c>
      <c r="I42" s="1">
        <v>13009</v>
      </c>
      <c r="J42" s="1">
        <v>13008.9999999999</v>
      </c>
      <c r="K42" s="1">
        <v>13009</v>
      </c>
      <c r="L42" s="1">
        <v>13009</v>
      </c>
      <c r="M42" s="1">
        <v>13009</v>
      </c>
      <c r="N42" s="1">
        <v>13009</v>
      </c>
      <c r="O42" s="1">
        <v>13009</v>
      </c>
      <c r="P42" s="1">
        <v>13009</v>
      </c>
      <c r="Q42" s="1">
        <v>13009</v>
      </c>
      <c r="R42" s="1">
        <v>13009</v>
      </c>
      <c r="S42" s="1">
        <v>13009</v>
      </c>
      <c r="T42" s="1">
        <v>13009</v>
      </c>
      <c r="U42" s="1">
        <v>13008</v>
      </c>
      <c r="V42" s="1">
        <v>13007.9999999999</v>
      </c>
      <c r="W42" s="1">
        <v>13007.9999999999</v>
      </c>
      <c r="X42" s="1">
        <v>13008</v>
      </c>
      <c r="Y42" s="1">
        <v>13009</v>
      </c>
      <c r="Z42" s="1">
        <v>13009</v>
      </c>
      <c r="AA42" s="1">
        <v>13009</v>
      </c>
      <c r="AB42" s="1">
        <v>13009</v>
      </c>
      <c r="AC42" s="1">
        <v>13009</v>
      </c>
      <c r="AD42" s="1">
        <v>13009</v>
      </c>
      <c r="AE42" s="1">
        <v>13008.9999999999</v>
      </c>
      <c r="AF42" s="1">
        <v>13009</v>
      </c>
      <c r="AG42" s="1">
        <v>13009</v>
      </c>
      <c r="AH42" s="1">
        <v>13009</v>
      </c>
      <c r="AI42" s="1">
        <v>13009</v>
      </c>
      <c r="AJ42" s="1">
        <v>13009</v>
      </c>
      <c r="AK42" s="1">
        <v>13009</v>
      </c>
      <c r="AL42" s="1">
        <v>13009</v>
      </c>
      <c r="AM42" s="1">
        <v>13008.9999999999</v>
      </c>
      <c r="AN42" s="1">
        <v>13009</v>
      </c>
      <c r="AO42" s="1">
        <v>13009</v>
      </c>
      <c r="AP42" s="1">
        <v>13009</v>
      </c>
      <c r="AQ42" s="1">
        <v>13009</v>
      </c>
      <c r="AR42" s="1">
        <v>13009</v>
      </c>
    </row>
    <row r="43" spans="1:44" x14ac:dyDescent="0.2">
      <c r="A43" s="13" t="s">
        <v>94</v>
      </c>
      <c r="B43" s="1" t="s">
        <v>40</v>
      </c>
      <c r="C43" s="1" t="s">
        <v>39</v>
      </c>
      <c r="D43" s="8">
        <v>1847.2700216707499</v>
      </c>
      <c r="E43" s="8">
        <v>1869.7588241212</v>
      </c>
      <c r="F43" s="8">
        <v>1892.3666149444</v>
      </c>
      <c r="G43" s="8">
        <v>1915.0338999539799</v>
      </c>
      <c r="H43" s="8">
        <v>1937.93916170906</v>
      </c>
      <c r="I43" s="8">
        <v>1964.1174839733399</v>
      </c>
      <c r="J43" s="8">
        <v>1992.6763565938199</v>
      </c>
      <c r="K43" s="8">
        <v>2021.4137117734399</v>
      </c>
      <c r="L43" s="8">
        <v>2050.2700553258101</v>
      </c>
      <c r="M43" s="8">
        <v>2079.3390663065202</v>
      </c>
      <c r="N43" s="8">
        <v>2108.4333866043899</v>
      </c>
      <c r="O43" s="8">
        <v>2122.2282059518298</v>
      </c>
      <c r="P43" s="8">
        <v>2135.6893831029802</v>
      </c>
      <c r="Q43" s="8">
        <v>2148.8703149298999</v>
      </c>
      <c r="R43" s="8">
        <v>2161.7464043545988</v>
      </c>
      <c r="S43" s="8">
        <v>2174.2163403331601</v>
      </c>
      <c r="T43" s="8">
        <v>2186.951410790999</v>
      </c>
      <c r="U43" s="8">
        <v>2199.2447951635199</v>
      </c>
      <c r="V43" s="8">
        <v>2211.255866496319</v>
      </c>
      <c r="W43" s="8">
        <v>2222.845571277629</v>
      </c>
      <c r="X43" s="8">
        <v>2234.0523353809099</v>
      </c>
      <c r="Y43" s="8">
        <v>2237.8741488186997</v>
      </c>
      <c r="Z43" s="8">
        <v>2241.2081778284892</v>
      </c>
      <c r="AA43" s="8">
        <v>2244.1237122542398</v>
      </c>
      <c r="AB43" s="8">
        <v>2246.3482910675689</v>
      </c>
      <c r="AC43" s="8">
        <v>2247.9740135878501</v>
      </c>
      <c r="AD43" s="8">
        <v>2249.2536833829499</v>
      </c>
      <c r="AE43" s="8">
        <v>2249.9108028895489</v>
      </c>
      <c r="AF43" s="8">
        <v>2249.7610713593799</v>
      </c>
      <c r="AG43" s="8">
        <v>2248.9844723505989</v>
      </c>
      <c r="AH43" s="8">
        <v>2247.5213784432499</v>
      </c>
      <c r="AI43" s="8">
        <v>2241.2115882872699</v>
      </c>
      <c r="AJ43" s="8">
        <v>2234.1414336398902</v>
      </c>
      <c r="AK43" s="8">
        <v>2226.2964964642301</v>
      </c>
      <c r="AL43" s="8">
        <v>2217.4223950402802</v>
      </c>
      <c r="AM43" s="8">
        <v>2207.6285033527888</v>
      </c>
      <c r="AN43" s="8">
        <v>2197.1751781445328</v>
      </c>
      <c r="AO43" s="8">
        <v>2185.6482903963238</v>
      </c>
      <c r="AP43" s="8">
        <v>2173.0224452260341</v>
      </c>
      <c r="AQ43" s="8">
        <v>2159.3127741026783</v>
      </c>
      <c r="AR43" s="8">
        <v>2144.3355124463542</v>
      </c>
    </row>
    <row r="44" spans="1:44" x14ac:dyDescent="0.2">
      <c r="A44" s="13" t="s">
        <v>94</v>
      </c>
      <c r="B44" s="1" t="s">
        <v>41</v>
      </c>
      <c r="C44" s="1" t="s">
        <v>39</v>
      </c>
      <c r="D44" s="8">
        <v>1479.4700216707499</v>
      </c>
      <c r="E44" s="8">
        <v>1501.9588241212</v>
      </c>
      <c r="F44" s="8">
        <v>1524.5666149444</v>
      </c>
      <c r="G44" s="8">
        <v>1547.23389995398</v>
      </c>
      <c r="H44" s="8">
        <v>1570.1391617090601</v>
      </c>
      <c r="I44" s="8">
        <v>1596.3174839733399</v>
      </c>
      <c r="J44" s="8">
        <v>1624.87635659382</v>
      </c>
      <c r="K44" s="8">
        <v>1653.6137117734399</v>
      </c>
      <c r="L44" s="8">
        <v>1682.4700553258101</v>
      </c>
      <c r="M44" s="8">
        <v>1711.53906630652</v>
      </c>
      <c r="N44" s="8">
        <v>1740.6333866043899</v>
      </c>
      <c r="O44" s="8">
        <v>1736.0382059518299</v>
      </c>
      <c r="P44" s="8">
        <v>1730.18988310298</v>
      </c>
      <c r="Q44" s="8">
        <v>1723.0958399299</v>
      </c>
      <c r="R44" s="8">
        <v>1714.6832055545999</v>
      </c>
      <c r="S44" s="8">
        <v>1704.7999816331601</v>
      </c>
      <c r="T44" s="8">
        <v>1694.064234191</v>
      </c>
      <c r="U44" s="8">
        <v>1681.7132596635199</v>
      </c>
      <c r="V44" s="8">
        <v>1667.8477542963201</v>
      </c>
      <c r="W44" s="8">
        <v>1652.26705347763</v>
      </c>
      <c r="X44" s="8">
        <v>1634.9448916809099</v>
      </c>
      <c r="Y44" s="8">
        <v>1608.8113329186999</v>
      </c>
      <c r="Z44" s="8">
        <v>1580.69222112849</v>
      </c>
      <c r="AA44" s="8">
        <v>1550.58195775424</v>
      </c>
      <c r="AB44" s="8">
        <v>1518.12944876757</v>
      </c>
      <c r="AC44" s="8">
        <v>1483.34422918785</v>
      </c>
      <c r="AD44" s="8">
        <v>1446.3924097829499</v>
      </c>
      <c r="AE44" s="8">
        <v>1406.90646558955</v>
      </c>
      <c r="AF44" s="8">
        <v>1364.60651715938</v>
      </c>
      <c r="AG44" s="8">
        <v>1319.5721904505999</v>
      </c>
      <c r="AH44" s="8">
        <v>1271.63848244325</v>
      </c>
      <c r="AI44" s="8">
        <v>1216.53454728727</v>
      </c>
      <c r="AJ44" s="8">
        <v>1158.23054063989</v>
      </c>
      <c r="AK44" s="8">
        <v>1096.5900594642301</v>
      </c>
      <c r="AL44" s="8">
        <v>1031.2306360402799</v>
      </c>
      <c r="AM44" s="8">
        <v>962.12715635278903</v>
      </c>
      <c r="AN44" s="8">
        <v>889.39876314453295</v>
      </c>
      <c r="AO44" s="8">
        <v>812.48305539632395</v>
      </c>
      <c r="AP44" s="8">
        <v>731.19894822603396</v>
      </c>
      <c r="AQ44" s="8">
        <v>645.39810210267797</v>
      </c>
      <c r="AR44" s="8">
        <v>554.72510644636395</v>
      </c>
    </row>
    <row r="45" spans="1:44" x14ac:dyDescent="0.2">
      <c r="A45" s="13" t="s">
        <v>94</v>
      </c>
      <c r="B45" s="1" t="s">
        <v>42</v>
      </c>
      <c r="C45" s="1" t="s">
        <v>39</v>
      </c>
      <c r="D45" s="8">
        <v>367.8</v>
      </c>
      <c r="E45" s="8">
        <v>367.8</v>
      </c>
      <c r="F45" s="8">
        <v>367.8</v>
      </c>
      <c r="G45" s="8">
        <v>367.8</v>
      </c>
      <c r="H45" s="8">
        <v>367.8</v>
      </c>
      <c r="I45" s="8">
        <v>367.8</v>
      </c>
      <c r="J45" s="8">
        <v>367.8</v>
      </c>
      <c r="K45" s="8">
        <v>367.8</v>
      </c>
      <c r="L45" s="8">
        <v>367.8</v>
      </c>
      <c r="M45" s="8">
        <v>367.8</v>
      </c>
      <c r="N45" s="8">
        <v>367.8</v>
      </c>
      <c r="O45" s="8">
        <v>386.19</v>
      </c>
      <c r="P45" s="8">
        <v>405.49950000000001</v>
      </c>
      <c r="Q45" s="8">
        <v>425.774475</v>
      </c>
      <c r="R45" s="8">
        <v>447.06319879999899</v>
      </c>
      <c r="S45" s="8">
        <v>469.41635869999999</v>
      </c>
      <c r="T45" s="8">
        <v>492.88717659999901</v>
      </c>
      <c r="U45" s="8">
        <v>517.53153550000002</v>
      </c>
      <c r="V45" s="8">
        <v>543.40811219999898</v>
      </c>
      <c r="W45" s="8">
        <v>570.57851779999896</v>
      </c>
      <c r="X45" s="8">
        <v>599.10744369999998</v>
      </c>
      <c r="Y45" s="8">
        <v>629.06281590000003</v>
      </c>
      <c r="Z45" s="8">
        <v>660.51595669999904</v>
      </c>
      <c r="AA45" s="8">
        <v>693.54175450000002</v>
      </c>
      <c r="AB45" s="8">
        <v>728.21884229999898</v>
      </c>
      <c r="AC45" s="8">
        <v>764.62978439999995</v>
      </c>
      <c r="AD45" s="8">
        <v>802.8612736</v>
      </c>
      <c r="AE45" s="8">
        <v>843.00433729999895</v>
      </c>
      <c r="AF45" s="8">
        <v>885.15455420000001</v>
      </c>
      <c r="AG45" s="8">
        <v>929.41228189999902</v>
      </c>
      <c r="AH45" s="8">
        <v>975.88289599999996</v>
      </c>
      <c r="AI45" s="8">
        <v>1024.6770409999999</v>
      </c>
      <c r="AJ45" s="8">
        <v>1075.910893</v>
      </c>
      <c r="AK45" s="8">
        <v>1129.7064370000001</v>
      </c>
      <c r="AL45" s="8">
        <v>1186.191759</v>
      </c>
      <c r="AM45" s="8">
        <v>1245.5013469999999</v>
      </c>
      <c r="AN45" s="8">
        <v>1307.776415</v>
      </c>
      <c r="AO45" s="8">
        <v>1373.1652349999999</v>
      </c>
      <c r="AP45" s="8">
        <v>1441.8234970000001</v>
      </c>
      <c r="AQ45" s="8">
        <v>1513.9146720000001</v>
      </c>
      <c r="AR45" s="8">
        <v>1589.61040599999</v>
      </c>
    </row>
    <row r="46" spans="1:44" x14ac:dyDescent="0.2">
      <c r="A46" s="13" t="s">
        <v>94</v>
      </c>
      <c r="B46" s="1" t="s">
        <v>43</v>
      </c>
      <c r="C46" s="1" t="s">
        <v>39</v>
      </c>
      <c r="D46" s="9">
        <v>3999.99999999999</v>
      </c>
      <c r="E46" s="9">
        <v>3999.99999999999</v>
      </c>
      <c r="F46" s="9">
        <v>4000</v>
      </c>
      <c r="G46" s="9">
        <v>3993.9661000460201</v>
      </c>
      <c r="H46" s="9">
        <v>3971.06083829093</v>
      </c>
      <c r="I46" s="9">
        <v>3922.7762896285799</v>
      </c>
      <c r="J46" s="9">
        <v>3859.4186697629998</v>
      </c>
      <c r="K46" s="9">
        <v>3795.8825673382798</v>
      </c>
      <c r="L46" s="9">
        <v>3732.2274765408201</v>
      </c>
      <c r="M46" s="9">
        <v>3667.7152970697298</v>
      </c>
      <c r="N46" s="9">
        <v>3603.8222295267501</v>
      </c>
      <c r="O46" s="9">
        <v>3568.1170878398102</v>
      </c>
      <c r="P46" s="9">
        <v>3533.39000959443</v>
      </c>
      <c r="Q46" s="9">
        <v>3498.2987554279998</v>
      </c>
      <c r="R46" s="9">
        <v>3464.1567649090698</v>
      </c>
      <c r="S46" s="9">
        <v>3430.42092783629</v>
      </c>
      <c r="T46" s="9">
        <v>3395.7755350389398</v>
      </c>
      <c r="U46" s="9">
        <v>3314.40629010777</v>
      </c>
      <c r="V46" s="9">
        <v>3179.6955833752399</v>
      </c>
      <c r="W46" s="9">
        <v>3012.7487829463898</v>
      </c>
      <c r="X46" s="9">
        <v>2907.0166152192801</v>
      </c>
      <c r="Y46" s="9">
        <v>3242.3898190117902</v>
      </c>
      <c r="Z46" s="9">
        <v>3224.2341013605701</v>
      </c>
      <c r="AA46" s="9">
        <v>3205.8524570481</v>
      </c>
      <c r="AB46" s="9">
        <v>3188.8061895933402</v>
      </c>
      <c r="AC46" s="9">
        <v>3173.0031996769098</v>
      </c>
      <c r="AD46" s="9">
        <v>3156.25741999509</v>
      </c>
      <c r="AE46" s="9">
        <v>3140.1341906017901</v>
      </c>
      <c r="AF46" s="9">
        <v>3125.4622334905198</v>
      </c>
      <c r="AG46" s="9">
        <v>3111.4171438578701</v>
      </c>
      <c r="AH46" s="9">
        <v>3097.41412787852</v>
      </c>
      <c r="AI46" s="9">
        <v>3094.70202060058</v>
      </c>
      <c r="AJ46" s="9">
        <v>3092.1058565687699</v>
      </c>
      <c r="AK46" s="9">
        <v>3090.2844750652298</v>
      </c>
      <c r="AL46" s="9">
        <v>3090.1366790552702</v>
      </c>
      <c r="AM46" s="9">
        <v>3090.9086733088502</v>
      </c>
      <c r="AN46" s="9">
        <v>3091.0512585926299</v>
      </c>
      <c r="AO46" s="9">
        <v>3092.2674064163598</v>
      </c>
      <c r="AP46" s="9">
        <v>3095.2269329074602</v>
      </c>
      <c r="AQ46" s="9">
        <v>3098.62586410634</v>
      </c>
      <c r="AR46" s="9">
        <v>3103.9368070834598</v>
      </c>
    </row>
    <row r="47" spans="1:44" x14ac:dyDescent="0.2">
      <c r="A47" s="13" t="s">
        <v>94</v>
      </c>
      <c r="B47" s="1" t="s">
        <v>44</v>
      </c>
      <c r="C47" s="1" t="s">
        <v>39</v>
      </c>
      <c r="D47" s="9">
        <v>2714.99999999999</v>
      </c>
      <c r="E47" s="9">
        <v>2714.99999999999</v>
      </c>
      <c r="F47" s="9">
        <v>2714.99999999999</v>
      </c>
      <c r="G47" s="9">
        <v>2708.9661000460101</v>
      </c>
      <c r="H47" s="9">
        <v>2489.7083070946201</v>
      </c>
      <c r="I47" s="9">
        <v>2155.2495675471</v>
      </c>
      <c r="J47" s="9">
        <v>2052.16</v>
      </c>
      <c r="K47" s="9">
        <v>2052.16</v>
      </c>
      <c r="L47" s="9">
        <v>2052.16</v>
      </c>
      <c r="M47" s="9">
        <v>2052.16</v>
      </c>
      <c r="N47" s="9">
        <v>2052.16</v>
      </c>
      <c r="O47" s="9">
        <v>2052.16</v>
      </c>
      <c r="P47" s="9">
        <v>1979.07380479528</v>
      </c>
      <c r="Q47" s="9">
        <v>1905.0318225086601</v>
      </c>
      <c r="R47" s="9">
        <v>1833.3687595419599</v>
      </c>
      <c r="S47" s="9">
        <v>1762.6939903785899</v>
      </c>
      <c r="T47" s="9">
        <v>1748.7700026646901</v>
      </c>
      <c r="U47" s="9">
        <v>1698.84107362331</v>
      </c>
      <c r="V47" s="9">
        <v>1603.43724002972</v>
      </c>
      <c r="W47" s="9">
        <v>1727.7487829463901</v>
      </c>
      <c r="X47" s="9">
        <v>1622.0166152192801</v>
      </c>
      <c r="Y47" s="9">
        <v>1874.46898199067</v>
      </c>
      <c r="Z47" s="9">
        <v>1939.2341013605701</v>
      </c>
      <c r="AA47" s="9">
        <v>1920.8524570481</v>
      </c>
      <c r="AB47" s="9">
        <v>1903.8061895933399</v>
      </c>
      <c r="AC47" s="9">
        <v>1888.0031996769101</v>
      </c>
      <c r="AD47" s="9">
        <v>1871.25741999509</v>
      </c>
      <c r="AE47" s="9">
        <v>1855.1341906017899</v>
      </c>
      <c r="AF47" s="9">
        <v>1840.46223349052</v>
      </c>
      <c r="AG47" s="9">
        <v>1826.4171438578701</v>
      </c>
      <c r="AH47" s="9">
        <v>1812.41412787852</v>
      </c>
      <c r="AI47" s="9">
        <v>1809.70202060058</v>
      </c>
      <c r="AJ47" s="9">
        <v>1656.6004760696401</v>
      </c>
      <c r="AK47" s="9">
        <v>1631.02009400563</v>
      </c>
      <c r="AL47" s="9">
        <v>1605.3743429876299</v>
      </c>
      <c r="AM47" s="9">
        <v>1579.82383006488</v>
      </c>
      <c r="AN47" s="9">
        <v>1554.11834076436</v>
      </c>
      <c r="AO47" s="9">
        <v>1528.44272060511</v>
      </c>
      <c r="AP47" s="9">
        <v>1502.83246939983</v>
      </c>
      <c r="AQ47" s="9">
        <v>1477.15684924058</v>
      </c>
      <c r="AR47" s="9">
        <v>1451.5764671765601</v>
      </c>
    </row>
    <row r="48" spans="1:44" x14ac:dyDescent="0.2">
      <c r="A48" s="13" t="s">
        <v>94</v>
      </c>
      <c r="B48" s="1" t="s">
        <v>45</v>
      </c>
      <c r="C48" s="1" t="s">
        <v>39</v>
      </c>
      <c r="D48" s="1">
        <v>3899.99999999999</v>
      </c>
      <c r="E48" s="1">
        <v>3899.99999999999</v>
      </c>
      <c r="F48" s="1">
        <v>3899.99999999999</v>
      </c>
      <c r="G48" s="1">
        <v>3899.99999999999</v>
      </c>
      <c r="H48" s="1">
        <v>3900</v>
      </c>
      <c r="I48" s="1">
        <v>3899.99999999999</v>
      </c>
      <c r="J48" s="1">
        <v>3899.99999999999</v>
      </c>
      <c r="K48" s="1">
        <v>3900</v>
      </c>
      <c r="L48" s="1">
        <v>3900</v>
      </c>
      <c r="M48" s="1">
        <v>3900</v>
      </c>
      <c r="N48" s="1">
        <v>3900</v>
      </c>
      <c r="O48" s="1">
        <v>3900</v>
      </c>
      <c r="P48" s="1">
        <v>3900</v>
      </c>
      <c r="Q48" s="1">
        <v>3900</v>
      </c>
      <c r="R48" s="1">
        <v>3900</v>
      </c>
      <c r="S48" s="1">
        <v>3900</v>
      </c>
      <c r="T48" s="1">
        <v>3900</v>
      </c>
      <c r="U48" s="1">
        <v>3900</v>
      </c>
      <c r="V48" s="1">
        <v>3900</v>
      </c>
      <c r="W48" s="1">
        <v>3900</v>
      </c>
      <c r="X48" s="1">
        <v>3900</v>
      </c>
      <c r="Y48" s="1">
        <v>3900</v>
      </c>
      <c r="Z48" s="1">
        <v>3900</v>
      </c>
      <c r="AA48" s="1">
        <v>3900</v>
      </c>
      <c r="AB48" s="1">
        <v>3900</v>
      </c>
      <c r="AC48" s="1">
        <v>3900</v>
      </c>
      <c r="AD48" s="1">
        <v>3900</v>
      </c>
      <c r="AE48" s="1">
        <v>3900</v>
      </c>
      <c r="AF48" s="1">
        <v>3900</v>
      </c>
      <c r="AG48" s="1">
        <v>3900</v>
      </c>
      <c r="AH48" s="1">
        <v>3900</v>
      </c>
      <c r="AI48" s="1">
        <v>3900</v>
      </c>
      <c r="AJ48" s="1">
        <v>3900</v>
      </c>
      <c r="AK48" s="1">
        <v>3900</v>
      </c>
      <c r="AL48" s="1">
        <v>3900</v>
      </c>
      <c r="AM48" s="1">
        <v>3900</v>
      </c>
      <c r="AN48" s="1">
        <v>3900</v>
      </c>
      <c r="AO48" s="1">
        <v>3900</v>
      </c>
      <c r="AP48" s="1">
        <v>3900</v>
      </c>
      <c r="AQ48" s="1">
        <v>3900</v>
      </c>
      <c r="AR48" s="1">
        <v>3900</v>
      </c>
    </row>
    <row r="49" spans="1:44" x14ac:dyDescent="0.2">
      <c r="A49" s="13" t="s">
        <v>94</v>
      </c>
      <c r="B49" s="1" t="s">
        <v>46</v>
      </c>
      <c r="C49" s="1" t="s">
        <v>39</v>
      </c>
      <c r="D49" s="8">
        <v>3200</v>
      </c>
      <c r="E49" s="8">
        <v>3200</v>
      </c>
      <c r="F49" s="8">
        <v>3200</v>
      </c>
      <c r="G49" s="8">
        <v>3200</v>
      </c>
      <c r="H49" s="8">
        <v>3200</v>
      </c>
      <c r="I49" s="8">
        <v>3222.1062263980698</v>
      </c>
      <c r="J49" s="8">
        <v>3256.9049736431698</v>
      </c>
      <c r="K49" s="8">
        <v>3291.7037208882598</v>
      </c>
      <c r="L49" s="8">
        <v>3326.5024681333598</v>
      </c>
      <c r="M49" s="8">
        <v>3361.94563662374</v>
      </c>
      <c r="N49" s="8">
        <v>3396.74438386884</v>
      </c>
      <c r="O49" s="8">
        <v>3418.65470620835</v>
      </c>
      <c r="P49" s="8">
        <v>3439.9206073025798</v>
      </c>
      <c r="Q49" s="8">
        <v>3461.8309296420798</v>
      </c>
      <c r="R49" s="8">
        <v>3483.09683073631</v>
      </c>
      <c r="S49" s="8">
        <v>3504.3627318305398</v>
      </c>
      <c r="T49" s="8">
        <v>3526.2730541700498</v>
      </c>
      <c r="U49" s="8">
        <v>3548.1833765095498</v>
      </c>
      <c r="V49" s="8">
        <v>3570.0936988490598</v>
      </c>
      <c r="W49" s="8">
        <v>3592.0040211885698</v>
      </c>
      <c r="X49" s="8">
        <v>3613.9143435280698</v>
      </c>
      <c r="Y49" s="8">
        <v>3628.7360321695</v>
      </c>
      <c r="Z49" s="8">
        <v>3643.5577208109298</v>
      </c>
      <c r="AA49" s="8">
        <v>3659.0238306976498</v>
      </c>
      <c r="AB49" s="8">
        <v>3673.8455193390801</v>
      </c>
      <c r="AC49" s="8">
        <v>3688.0227867352301</v>
      </c>
      <c r="AD49" s="8">
        <v>3703.4888966219401</v>
      </c>
      <c r="AE49" s="8">
        <v>3718.9550065086501</v>
      </c>
      <c r="AF49" s="8">
        <v>3733.7766951500798</v>
      </c>
      <c r="AG49" s="8">
        <v>3748.5983837915101</v>
      </c>
      <c r="AH49" s="8">
        <v>3764.0644936782201</v>
      </c>
      <c r="AI49" s="8">
        <v>3773.0863911121401</v>
      </c>
      <c r="AJ49" s="8">
        <v>3782.7527097913298</v>
      </c>
      <c r="AK49" s="8">
        <v>3792.4190284705301</v>
      </c>
      <c r="AL49" s="8">
        <v>3801.4409259044401</v>
      </c>
      <c r="AM49" s="8">
        <v>3810.4628233383601</v>
      </c>
      <c r="AN49" s="8">
        <v>3820.7735632628301</v>
      </c>
      <c r="AO49" s="8">
        <v>3831.0843031873001</v>
      </c>
      <c r="AP49" s="8">
        <v>3840.7506218664998</v>
      </c>
      <c r="AQ49" s="8">
        <v>3851.0613617909698</v>
      </c>
      <c r="AR49" s="8">
        <v>3860.7276804701601</v>
      </c>
    </row>
    <row r="50" spans="1:44" x14ac:dyDescent="0.2">
      <c r="A50" s="13" t="s">
        <v>94</v>
      </c>
      <c r="B50" s="5" t="s">
        <v>47</v>
      </c>
      <c r="C50" s="1" t="s">
        <v>39</v>
      </c>
      <c r="D50" s="8">
        <v>7762.2700216707399</v>
      </c>
      <c r="E50" s="8">
        <v>7784.7588241211897</v>
      </c>
      <c r="F50" s="8">
        <v>7807.3666149443898</v>
      </c>
      <c r="G50" s="8">
        <v>7823.99999999999</v>
      </c>
      <c r="H50" s="8">
        <v>7627.6474688036797</v>
      </c>
      <c r="I50" s="8">
        <v>7341.4732779185088</v>
      </c>
      <c r="J50" s="8">
        <v>7301.7413302369896</v>
      </c>
      <c r="K50" s="8">
        <v>7365.2774326617</v>
      </c>
      <c r="L50" s="8">
        <v>7428.9325234591697</v>
      </c>
      <c r="M50" s="8">
        <v>7493.4447029302601</v>
      </c>
      <c r="N50" s="8">
        <v>7557.3377704732302</v>
      </c>
      <c r="O50" s="8">
        <v>7593.0429121601792</v>
      </c>
      <c r="P50" s="8">
        <v>7554.68379520084</v>
      </c>
      <c r="Q50" s="8">
        <v>7515.7330670806405</v>
      </c>
      <c r="R50" s="8">
        <v>7478.2119946328685</v>
      </c>
      <c r="S50" s="8">
        <v>7441.2730625422901</v>
      </c>
      <c r="T50" s="8">
        <v>7461.9944676257383</v>
      </c>
      <c r="U50" s="8">
        <v>7446.2692452963802</v>
      </c>
      <c r="V50" s="8">
        <v>7384.786805375099</v>
      </c>
      <c r="W50" s="8">
        <v>7542.5983754125891</v>
      </c>
      <c r="X50" s="8">
        <v>7469.9832941282602</v>
      </c>
      <c r="Y50" s="8">
        <v>7741.0791629788691</v>
      </c>
      <c r="Z50" s="8">
        <v>7823.9999999999891</v>
      </c>
      <c r="AA50" s="8">
        <v>7823.9999999999891</v>
      </c>
      <c r="AB50" s="8">
        <v>7823.9999999999891</v>
      </c>
      <c r="AC50" s="8">
        <v>7823.9999999999909</v>
      </c>
      <c r="AD50" s="8">
        <v>7823.99999999998</v>
      </c>
      <c r="AE50" s="8">
        <v>7823.9999999999891</v>
      </c>
      <c r="AF50" s="8">
        <v>7823.99999999998</v>
      </c>
      <c r="AG50" s="8">
        <v>7823.9999999999791</v>
      </c>
      <c r="AH50" s="8">
        <v>7823.99999999999</v>
      </c>
      <c r="AI50" s="8">
        <v>7823.99999999999</v>
      </c>
      <c r="AJ50" s="8">
        <v>7673.4946195008597</v>
      </c>
      <c r="AK50" s="8">
        <v>7649.7356189403899</v>
      </c>
      <c r="AL50" s="8">
        <v>7624.2376639323502</v>
      </c>
      <c r="AM50" s="8">
        <v>7597.9151567560293</v>
      </c>
      <c r="AN50" s="8">
        <v>7572.0670821717231</v>
      </c>
      <c r="AO50" s="8">
        <v>7545.1753141887339</v>
      </c>
      <c r="AP50" s="8">
        <v>7516.6055364923632</v>
      </c>
      <c r="AQ50" s="8">
        <v>7487.5309851342281</v>
      </c>
      <c r="AR50" s="8">
        <v>7456.6396600930748</v>
      </c>
    </row>
    <row r="51" spans="1:44" x14ac:dyDescent="0.2">
      <c r="B51" s="5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1:44" x14ac:dyDescent="0.2">
      <c r="A52" s="3" t="s">
        <v>90</v>
      </c>
      <c r="B52" s="3" t="s">
        <v>48</v>
      </c>
      <c r="C52" s="2" t="s">
        <v>1</v>
      </c>
      <c r="D52" s="2">
        <v>2010</v>
      </c>
      <c r="E52" s="2">
        <v>2011</v>
      </c>
      <c r="F52" s="2">
        <v>2012</v>
      </c>
      <c r="G52" s="2">
        <v>2013</v>
      </c>
      <c r="H52" s="2">
        <v>2014</v>
      </c>
      <c r="I52" s="2">
        <v>2015</v>
      </c>
      <c r="J52" s="2">
        <v>2016</v>
      </c>
      <c r="K52" s="2">
        <v>2017</v>
      </c>
      <c r="L52" s="2">
        <v>2018</v>
      </c>
      <c r="M52" s="2">
        <v>2019</v>
      </c>
      <c r="N52" s="2">
        <v>2020</v>
      </c>
      <c r="O52" s="2">
        <v>2021</v>
      </c>
      <c r="P52" s="2">
        <v>2022</v>
      </c>
      <c r="Q52" s="2">
        <v>2023</v>
      </c>
      <c r="R52" s="2">
        <v>2024</v>
      </c>
      <c r="S52" s="2">
        <v>2025</v>
      </c>
      <c r="T52" s="2">
        <v>2026</v>
      </c>
      <c r="U52" s="2">
        <v>2027</v>
      </c>
      <c r="V52" s="2">
        <v>2028</v>
      </c>
      <c r="W52" s="2">
        <v>2029</v>
      </c>
      <c r="X52" s="2">
        <v>2030</v>
      </c>
      <c r="Y52" s="2">
        <v>2031</v>
      </c>
      <c r="Z52" s="2">
        <v>2032</v>
      </c>
      <c r="AA52" s="2">
        <v>2033</v>
      </c>
      <c r="AB52" s="2">
        <v>2034</v>
      </c>
      <c r="AC52" s="2">
        <v>2035</v>
      </c>
      <c r="AD52" s="2">
        <v>2036</v>
      </c>
      <c r="AE52" s="2">
        <v>2037</v>
      </c>
      <c r="AF52" s="2">
        <v>2038</v>
      </c>
      <c r="AG52" s="2">
        <v>2039</v>
      </c>
      <c r="AH52" s="2">
        <v>2040</v>
      </c>
      <c r="AI52" s="2">
        <v>2041</v>
      </c>
      <c r="AJ52" s="2">
        <v>2042</v>
      </c>
      <c r="AK52" s="2">
        <v>2043</v>
      </c>
      <c r="AL52" s="2">
        <v>2044</v>
      </c>
      <c r="AM52" s="2">
        <v>2045</v>
      </c>
      <c r="AN52" s="2">
        <v>2046</v>
      </c>
      <c r="AO52" s="2">
        <v>2047</v>
      </c>
      <c r="AP52" s="2">
        <v>2048</v>
      </c>
      <c r="AQ52" s="2">
        <v>2049</v>
      </c>
      <c r="AR52" s="2">
        <v>2050</v>
      </c>
    </row>
    <row r="53" spans="1:44" x14ac:dyDescent="0.2">
      <c r="A53" s="13" t="s">
        <v>94</v>
      </c>
      <c r="B53" s="1" t="s">
        <v>49</v>
      </c>
      <c r="C53" s="1" t="s">
        <v>3</v>
      </c>
      <c r="D53" s="4">
        <v>490.83685685172861</v>
      </c>
      <c r="E53" s="4">
        <v>496.45047294847308</v>
      </c>
      <c r="F53" s="4">
        <v>496.74092434626584</v>
      </c>
      <c r="G53" s="4">
        <v>489.86083047922068</v>
      </c>
      <c r="H53" s="4">
        <v>486.57759486654982</v>
      </c>
      <c r="I53" s="4">
        <v>488.42436512348416</v>
      </c>
      <c r="J53" s="4">
        <v>484.8170309676986</v>
      </c>
      <c r="K53" s="4">
        <v>490.1251927582743</v>
      </c>
      <c r="L53" s="4">
        <v>494.02128521548372</v>
      </c>
      <c r="M53" s="4">
        <v>496.12674818279129</v>
      </c>
      <c r="N53" s="4">
        <v>500.80943457654365</v>
      </c>
      <c r="O53" s="4">
        <v>495.19163235738705</v>
      </c>
      <c r="P53" s="4">
        <v>492.81949108999072</v>
      </c>
      <c r="Q53" s="4">
        <v>484.4160983818519</v>
      </c>
      <c r="R53" s="4">
        <v>475.85227491350395</v>
      </c>
      <c r="S53" s="4">
        <v>473.40791296464255</v>
      </c>
      <c r="T53" s="4">
        <v>474.70007277060211</v>
      </c>
      <c r="U53" s="4">
        <v>467.33192988188449</v>
      </c>
      <c r="V53" s="4">
        <v>461.2155809475579</v>
      </c>
      <c r="W53" s="4">
        <v>456.00680767671503</v>
      </c>
      <c r="X53" s="4">
        <v>450.28103927456976</v>
      </c>
      <c r="Y53" s="4">
        <v>450.0318422983774</v>
      </c>
      <c r="Z53" s="4">
        <v>448.62936657123657</v>
      </c>
      <c r="AA53" s="4">
        <v>447.19570736596586</v>
      </c>
      <c r="AB53" s="4">
        <v>446.29798303422456</v>
      </c>
      <c r="AC53" s="4">
        <v>445.21666272271415</v>
      </c>
      <c r="AD53" s="4">
        <v>446.04673492254943</v>
      </c>
      <c r="AE53" s="4">
        <v>445.72074024729307</v>
      </c>
      <c r="AF53" s="4">
        <v>444.87208194084269</v>
      </c>
      <c r="AG53" s="4">
        <v>443.98548567816692</v>
      </c>
      <c r="AH53" s="4">
        <v>443.0230594696622</v>
      </c>
      <c r="AI53" s="4">
        <v>442.9078938707338</v>
      </c>
      <c r="AJ53" s="4">
        <v>440.92477624162643</v>
      </c>
      <c r="AK53" s="4">
        <v>434.42359026192537</v>
      </c>
      <c r="AL53" s="4">
        <v>428.46904060061684</v>
      </c>
      <c r="AM53" s="4">
        <v>422.53117996022752</v>
      </c>
      <c r="AN53" s="4">
        <v>421.3849857344066</v>
      </c>
      <c r="AO53" s="4">
        <v>422.82068724364291</v>
      </c>
      <c r="AP53" s="4">
        <v>422.52987369531348</v>
      </c>
      <c r="AQ53" s="4">
        <v>423.45942845745856</v>
      </c>
      <c r="AR53" s="4">
        <v>424.74232237206985</v>
      </c>
    </row>
    <row r="54" spans="1:44" x14ac:dyDescent="0.2">
      <c r="A54" s="13" t="s">
        <v>94</v>
      </c>
      <c r="B54" s="1" t="s">
        <v>50</v>
      </c>
      <c r="C54" s="1" t="s">
        <v>3</v>
      </c>
      <c r="D54" s="4">
        <v>36.424674321238214</v>
      </c>
      <c r="E54" s="4">
        <v>36.543224942907841</v>
      </c>
      <c r="F54" s="4">
        <v>36.66240281654396</v>
      </c>
      <c r="G54" s="4">
        <v>36.718538366646527</v>
      </c>
      <c r="H54" s="4">
        <v>34.53707754420941</v>
      </c>
      <c r="I54" s="4">
        <v>31.146320408495942</v>
      </c>
      <c r="J54" s="4">
        <v>30.187762212636354</v>
      </c>
      <c r="K54" s="4">
        <v>30.312585353970999</v>
      </c>
      <c r="L54" s="4">
        <v>30.438035747272252</v>
      </c>
      <c r="M54" s="4">
        <v>30.564113392539838</v>
      </c>
      <c r="N54" s="4">
        <v>27.02349337439782</v>
      </c>
      <c r="O54" s="4">
        <v>30.778319939101692</v>
      </c>
      <c r="P54" s="4">
        <v>30.098730164762973</v>
      </c>
      <c r="Q54" s="4">
        <v>29.408791000081148</v>
      </c>
      <c r="R54" s="4">
        <v>28.744457740224849</v>
      </c>
      <c r="S54" s="4">
        <v>28.090187939320305</v>
      </c>
      <c r="T54" s="4">
        <v>28.034623977484479</v>
      </c>
      <c r="U54" s="4">
        <v>27.6006945057268</v>
      </c>
      <c r="V54" s="4">
        <v>26.689905788137501</v>
      </c>
      <c r="W54" s="4">
        <v>28.086128523905906</v>
      </c>
      <c r="X54" s="4">
        <v>27.067205923897809</v>
      </c>
      <c r="Y54" s="4">
        <v>29.77817196378199</v>
      </c>
      <c r="Z54" s="4">
        <v>30.518421905950454</v>
      </c>
      <c r="AA54" s="4">
        <v>30.385630829454239</v>
      </c>
      <c r="AB54" s="4">
        <v>30.266547583980547</v>
      </c>
      <c r="AC54" s="4">
        <v>30.160832378642588</v>
      </c>
      <c r="AD54" s="4">
        <v>30.045531506751303</v>
      </c>
      <c r="AE54" s="4">
        <v>29.936767412889498</v>
      </c>
      <c r="AF54" s="4">
        <v>29.8429280520057</v>
      </c>
      <c r="AG54" s="4">
        <v>29.7559844256307</v>
      </c>
      <c r="AH54" s="4">
        <v>29.669168946632102</v>
      </c>
      <c r="AI54" s="4">
        <v>29.684285831885898</v>
      </c>
      <c r="AJ54" s="4">
        <v>28.12</v>
      </c>
      <c r="AK54" s="4">
        <v>27.895</v>
      </c>
      <c r="AL54" s="4">
        <v>27.668999999999901</v>
      </c>
      <c r="AM54" s="4">
        <v>27.443999999999999</v>
      </c>
      <c r="AN54" s="4">
        <v>27.2179999999999</v>
      </c>
      <c r="AO54" s="4">
        <v>26.991999999999901</v>
      </c>
      <c r="AP54" s="4">
        <v>26.7669999999999</v>
      </c>
      <c r="AQ54" s="4">
        <v>26.541</v>
      </c>
      <c r="AR54" s="4">
        <v>26.315999999999999</v>
      </c>
    </row>
    <row r="55" spans="1:44" x14ac:dyDescent="0.2">
      <c r="A55" s="13" t="s">
        <v>94</v>
      </c>
      <c r="B55" s="1" t="s">
        <v>51</v>
      </c>
      <c r="C55" s="1" t="s">
        <v>3</v>
      </c>
      <c r="D55" s="4">
        <v>7.9171743212382601</v>
      </c>
      <c r="E55" s="4">
        <v>8.0357249429078905</v>
      </c>
      <c r="F55" s="4">
        <v>8.1549028165440198</v>
      </c>
      <c r="G55" s="4">
        <v>8.2743943161634093</v>
      </c>
      <c r="H55" s="4">
        <v>8.3951403197158001</v>
      </c>
      <c r="I55" s="4">
        <v>8.5161999492514493</v>
      </c>
      <c r="J55" s="4">
        <v>8.6400822126363792</v>
      </c>
      <c r="K55" s="4">
        <v>8.76490535397107</v>
      </c>
      <c r="L55" s="4">
        <v>8.8903557472722596</v>
      </c>
      <c r="M55" s="4">
        <v>9.0164333925399607</v>
      </c>
      <c r="N55" s="4">
        <v>9.1431382897741607</v>
      </c>
      <c r="O55" s="4">
        <v>9.2306399391017493</v>
      </c>
      <c r="P55" s="4">
        <v>9.3184552144125803</v>
      </c>
      <c r="Q55" s="4">
        <v>9.40595686374016</v>
      </c>
      <c r="R55" s="4">
        <v>9.4940857650342494</v>
      </c>
      <c r="S55" s="4">
        <v>9.5819010403450893</v>
      </c>
      <c r="T55" s="4">
        <v>9.6725389495051992</v>
      </c>
      <c r="U55" s="4">
        <v>9.7628632326820597</v>
      </c>
      <c r="V55" s="4">
        <v>9.8538147678254209</v>
      </c>
      <c r="W55" s="4">
        <v>9.9447663029687892</v>
      </c>
      <c r="X55" s="4">
        <v>10.0360314640954</v>
      </c>
      <c r="Y55" s="4">
        <v>10.096247652879899</v>
      </c>
      <c r="Z55" s="4">
        <v>10.1564638416645</v>
      </c>
      <c r="AA55" s="4">
        <v>10.216680030449099</v>
      </c>
      <c r="AB55" s="4">
        <v>10.276582593250399</v>
      </c>
      <c r="AC55" s="4">
        <v>10.336798782035</v>
      </c>
      <c r="AD55" s="4">
        <v>10.397328596802801</v>
      </c>
      <c r="AE55" s="4">
        <v>10.4578584115706</v>
      </c>
      <c r="AF55" s="4">
        <v>10.518074600355201</v>
      </c>
      <c r="AG55" s="4">
        <v>10.578604415122999</v>
      </c>
      <c r="AH55" s="4">
        <v>10.6388206039076</v>
      </c>
      <c r="AI55" s="4">
        <v>10.6824146155798</v>
      </c>
      <c r="AJ55" s="4">
        <v>10.725695001268701</v>
      </c>
      <c r="AK55" s="4">
        <v>10.769289012940799</v>
      </c>
      <c r="AL55" s="4">
        <v>10.8125693986297</v>
      </c>
      <c r="AM55" s="4">
        <v>10.8558497843187</v>
      </c>
      <c r="AN55" s="4">
        <v>10.899757421974099</v>
      </c>
      <c r="AO55" s="4">
        <v>10.9433514336462</v>
      </c>
      <c r="AP55" s="4">
        <v>10.9872590713017</v>
      </c>
      <c r="AQ55" s="4">
        <v>11.030853082973801</v>
      </c>
      <c r="AR55" s="4">
        <v>11.074447094646001</v>
      </c>
    </row>
    <row r="56" spans="1:44" x14ac:dyDescent="0.2">
      <c r="A56" s="13" t="s">
        <v>94</v>
      </c>
      <c r="B56" s="1" t="s">
        <v>52</v>
      </c>
      <c r="C56" s="1" t="s">
        <v>3</v>
      </c>
      <c r="D56" s="4">
        <v>139.24760000000001</v>
      </c>
      <c r="E56" s="4">
        <v>140.35120000000001</v>
      </c>
      <c r="F56" s="4">
        <v>141.45479999999901</v>
      </c>
      <c r="G56" s="4">
        <v>142.5583</v>
      </c>
      <c r="H56" s="4">
        <v>143.6619</v>
      </c>
      <c r="I56" s="4">
        <v>144.7655</v>
      </c>
      <c r="J56" s="4">
        <v>143.98967538020599</v>
      </c>
      <c r="K56" s="4">
        <v>142.490592167258</v>
      </c>
      <c r="L56" s="4">
        <v>140.99031870722101</v>
      </c>
      <c r="M56" s="4">
        <v>139.474120507457</v>
      </c>
      <c r="N56" s="4">
        <v>137.53103650804701</v>
      </c>
      <c r="O56" s="4">
        <v>144.4</v>
      </c>
      <c r="P56" s="4">
        <v>138.80000000000001</v>
      </c>
      <c r="Q56" s="4">
        <v>133.19999999999999</v>
      </c>
      <c r="R56" s="4">
        <v>127.599999999999</v>
      </c>
      <c r="S56" s="4">
        <v>122</v>
      </c>
      <c r="T56" s="4">
        <v>117</v>
      </c>
      <c r="U56" s="4">
        <v>112</v>
      </c>
      <c r="V56" s="4">
        <v>107</v>
      </c>
      <c r="W56" s="4">
        <v>102.131680530472</v>
      </c>
      <c r="X56" s="4">
        <v>96.999999999999901</v>
      </c>
      <c r="Y56" s="4">
        <v>94</v>
      </c>
      <c r="Z56" s="4">
        <v>91</v>
      </c>
      <c r="AA56" s="4">
        <v>88</v>
      </c>
      <c r="AB56" s="4">
        <v>84.999999999999901</v>
      </c>
      <c r="AC56" s="4">
        <v>82</v>
      </c>
      <c r="AD56" s="4">
        <v>81.8</v>
      </c>
      <c r="AE56" s="4">
        <v>81.599999999999994</v>
      </c>
      <c r="AF56" s="4">
        <v>81.400000000000006</v>
      </c>
      <c r="AG56" s="4">
        <v>81.199999999999903</v>
      </c>
      <c r="AH56" s="4">
        <v>81</v>
      </c>
      <c r="AI56" s="4">
        <v>81.2</v>
      </c>
      <c r="AJ56" s="4">
        <v>81.376356558419303</v>
      </c>
      <c r="AK56" s="4">
        <v>75.265615469233595</v>
      </c>
      <c r="AL56" s="4">
        <v>69.183428560564096</v>
      </c>
      <c r="AM56" s="4">
        <v>63.116964100974499</v>
      </c>
      <c r="AN56" s="4">
        <v>56.721886954029998</v>
      </c>
      <c r="AO56" s="4">
        <v>50.3587989229001</v>
      </c>
      <c r="AP56" s="4">
        <v>44.011355966761201</v>
      </c>
      <c r="AQ56" s="4">
        <v>39.794950799735602</v>
      </c>
      <c r="AR56" s="4">
        <v>39.8260679408247</v>
      </c>
    </row>
    <row r="57" spans="1:44" x14ac:dyDescent="0.2">
      <c r="A57" s="13" t="s">
        <v>94</v>
      </c>
      <c r="B57" s="1" t="s">
        <v>53</v>
      </c>
      <c r="C57" s="1" t="s">
        <v>3</v>
      </c>
      <c r="D57" s="4">
        <v>414.82859999999903</v>
      </c>
      <c r="E57" s="4">
        <v>418.21449999999999</v>
      </c>
      <c r="F57" s="4">
        <v>421.60039999999805</v>
      </c>
      <c r="G57" s="4">
        <v>424.98619999999903</v>
      </c>
      <c r="H57" s="4">
        <v>428.37199999999996</v>
      </c>
      <c r="I57" s="4">
        <v>431.75779999999997</v>
      </c>
      <c r="J57" s="4">
        <v>433.26427538020602</v>
      </c>
      <c r="K57" s="4">
        <v>434.04749216725804</v>
      </c>
      <c r="L57" s="4">
        <v>434.82941870721999</v>
      </c>
      <c r="M57" s="4">
        <v>435.59552050745594</v>
      </c>
      <c r="N57" s="4">
        <v>436.53103650804701</v>
      </c>
      <c r="O57" s="4">
        <v>443.59999999999997</v>
      </c>
      <c r="P57" s="4">
        <v>438.19999999999902</v>
      </c>
      <c r="Q57" s="4">
        <v>432.79999999999899</v>
      </c>
      <c r="R57" s="4">
        <v>427.39999999999799</v>
      </c>
      <c r="S57" s="4">
        <v>422</v>
      </c>
      <c r="T57" s="4">
        <v>415.4</v>
      </c>
      <c r="U57" s="4">
        <v>408.8</v>
      </c>
      <c r="V57" s="4">
        <v>402.19999999999902</v>
      </c>
      <c r="W57" s="4">
        <v>395.73168053047203</v>
      </c>
      <c r="X57" s="4">
        <v>388.99999999999989</v>
      </c>
      <c r="Y57" s="4">
        <v>384</v>
      </c>
      <c r="Z57" s="4">
        <v>379</v>
      </c>
      <c r="AA57" s="4">
        <v>374</v>
      </c>
      <c r="AB57" s="4">
        <v>368.99999999999989</v>
      </c>
      <c r="AC57" s="4">
        <v>364</v>
      </c>
      <c r="AD57" s="4">
        <v>361</v>
      </c>
      <c r="AE57" s="4">
        <v>357.99999999999898</v>
      </c>
      <c r="AF57" s="4">
        <v>354.99999999999898</v>
      </c>
      <c r="AG57" s="4">
        <v>351.99999999999989</v>
      </c>
      <c r="AH57" s="4">
        <v>349</v>
      </c>
      <c r="AI57" s="4">
        <v>346.2</v>
      </c>
      <c r="AJ57" s="4">
        <v>343.37635655841831</v>
      </c>
      <c r="AK57" s="4">
        <v>334.26561546923159</v>
      </c>
      <c r="AL57" s="4">
        <v>325.18342856056307</v>
      </c>
      <c r="AM57" s="4">
        <v>316.11696410097352</v>
      </c>
      <c r="AN57" s="4">
        <v>307.12188695402898</v>
      </c>
      <c r="AO57" s="4">
        <v>298.15879892289911</v>
      </c>
      <c r="AP57" s="4">
        <v>289.21135596676021</v>
      </c>
      <c r="AQ57" s="4">
        <v>279.71720258788059</v>
      </c>
      <c r="AR57" s="4">
        <v>269.15640218603971</v>
      </c>
    </row>
    <row r="58" spans="1:44" x14ac:dyDescent="0.2">
      <c r="A58" s="13" t="s">
        <v>94</v>
      </c>
      <c r="B58" s="1" t="s">
        <v>54</v>
      </c>
      <c r="C58" s="1" t="s">
        <v>3</v>
      </c>
      <c r="D58" s="4">
        <v>108.0354</v>
      </c>
      <c r="E58" s="4">
        <v>109.717</v>
      </c>
      <c r="F58" s="4">
        <v>111.39859999999901</v>
      </c>
      <c r="G58" s="4">
        <v>113.080199999999</v>
      </c>
      <c r="H58" s="4">
        <v>114.76179999999999</v>
      </c>
      <c r="I58" s="4">
        <v>116.44329999999999</v>
      </c>
      <c r="J58" s="4">
        <v>118.1249</v>
      </c>
      <c r="K58" s="4">
        <v>119.8065</v>
      </c>
      <c r="L58" s="4">
        <v>121.48809999999899</v>
      </c>
      <c r="M58" s="4">
        <v>123.169699999999</v>
      </c>
      <c r="N58" s="4">
        <v>125</v>
      </c>
      <c r="O58" s="4">
        <v>127</v>
      </c>
      <c r="P58" s="4">
        <v>129</v>
      </c>
      <c r="Q58" s="4">
        <v>131</v>
      </c>
      <c r="R58" s="4">
        <v>132.99999999999901</v>
      </c>
      <c r="S58" s="4">
        <v>135</v>
      </c>
      <c r="T58" s="4">
        <v>135.19999999999999</v>
      </c>
      <c r="U58" s="4">
        <v>135.4</v>
      </c>
      <c r="V58" s="4">
        <v>135.599999999999</v>
      </c>
      <c r="W58" s="4">
        <v>135.80000000000001</v>
      </c>
      <c r="X58" s="4">
        <v>136</v>
      </c>
      <c r="Y58" s="4">
        <v>136</v>
      </c>
      <c r="Z58" s="4">
        <v>136</v>
      </c>
      <c r="AA58" s="4">
        <v>136</v>
      </c>
      <c r="AB58" s="4">
        <v>136</v>
      </c>
      <c r="AC58" s="4">
        <v>136</v>
      </c>
      <c r="AD58" s="4">
        <v>135</v>
      </c>
      <c r="AE58" s="4">
        <v>134</v>
      </c>
      <c r="AF58" s="4">
        <v>133</v>
      </c>
      <c r="AG58" s="4">
        <v>132</v>
      </c>
      <c r="AH58" s="4">
        <v>131</v>
      </c>
      <c r="AI58" s="4">
        <v>130.19999999999999</v>
      </c>
      <c r="AJ58" s="4">
        <v>129.4</v>
      </c>
      <c r="AK58" s="4">
        <v>128.599999999999</v>
      </c>
      <c r="AL58" s="4">
        <v>127.799999999999</v>
      </c>
      <c r="AM58" s="4">
        <v>127</v>
      </c>
      <c r="AN58" s="4">
        <v>126.19999999999899</v>
      </c>
      <c r="AO58" s="4">
        <v>125.4</v>
      </c>
      <c r="AP58" s="4">
        <v>124.6</v>
      </c>
      <c r="AQ58" s="4">
        <v>123.799999999999</v>
      </c>
      <c r="AR58" s="4">
        <v>123</v>
      </c>
    </row>
    <row r="59" spans="1:44" x14ac:dyDescent="0.2">
      <c r="A59" s="13" t="s">
        <v>94</v>
      </c>
      <c r="B59" s="1" t="s">
        <v>55</v>
      </c>
      <c r="C59" s="1" t="s">
        <v>3</v>
      </c>
      <c r="D59" s="4">
        <v>12.561203813760001</v>
      </c>
      <c r="E59" s="4">
        <v>12.651722906457499</v>
      </c>
      <c r="F59" s="4">
        <v>12.734546584435099</v>
      </c>
      <c r="G59" s="4">
        <v>12.8125570741056</v>
      </c>
      <c r="H59" s="4">
        <v>12.884295028147099</v>
      </c>
      <c r="I59" s="4">
        <v>12.9497604465599</v>
      </c>
      <c r="J59" s="4">
        <v>13.006254680294299</v>
      </c>
      <c r="K59" s="4">
        <v>13.0592114956799</v>
      </c>
      <c r="L59" s="4">
        <v>12.8800844928</v>
      </c>
      <c r="M59" s="4">
        <v>12.702379132799997</v>
      </c>
      <c r="N59" s="4">
        <v>12.5232521299199</v>
      </c>
      <c r="O59" s="4">
        <v>12.34412512704</v>
      </c>
      <c r="P59" s="4">
        <v>12.164998124159899</v>
      </c>
      <c r="Q59" s="4">
        <v>11.985871121279899</v>
      </c>
      <c r="R59" s="4">
        <v>11.806744118400001</v>
      </c>
      <c r="S59" s="4">
        <v>11.629038758399899</v>
      </c>
      <c r="T59" s="4">
        <v>11.449911755519899</v>
      </c>
      <c r="U59" s="4">
        <v>11.270784752640001</v>
      </c>
      <c r="V59" s="4">
        <v>11.091657749759898</v>
      </c>
      <c r="W59" s="4">
        <v>10.9125307468799</v>
      </c>
      <c r="X59" s="4">
        <v>12.865868064000001</v>
      </c>
      <c r="Y59" s="4">
        <v>14.820627023999998</v>
      </c>
      <c r="Z59" s="4">
        <v>16.773964341119999</v>
      </c>
      <c r="AA59" s="4">
        <v>18.727301658239899</v>
      </c>
      <c r="AB59" s="4">
        <v>20.680638975359901</v>
      </c>
      <c r="AC59" s="4">
        <v>22.63397629248</v>
      </c>
      <c r="AD59" s="4">
        <v>24.035716172160001</v>
      </c>
      <c r="AE59" s="4">
        <v>24.266022318719902</v>
      </c>
      <c r="AF59" s="4">
        <v>24.496328465279902</v>
      </c>
      <c r="AG59" s="4">
        <v>24.725212968959902</v>
      </c>
      <c r="AH59" s="4">
        <v>24.954097472639901</v>
      </c>
      <c r="AI59" s="4">
        <v>25.1559707615999</v>
      </c>
      <c r="AJ59" s="4">
        <v>25.357844050559901</v>
      </c>
      <c r="AK59" s="4">
        <v>25.559717339519899</v>
      </c>
      <c r="AL59" s="4">
        <v>25.763012271359901</v>
      </c>
      <c r="AM59" s="4">
        <v>25.9648855603199</v>
      </c>
      <c r="AN59" s="4">
        <v>26.099941633919901</v>
      </c>
      <c r="AO59" s="4">
        <v>26.234997707519998</v>
      </c>
      <c r="AP59" s="4">
        <v>26.3700537811199</v>
      </c>
      <c r="AQ59" s="4">
        <v>26.190926778239898</v>
      </c>
      <c r="AR59" s="4">
        <v>26.641587571199899</v>
      </c>
    </row>
    <row r="60" spans="1:44" x14ac:dyDescent="0.2">
      <c r="A60" s="13" t="s">
        <v>94</v>
      </c>
      <c r="B60" s="1" t="s">
        <v>56</v>
      </c>
      <c r="C60" s="1" t="s">
        <v>3</v>
      </c>
      <c r="D60" s="4">
        <v>25.2242661327954</v>
      </c>
      <c r="E60" s="4">
        <v>27.124134315619699</v>
      </c>
      <c r="F60" s="4">
        <v>23.710454071048702</v>
      </c>
      <c r="G60" s="4">
        <v>13.3645202019128</v>
      </c>
      <c r="H60" s="4">
        <v>8.8667433643053801</v>
      </c>
      <c r="I60" s="4">
        <v>10.7126396370235</v>
      </c>
      <c r="J60" s="4">
        <v>6.5642811330258803</v>
      </c>
      <c r="K60" s="4">
        <v>10.975347299112601</v>
      </c>
      <c r="L60" s="4">
        <v>14.206693591621899</v>
      </c>
      <c r="M60" s="4">
        <v>15.6641411496948</v>
      </c>
      <c r="N60" s="4">
        <v>23.166119925383398</v>
      </c>
      <c r="O60" s="4">
        <v>6.9743811637165098</v>
      </c>
      <c r="P60" s="4">
        <v>10.932723885420801</v>
      </c>
      <c r="Q60" s="4">
        <v>8.8684426911248604</v>
      </c>
      <c r="R60" s="4">
        <v>6.6198277631806599</v>
      </c>
      <c r="S60" s="4">
        <v>10.4797033023029</v>
      </c>
      <c r="T60" s="4">
        <v>18.676438573044798</v>
      </c>
      <c r="U60" s="4">
        <v>17.870178646045701</v>
      </c>
      <c r="V60" s="4">
        <v>18.786674687270398</v>
      </c>
      <c r="W60" s="4">
        <v>18.1701464675327</v>
      </c>
      <c r="X60" s="4">
        <v>17.562802060799999</v>
      </c>
      <c r="Y60" s="4">
        <v>16.97489470368</v>
      </c>
      <c r="Z60" s="4">
        <v>16.394429211839999</v>
      </c>
      <c r="AA60" s="4">
        <v>15.80652185472</v>
      </c>
      <c r="AB60" s="4">
        <v>15.218614497600001</v>
      </c>
      <c r="AC60" s="4">
        <v>14.6381490057599</v>
      </c>
      <c r="AD60" s="4">
        <v>14.050241648639901</v>
      </c>
      <c r="AE60" s="4">
        <v>13.4623342915199</v>
      </c>
      <c r="AF60" s="4">
        <v>12.8818687996799</v>
      </c>
      <c r="AG60" s="4">
        <v>12.293961442559899</v>
      </c>
      <c r="AH60" s="4">
        <v>11.70605408544</v>
      </c>
      <c r="AI60" s="4">
        <v>11.1255885936</v>
      </c>
      <c r="AJ60" s="4">
        <v>10.5376812364799</v>
      </c>
      <c r="AK60" s="4">
        <v>9.9497738793599897</v>
      </c>
      <c r="AL60" s="4">
        <v>9.3693083875199896</v>
      </c>
      <c r="AM60" s="4">
        <v>8.7814010303999996</v>
      </c>
      <c r="AN60" s="4">
        <v>12.733817945763599</v>
      </c>
      <c r="AO60" s="4">
        <v>19.227311400369398</v>
      </c>
      <c r="AP60" s="4">
        <v>23.967912712818901</v>
      </c>
      <c r="AQ60" s="4">
        <v>30.970707941298901</v>
      </c>
      <c r="AR60" s="4">
        <v>37.980945035058902</v>
      </c>
    </row>
    <row r="61" spans="1:44" x14ac:dyDescent="0.2">
      <c r="A61" s="13" t="s">
        <v>94</v>
      </c>
      <c r="B61" s="1" t="s">
        <v>57</v>
      </c>
      <c r="C61" s="1" t="s">
        <v>3</v>
      </c>
      <c r="D61" s="4">
        <v>167.54559999999901</v>
      </c>
      <c r="E61" s="4">
        <v>168.1463</v>
      </c>
      <c r="F61" s="4">
        <v>168.74700000000001</v>
      </c>
      <c r="G61" s="4">
        <v>169.3477</v>
      </c>
      <c r="H61" s="4">
        <v>169.94829999999999</v>
      </c>
      <c r="I61" s="4">
        <v>170.54900000000001</v>
      </c>
      <c r="J61" s="4">
        <v>171.1497</v>
      </c>
      <c r="K61" s="4">
        <v>171.75040000000001</v>
      </c>
      <c r="L61" s="4">
        <v>172.351</v>
      </c>
      <c r="M61" s="4">
        <v>172.95169999999999</v>
      </c>
      <c r="N61" s="4">
        <v>174</v>
      </c>
      <c r="O61" s="4">
        <v>172.2</v>
      </c>
      <c r="P61" s="4">
        <v>170.39999999999901</v>
      </c>
      <c r="Q61" s="4">
        <v>168.599999999999</v>
      </c>
      <c r="R61" s="4">
        <v>166.8</v>
      </c>
      <c r="S61" s="4">
        <v>165</v>
      </c>
      <c r="T61" s="4">
        <v>163.19999999999999</v>
      </c>
      <c r="U61" s="4">
        <v>161.4</v>
      </c>
      <c r="V61" s="4">
        <v>159.6</v>
      </c>
      <c r="W61" s="4">
        <v>157.80000000000001</v>
      </c>
      <c r="X61" s="4">
        <v>156</v>
      </c>
      <c r="Y61" s="4">
        <v>154</v>
      </c>
      <c r="Z61" s="4">
        <v>152</v>
      </c>
      <c r="AA61" s="4">
        <v>150</v>
      </c>
      <c r="AB61" s="4">
        <v>148</v>
      </c>
      <c r="AC61" s="4">
        <v>146</v>
      </c>
      <c r="AD61" s="4">
        <v>144.19999999999999</v>
      </c>
      <c r="AE61" s="4">
        <v>142.39999999999901</v>
      </c>
      <c r="AF61" s="4">
        <v>140.599999999999</v>
      </c>
      <c r="AG61" s="4">
        <v>138.80000000000001</v>
      </c>
      <c r="AH61" s="4">
        <v>137</v>
      </c>
      <c r="AI61" s="4">
        <v>134.80000000000001</v>
      </c>
      <c r="AJ61" s="4">
        <v>132.599999999999</v>
      </c>
      <c r="AK61" s="4">
        <v>130.39999999999901</v>
      </c>
      <c r="AL61" s="4">
        <v>128.19999999999999</v>
      </c>
      <c r="AM61" s="4">
        <v>125.99999999999901</v>
      </c>
      <c r="AN61" s="4">
        <v>124.2</v>
      </c>
      <c r="AO61" s="4">
        <v>122.399999999999</v>
      </c>
      <c r="AP61" s="4">
        <v>120.599999999999</v>
      </c>
      <c r="AQ61" s="4">
        <v>116.122251788146</v>
      </c>
      <c r="AR61" s="4">
        <v>106.330334245215</v>
      </c>
    </row>
    <row r="62" spans="1:44" x14ac:dyDescent="0.2">
      <c r="A62" s="13" t="s">
        <v>94</v>
      </c>
      <c r="B62" s="1" t="s">
        <v>58</v>
      </c>
      <c r="C62" s="1" t="s">
        <v>3</v>
      </c>
      <c r="D62" s="4">
        <v>0.256576896</v>
      </c>
      <c r="E62" s="4">
        <v>0.24976512000000001</v>
      </c>
      <c r="F62" s="4">
        <v>0.24295334399999899</v>
      </c>
      <c r="G62" s="4">
        <v>0.241389158399999</v>
      </c>
      <c r="H62" s="4">
        <v>0.23442600960000001</v>
      </c>
      <c r="I62" s="4">
        <v>0.22978391040000001</v>
      </c>
      <c r="J62" s="4">
        <v>0.222820761599999</v>
      </c>
      <c r="K62" s="4">
        <v>0.21585761279999999</v>
      </c>
      <c r="L62" s="4">
        <v>0.208894464</v>
      </c>
      <c r="M62" s="4">
        <v>0.20193131519999899</v>
      </c>
      <c r="N62" s="4">
        <v>0.19728921599999999</v>
      </c>
      <c r="O62" s="4">
        <v>0.1903260672</v>
      </c>
      <c r="P62" s="4">
        <v>0.18336291839999899</v>
      </c>
      <c r="Q62" s="4">
        <v>0.17639976959999901</v>
      </c>
      <c r="R62" s="4">
        <v>0.16943662079999999</v>
      </c>
      <c r="S62" s="4">
        <v>0.16247347200000001</v>
      </c>
      <c r="T62" s="4">
        <v>0.15783137279999901</v>
      </c>
      <c r="U62" s="4">
        <v>0.150868224</v>
      </c>
      <c r="V62" s="4">
        <v>0.14390507520000001</v>
      </c>
      <c r="W62" s="4">
        <v>0.136941926399999</v>
      </c>
      <c r="X62" s="4">
        <v>0.12997877760000001</v>
      </c>
      <c r="Y62" s="4">
        <v>0.12533667840000001</v>
      </c>
      <c r="Z62" s="4">
        <v>0.92869934788052499</v>
      </c>
      <c r="AA62" s="4">
        <v>1.3949508096000001</v>
      </c>
      <c r="AB62" s="4">
        <v>1.4692243968000001</v>
      </c>
      <c r="AC62" s="4">
        <v>1.543497984</v>
      </c>
      <c r="AD62" s="4">
        <v>1.6340189184</v>
      </c>
      <c r="AE62" s="4">
        <v>1.7245398528</v>
      </c>
      <c r="AF62" s="4">
        <v>1.8150607872</v>
      </c>
      <c r="AG62" s="4">
        <v>1.9055817215999999</v>
      </c>
      <c r="AH62" s="4">
        <v>1.9961026559999899</v>
      </c>
      <c r="AI62" s="4">
        <v>2.13304458239999</v>
      </c>
      <c r="AJ62" s="4">
        <v>2.2699865088000002</v>
      </c>
      <c r="AK62" s="4">
        <v>2.40692843519999</v>
      </c>
      <c r="AL62" s="4">
        <v>2.54387036159999</v>
      </c>
      <c r="AM62" s="4">
        <v>2.6808122879999901</v>
      </c>
      <c r="AN62" s="4">
        <v>2.7899016191999899</v>
      </c>
      <c r="AO62" s="4">
        <v>2.8989909503999902</v>
      </c>
      <c r="AP62" s="4">
        <v>3.01040133119999</v>
      </c>
      <c r="AQ62" s="4">
        <v>3.1175351256643302</v>
      </c>
      <c r="AR62" s="4">
        <v>3.2285799935999901</v>
      </c>
    </row>
    <row r="63" spans="1:44" x14ac:dyDescent="0.2">
      <c r="A63" s="13" t="s">
        <v>94</v>
      </c>
      <c r="B63" s="1" t="s">
        <v>59</v>
      </c>
      <c r="C63" s="1" t="s">
        <v>3</v>
      </c>
      <c r="D63" s="4">
        <v>0.2330439759359989</v>
      </c>
      <c r="E63" s="4">
        <v>0.40144091788799902</v>
      </c>
      <c r="F63" s="4">
        <v>0.56841873983999802</v>
      </c>
      <c r="G63" s="4">
        <v>0.55946279335679905</v>
      </c>
      <c r="H63" s="4">
        <v>0.55044378748799894</v>
      </c>
      <c r="I63" s="4">
        <v>0.54148784100479896</v>
      </c>
      <c r="J63" s="4">
        <v>0.53104971513599897</v>
      </c>
      <c r="K63" s="4">
        <v>0.522093768652798</v>
      </c>
      <c r="L63" s="4">
        <v>0.51313782216959902</v>
      </c>
      <c r="M63" s="4">
        <v>0.50411881630079902</v>
      </c>
      <c r="N63" s="4">
        <v>0.52288940679551899</v>
      </c>
      <c r="O63" s="4">
        <v>0.51194253712895998</v>
      </c>
      <c r="P63" s="4">
        <v>0.50247784684800001</v>
      </c>
      <c r="Q63" s="4">
        <v>0.49301315656703892</v>
      </c>
      <c r="R63" s="4">
        <v>0.48348540690047997</v>
      </c>
      <c r="S63" s="4">
        <v>0.47260159661951895</v>
      </c>
      <c r="T63" s="4">
        <v>0.46307384695296</v>
      </c>
      <c r="U63" s="4">
        <v>0.45360915667199997</v>
      </c>
      <c r="V63" s="4">
        <v>0.44414446639103899</v>
      </c>
      <c r="W63" s="4">
        <v>0.43319759672447999</v>
      </c>
      <c r="X63" s="4">
        <v>0.437124864272112</v>
      </c>
      <c r="Y63" s="4">
        <v>0.42731484851548696</v>
      </c>
      <c r="Z63" s="4">
        <v>0.417536529245567</v>
      </c>
      <c r="AA63" s="4">
        <v>1.027389472358528</v>
      </c>
      <c r="AB63" s="4">
        <v>2.3440421221724068</v>
      </c>
      <c r="AC63" s="4">
        <v>3.4456612548013998</v>
      </c>
      <c r="AD63" s="4">
        <v>4.94380946164938</v>
      </c>
      <c r="AE63" s="4">
        <v>6.4419576684973796</v>
      </c>
      <c r="AF63" s="4">
        <v>7.3862455658920698</v>
      </c>
      <c r="AG63" s="4">
        <v>8.2857332007117606</v>
      </c>
      <c r="AH63" s="4">
        <v>9.1004326623269911</v>
      </c>
      <c r="AI63" s="4">
        <v>10.424778646706169</v>
      </c>
      <c r="AJ63" s="4">
        <v>11.48283054490776</v>
      </c>
      <c r="AK63" s="4">
        <v>12.961795828234738</v>
      </c>
      <c r="AL63" s="4">
        <v>14.942149661276321</v>
      </c>
      <c r="AM63" s="4">
        <v>16.922503494317919</v>
      </c>
      <c r="AN63" s="4">
        <v>19.169651887359521</v>
      </c>
      <c r="AO63" s="4">
        <v>21.416800280401119</v>
      </c>
      <c r="AP63" s="4">
        <v>23.66252955344272</v>
      </c>
      <c r="AQ63" s="4">
        <v>25.723773226484219</v>
      </c>
      <c r="AR63" s="4">
        <v>28.554032260362177</v>
      </c>
    </row>
    <row r="64" spans="1:44" x14ac:dyDescent="0.2">
      <c r="A64" s="13" t="s">
        <v>94</v>
      </c>
      <c r="B64" s="1" t="s">
        <v>60</v>
      </c>
      <c r="C64" s="1" t="s">
        <v>3</v>
      </c>
      <c r="D64" s="4">
        <v>1.3084917119999999</v>
      </c>
      <c r="E64" s="4">
        <v>1.2656847456</v>
      </c>
      <c r="F64" s="4">
        <v>1.2217487904</v>
      </c>
      <c r="G64" s="4">
        <v>1.1781628848000001</v>
      </c>
      <c r="H64" s="4">
        <v>1.1326091328000001</v>
      </c>
      <c r="I64" s="4">
        <v>1.0865728800000001</v>
      </c>
      <c r="J64" s="4">
        <v>1.0405870848000001</v>
      </c>
      <c r="K64" s="4">
        <v>0.99260506079999899</v>
      </c>
      <c r="L64" s="4">
        <v>0.94502039039999997</v>
      </c>
      <c r="M64" s="4">
        <v>0.89454386879999992</v>
      </c>
      <c r="N64" s="4">
        <v>0.84535401599999904</v>
      </c>
      <c r="O64" s="4">
        <v>0.79253752319999993</v>
      </c>
      <c r="P64" s="4">
        <v>0.73719815039999992</v>
      </c>
      <c r="Q64" s="4">
        <v>0.6835806432</v>
      </c>
      <c r="R64" s="4">
        <v>0.62832326399999905</v>
      </c>
      <c r="S64" s="4">
        <v>0.57390789599999903</v>
      </c>
      <c r="T64" s="4">
        <v>0.51819324480000006</v>
      </c>
      <c r="U64" s="4">
        <v>1.1857945967999901</v>
      </c>
      <c r="V64" s="4">
        <v>1.8592931807999999</v>
      </c>
      <c r="W64" s="4">
        <v>2.5361818848</v>
      </c>
      <c r="X64" s="4">
        <v>3.2180595839999997</v>
      </c>
      <c r="Y64" s="4">
        <v>3.90549708</v>
      </c>
      <c r="Z64" s="4">
        <v>4.5963152351999996</v>
      </c>
      <c r="AA64" s="4">
        <v>5.8539127415931747</v>
      </c>
      <c r="AB64" s="4">
        <v>7.3189154583118103</v>
      </c>
      <c r="AC64" s="4">
        <v>8.7945458070303388</v>
      </c>
      <c r="AD64" s="4">
        <v>10.337417214948941</v>
      </c>
      <c r="AE64" s="4">
        <v>11.88911870286752</v>
      </c>
      <c r="AF64" s="4">
        <v>13.449650270786119</v>
      </c>
      <c r="AG64" s="4">
        <v>15.01901191870475</v>
      </c>
      <c r="AH64" s="4">
        <v>16.597203646623271</v>
      </c>
      <c r="AI64" s="4">
        <v>18.18422545454186</v>
      </c>
      <c r="AJ64" s="4">
        <v>19.780077342460558</v>
      </c>
      <c r="AK64" s="4">
        <v>21.384759310379138</v>
      </c>
      <c r="AL64" s="4">
        <v>22.99827135829759</v>
      </c>
      <c r="AM64" s="4">
        <v>24.6206134862162</v>
      </c>
      <c r="AN64" s="4">
        <v>26.251785694134703</v>
      </c>
      <c r="AO64" s="4">
        <v>27.891787982053398</v>
      </c>
      <c r="AP64" s="4">
        <v>29.540620349971903</v>
      </c>
      <c r="AQ64" s="4">
        <v>31.198282797890599</v>
      </c>
      <c r="AR64" s="4">
        <v>32.864775325809198</v>
      </c>
    </row>
    <row r="65" spans="1:44" x14ac:dyDescent="0.2">
      <c r="D65" s="4"/>
    </row>
    <row r="66" spans="1:44" x14ac:dyDescent="0.2">
      <c r="A66" s="3" t="s">
        <v>90</v>
      </c>
      <c r="B66" s="3" t="s">
        <v>61</v>
      </c>
      <c r="C66" s="2" t="s">
        <v>1</v>
      </c>
      <c r="D66" s="2">
        <v>2010</v>
      </c>
      <c r="E66" s="2">
        <v>2011</v>
      </c>
      <c r="F66" s="2">
        <v>2012</v>
      </c>
      <c r="G66" s="2">
        <v>2013</v>
      </c>
      <c r="H66" s="2">
        <v>2014</v>
      </c>
      <c r="I66" s="2">
        <v>2015</v>
      </c>
      <c r="J66" s="2">
        <v>2016</v>
      </c>
      <c r="K66" s="2">
        <v>2017</v>
      </c>
      <c r="L66" s="2">
        <v>2018</v>
      </c>
      <c r="M66" s="2">
        <v>2019</v>
      </c>
      <c r="N66" s="2">
        <v>2020</v>
      </c>
      <c r="O66" s="2">
        <v>2021</v>
      </c>
      <c r="P66" s="2">
        <v>2022</v>
      </c>
      <c r="Q66" s="2">
        <v>2023</v>
      </c>
      <c r="R66" s="2">
        <v>2024</v>
      </c>
      <c r="S66" s="2">
        <v>2025</v>
      </c>
      <c r="T66" s="2">
        <v>2026</v>
      </c>
      <c r="U66" s="2">
        <v>2027</v>
      </c>
      <c r="V66" s="2">
        <v>2028</v>
      </c>
      <c r="W66" s="2">
        <v>2029</v>
      </c>
      <c r="X66" s="2">
        <v>2030</v>
      </c>
      <c r="Y66" s="2">
        <v>2031</v>
      </c>
      <c r="Z66" s="2">
        <v>2032</v>
      </c>
      <c r="AA66" s="2">
        <v>2033</v>
      </c>
      <c r="AB66" s="2">
        <v>2034</v>
      </c>
      <c r="AC66" s="2">
        <v>2035</v>
      </c>
      <c r="AD66" s="2">
        <v>2036</v>
      </c>
      <c r="AE66" s="2">
        <v>2037</v>
      </c>
      <c r="AF66" s="2">
        <v>2038</v>
      </c>
      <c r="AG66" s="2">
        <v>2039</v>
      </c>
      <c r="AH66" s="2">
        <v>2040</v>
      </c>
      <c r="AI66" s="2">
        <v>2041</v>
      </c>
      <c r="AJ66" s="2">
        <v>2042</v>
      </c>
      <c r="AK66" s="2">
        <v>2043</v>
      </c>
      <c r="AL66" s="2">
        <v>2044</v>
      </c>
      <c r="AM66" s="2">
        <v>2045</v>
      </c>
      <c r="AN66" s="2">
        <v>2046</v>
      </c>
      <c r="AO66" s="2">
        <v>2047</v>
      </c>
      <c r="AP66" s="2">
        <v>2048</v>
      </c>
      <c r="AQ66" s="2">
        <v>2049</v>
      </c>
      <c r="AR66" s="2">
        <v>2050</v>
      </c>
    </row>
    <row r="67" spans="1:44" x14ac:dyDescent="0.2">
      <c r="A67" s="13" t="s">
        <v>94</v>
      </c>
      <c r="B67" s="1" t="s">
        <v>62</v>
      </c>
      <c r="C67" s="1" t="s">
        <v>32</v>
      </c>
      <c r="D67" s="4">
        <v>2856.3201850944711</v>
      </c>
      <c r="E67" s="4">
        <v>2867.5667417364225</v>
      </c>
      <c r="F67" s="4">
        <v>2878.8546235695385</v>
      </c>
      <c r="G67" s="4">
        <v>2890.0902420072202</v>
      </c>
      <c r="H67" s="4">
        <v>2901.366554683596</v>
      </c>
      <c r="I67" s="4">
        <v>2912.5919157585263</v>
      </c>
      <c r="J67" s="4">
        <v>2923.857351939399</v>
      </c>
      <c r="K67" s="4">
        <v>2935.1616527540828</v>
      </c>
      <c r="L67" s="4">
        <v>2946.4159676525992</v>
      </c>
      <c r="M67" s="4">
        <v>2957.7085995521347</v>
      </c>
      <c r="N67" s="4">
        <v>2968.9524506611479</v>
      </c>
      <c r="O67" s="4">
        <v>2973.2788979422326</v>
      </c>
      <c r="P67" s="4">
        <v>2977.532609205774</v>
      </c>
      <c r="Q67" s="4">
        <v>2981.8830520822089</v>
      </c>
      <c r="R67" s="4">
        <v>2986.1615648143638</v>
      </c>
      <c r="S67" s="4">
        <v>2990.5348162093296</v>
      </c>
      <c r="T67" s="4">
        <v>2994.7551572028124</v>
      </c>
      <c r="U67" s="4">
        <v>2999.0696468939491</v>
      </c>
      <c r="V67" s="4">
        <v>3003.3150843083304</v>
      </c>
      <c r="W67" s="4">
        <v>3007.6527770846656</v>
      </c>
      <c r="X67" s="4">
        <v>3011.9221398291975</v>
      </c>
      <c r="Y67" s="4">
        <v>3012.4962740211085</v>
      </c>
      <c r="Z67" s="4">
        <v>3012.9849928944454</v>
      </c>
      <c r="AA67" s="4">
        <v>3013.5453362174553</v>
      </c>
      <c r="AB67" s="4">
        <v>3014.0987330903863</v>
      </c>
      <c r="AC67" s="4">
        <v>3014.6453118877721</v>
      </c>
      <c r="AD67" s="4">
        <v>3015.1851978403797</v>
      </c>
      <c r="AE67" s="4">
        <v>3015.7185131307433</v>
      </c>
      <c r="AF67" s="4">
        <v>3016.1700066519329</v>
      </c>
      <c r="AG67" s="4">
        <v>3016.7659057636115</v>
      </c>
      <c r="AH67" s="4">
        <v>3017.2802130431955</v>
      </c>
      <c r="AI67" s="4">
        <v>3018.4566462882512</v>
      </c>
      <c r="AJ67" s="4">
        <v>3019.6229394120746</v>
      </c>
      <c r="AK67" s="4">
        <v>3020.8527337524033</v>
      </c>
      <c r="AL67" s="4">
        <v>3022.0720186172498</v>
      </c>
      <c r="AM67" s="4">
        <v>3023.2809281499572</v>
      </c>
      <c r="AN67" s="4">
        <v>3024.4795942205928</v>
      </c>
      <c r="AO67" s="4">
        <v>3025.7404167683458</v>
      </c>
      <c r="AP67" s="4">
        <v>3026.8467123761629</v>
      </c>
      <c r="AQ67" s="4">
        <v>3028.0870828718225</v>
      </c>
      <c r="AR67" s="4">
        <v>3029.3171184685521</v>
      </c>
    </row>
    <row r="68" spans="1:44" x14ac:dyDescent="0.2">
      <c r="A68" s="13" t="s">
        <v>94</v>
      </c>
      <c r="B68" s="1" t="s">
        <v>63</v>
      </c>
      <c r="C68" s="1" t="s">
        <v>64</v>
      </c>
      <c r="D68" s="4">
        <v>2181.5418034887698</v>
      </c>
      <c r="E68" s="4">
        <v>2187.1915042217802</v>
      </c>
      <c r="F68" s="4">
        <v>2191.9022513569798</v>
      </c>
      <c r="G68" s="4">
        <v>2194.7952304445798</v>
      </c>
      <c r="H68" s="4">
        <v>2198.8464121694801</v>
      </c>
      <c r="I68" s="4">
        <v>2202.7551038699598</v>
      </c>
      <c r="J68" s="4">
        <v>2206.8411762666797</v>
      </c>
      <c r="K68" s="4">
        <v>2212.1576440199201</v>
      </c>
      <c r="L68" s="4">
        <v>2213.0354389798399</v>
      </c>
      <c r="M68" s="4">
        <v>2212.3236903229304</v>
      </c>
      <c r="N68" s="4">
        <v>2210.5336570407298</v>
      </c>
      <c r="O68" s="4">
        <v>2280.8895265718797</v>
      </c>
      <c r="P68" s="4">
        <v>2360.0874070346199</v>
      </c>
      <c r="Q68" s="4">
        <v>2440.0250316025899</v>
      </c>
      <c r="R68" s="4">
        <v>2522.4449598965202</v>
      </c>
      <c r="S68" s="4">
        <v>2611.32744521329</v>
      </c>
      <c r="T68" s="4">
        <v>2702.7951003906901</v>
      </c>
      <c r="U68" s="4">
        <v>2799.8759572734903</v>
      </c>
      <c r="V68" s="4">
        <v>2901.75420138543</v>
      </c>
      <c r="W68" s="4">
        <v>3010.07615514902</v>
      </c>
      <c r="X68" s="4">
        <v>3170.0324966203698</v>
      </c>
      <c r="Y68" s="4">
        <v>3336.3140371859699</v>
      </c>
      <c r="Z68" s="4">
        <v>3507.5422718003301</v>
      </c>
      <c r="AA68" s="4">
        <v>3685.5553589323299</v>
      </c>
      <c r="AB68" s="4">
        <v>3870.96893522644</v>
      </c>
      <c r="AC68" s="4">
        <v>4063.2893451633199</v>
      </c>
      <c r="AD68" s="4">
        <v>4253.55279982515</v>
      </c>
      <c r="AE68" s="4">
        <v>4425.9122645064499</v>
      </c>
      <c r="AF68" s="4">
        <v>4607.5155041535299</v>
      </c>
      <c r="AG68" s="4">
        <v>4797.1993078216801</v>
      </c>
      <c r="AH68" s="4">
        <v>4996.0495113852503</v>
      </c>
      <c r="AI68" s="4">
        <v>5204.2116158610997</v>
      </c>
      <c r="AJ68" s="4">
        <v>5421.7273856181901</v>
      </c>
      <c r="AK68" s="4">
        <v>5646.05099696859</v>
      </c>
      <c r="AL68" s="4">
        <v>5881.9464556565199</v>
      </c>
      <c r="AM68" s="4">
        <v>6129.88945794751</v>
      </c>
      <c r="AN68" s="4">
        <v>6389.4301537081101</v>
      </c>
      <c r="AO68" s="4">
        <v>6662.8361308448502</v>
      </c>
      <c r="AP68" s="4">
        <v>6948.8574156541799</v>
      </c>
      <c r="AQ68" s="4">
        <v>7242.9258159963101</v>
      </c>
      <c r="AR68" s="4">
        <v>7566.1789712575992</v>
      </c>
    </row>
    <row r="69" spans="1:44" ht="16" x14ac:dyDescent="0.2">
      <c r="A69" s="13" t="s">
        <v>94</v>
      </c>
      <c r="B69" s="1" t="s">
        <v>65</v>
      </c>
      <c r="C69" s="1" t="s">
        <v>66</v>
      </c>
      <c r="D69" s="10">
        <v>0.10346409404678218</v>
      </c>
      <c r="E69" s="10">
        <v>0.10295455723769301</v>
      </c>
      <c r="F69" s="10">
        <v>0.10353499732864455</v>
      </c>
      <c r="G69" s="10">
        <v>0.1051525393996447</v>
      </c>
      <c r="H69" s="10">
        <v>0.10139976033170275</v>
      </c>
      <c r="I69" s="10">
        <v>9.4086062792634248E-2</v>
      </c>
      <c r="J69" s="10">
        <v>9.2794748494435739E-2</v>
      </c>
      <c r="K69" s="10">
        <v>9.2022107735538899E-2</v>
      </c>
      <c r="L69" s="10">
        <v>9.1059179559480077E-2</v>
      </c>
      <c r="M69" s="10">
        <v>9.0434725984800055E-2</v>
      </c>
      <c r="N69" s="10">
        <v>8.2091660629108318E-2</v>
      </c>
      <c r="O69" s="10">
        <v>9.010097965764842E-2</v>
      </c>
      <c r="P69" s="10">
        <v>8.8646589662975603E-2</v>
      </c>
      <c r="Q69" s="10">
        <v>8.824573715349833E-2</v>
      </c>
      <c r="R69" s="10">
        <v>8.7910575100075439E-2</v>
      </c>
      <c r="S69" s="10">
        <v>8.6454426598054204E-2</v>
      </c>
      <c r="T69" s="10">
        <v>8.557747623769299E-2</v>
      </c>
      <c r="U69" s="10">
        <v>8.7008288190613944E-2</v>
      </c>
      <c r="V69" s="10">
        <v>8.7223649681649917E-2</v>
      </c>
      <c r="W69" s="10">
        <v>9.2334105478005316E-2</v>
      </c>
      <c r="X69" s="10">
        <v>9.7091001842322028E-2</v>
      </c>
      <c r="Y69" s="10">
        <v>0.10900772564038264</v>
      </c>
      <c r="Z69" s="10">
        <v>0.11866128552006754</v>
      </c>
      <c r="AA69" s="10">
        <v>0.12833125310901292</v>
      </c>
      <c r="AB69" s="10">
        <v>0.13909847433001751</v>
      </c>
      <c r="AC69" s="10">
        <v>0.1495418282635575</v>
      </c>
      <c r="AD69" s="10">
        <v>0.15916828375895925</v>
      </c>
      <c r="AE69" s="10">
        <v>0.16660298534587945</v>
      </c>
      <c r="AF69" s="10">
        <v>0.17306146253385629</v>
      </c>
      <c r="AG69" s="10">
        <v>0.17949128249965665</v>
      </c>
      <c r="AH69" s="10">
        <v>0.18580749607653155</v>
      </c>
      <c r="AI69" s="10">
        <v>0.19322822298152964</v>
      </c>
      <c r="AJ69" s="10">
        <v>0.19733692261159397</v>
      </c>
      <c r="AK69" s="10">
        <v>0.20765032778018541</v>
      </c>
      <c r="AL69" s="10">
        <v>0.21919040759837455</v>
      </c>
      <c r="AM69" s="10">
        <v>0.23106653297880667</v>
      </c>
      <c r="AN69" s="10">
        <v>0.24094185666740056</v>
      </c>
      <c r="AO69" s="10">
        <v>0.24936002447680525</v>
      </c>
      <c r="AP69" s="10">
        <v>0.25879970109424072</v>
      </c>
      <c r="AQ69" s="10">
        <v>0.26631008864077815</v>
      </c>
      <c r="AR69" s="10">
        <v>0.27688546433089029</v>
      </c>
    </row>
    <row r="70" spans="1:44" x14ac:dyDescent="0.2">
      <c r="A70" s="13" t="s">
        <v>94</v>
      </c>
      <c r="B70" s="1" t="s">
        <v>67</v>
      </c>
      <c r="C70" s="1" t="s">
        <v>66</v>
      </c>
      <c r="D70" s="11">
        <v>0.30750307503074953</v>
      </c>
      <c r="E70" s="11">
        <v>0.30750307503075192</v>
      </c>
      <c r="F70" s="11">
        <v>0.30750307503075269</v>
      </c>
      <c r="G70" s="11">
        <v>0.30701561227196711</v>
      </c>
      <c r="H70" s="11">
        <v>0.30525488802297868</v>
      </c>
      <c r="I70" s="11">
        <v>0.30154326155958028</v>
      </c>
      <c r="J70" s="11">
        <v>0.29667297023314854</v>
      </c>
      <c r="K70" s="11">
        <v>0.29178895897749862</v>
      </c>
      <c r="L70" s="11">
        <v>0.28689580110237684</v>
      </c>
      <c r="M70" s="11">
        <v>0.28193675894148129</v>
      </c>
      <c r="N70" s="11">
        <v>0.27702530782740797</v>
      </c>
      <c r="O70" s="11">
        <v>0.27428065860864098</v>
      </c>
      <c r="P70" s="11">
        <v>0.27161119298904068</v>
      </c>
      <c r="Q70" s="11">
        <v>0.26891373321761858</v>
      </c>
      <c r="R70" s="11">
        <v>0.26628924320924513</v>
      </c>
      <c r="S70" s="11">
        <v>0.26369597415914292</v>
      </c>
      <c r="T70" s="11">
        <v>0.26103278768844185</v>
      </c>
      <c r="U70" s="11">
        <v>0.25479753152735007</v>
      </c>
      <c r="V70" s="11">
        <v>0.24444154238739732</v>
      </c>
      <c r="W70" s="11">
        <v>0.23160737876279314</v>
      </c>
      <c r="X70" s="11">
        <v>0.22347913708635303</v>
      </c>
      <c r="Y70" s="11">
        <v>0.24924204927448615</v>
      </c>
      <c r="Z70" s="11">
        <v>0.24784642181263511</v>
      </c>
      <c r="AA70" s="11">
        <v>0.24643342740011531</v>
      </c>
      <c r="AB70" s="11">
        <v>0.24512308321879778</v>
      </c>
      <c r="AC70" s="11">
        <v>0.24390830960695747</v>
      </c>
      <c r="AD70" s="11">
        <v>0.24262106387847568</v>
      </c>
      <c r="AE70" s="11">
        <v>0.24138167350309894</v>
      </c>
      <c r="AF70" s="11">
        <v>0.24025384222388499</v>
      </c>
      <c r="AG70" s="11">
        <v>0.23917419815957183</v>
      </c>
      <c r="AH70" s="11">
        <v>0.23809778829106926</v>
      </c>
      <c r="AI70" s="11">
        <v>0.23788930898613114</v>
      </c>
      <c r="AJ70" s="11">
        <v>0.23768974222221309</v>
      </c>
      <c r="AK70" s="11">
        <v>0.23754973288225303</v>
      </c>
      <c r="AL70" s="11">
        <v>0.23753837182375817</v>
      </c>
      <c r="AM70" s="11">
        <v>0.23759771491343484</v>
      </c>
      <c r="AN70" s="11">
        <v>0.23760867542413944</v>
      </c>
      <c r="AO70" s="11">
        <v>0.2377021605362718</v>
      </c>
      <c r="AP70" s="11">
        <v>0.23792965892132065</v>
      </c>
      <c r="AQ70" s="11">
        <v>0.23819093428444463</v>
      </c>
      <c r="AR70" s="11">
        <v>0.23859918572399569</v>
      </c>
    </row>
    <row r="71" spans="1:44" x14ac:dyDescent="0.2">
      <c r="D71" s="11"/>
    </row>
    <row r="72" spans="1:44" x14ac:dyDescent="0.2">
      <c r="A72" s="3" t="s">
        <v>90</v>
      </c>
      <c r="B72" s="3" t="s">
        <v>68</v>
      </c>
      <c r="C72" s="2" t="s">
        <v>1</v>
      </c>
      <c r="D72" s="2">
        <v>2010</v>
      </c>
      <c r="E72" s="2">
        <v>2011</v>
      </c>
      <c r="F72" s="2">
        <v>2012</v>
      </c>
      <c r="G72" s="2">
        <v>2013</v>
      </c>
      <c r="H72" s="2">
        <v>2014</v>
      </c>
      <c r="I72" s="2">
        <v>2015</v>
      </c>
      <c r="J72" s="2">
        <v>2016</v>
      </c>
      <c r="K72" s="2">
        <v>2017</v>
      </c>
      <c r="L72" s="2">
        <v>2018</v>
      </c>
      <c r="M72" s="2">
        <v>2019</v>
      </c>
      <c r="N72" s="2">
        <v>2020</v>
      </c>
      <c r="O72" s="2">
        <v>2021</v>
      </c>
      <c r="P72" s="2">
        <v>2022</v>
      </c>
      <c r="Q72" s="2">
        <v>2023</v>
      </c>
      <c r="R72" s="2">
        <v>2024</v>
      </c>
      <c r="S72" s="2">
        <v>2025</v>
      </c>
      <c r="T72" s="2">
        <v>2026</v>
      </c>
      <c r="U72" s="2">
        <v>2027</v>
      </c>
      <c r="V72" s="2">
        <v>2028</v>
      </c>
      <c r="W72" s="2">
        <v>2029</v>
      </c>
      <c r="X72" s="2">
        <v>2030</v>
      </c>
      <c r="Y72" s="2">
        <v>2031</v>
      </c>
      <c r="Z72" s="2">
        <v>2032</v>
      </c>
      <c r="AA72" s="2">
        <v>2033</v>
      </c>
      <c r="AB72" s="2">
        <v>2034</v>
      </c>
      <c r="AC72" s="2">
        <v>2035</v>
      </c>
      <c r="AD72" s="2">
        <v>2036</v>
      </c>
      <c r="AE72" s="2">
        <v>2037</v>
      </c>
      <c r="AF72" s="2">
        <v>2038</v>
      </c>
      <c r="AG72" s="2">
        <v>2039</v>
      </c>
      <c r="AH72" s="2">
        <v>2040</v>
      </c>
      <c r="AI72" s="2">
        <v>2041</v>
      </c>
      <c r="AJ72" s="2">
        <v>2042</v>
      </c>
      <c r="AK72" s="2">
        <v>2043</v>
      </c>
      <c r="AL72" s="2">
        <v>2044</v>
      </c>
      <c r="AM72" s="2">
        <v>2045</v>
      </c>
      <c r="AN72" s="2">
        <v>2046</v>
      </c>
      <c r="AO72" s="2">
        <v>2047</v>
      </c>
      <c r="AP72" s="2">
        <v>2048</v>
      </c>
      <c r="AQ72" s="2">
        <v>2049</v>
      </c>
      <c r="AR72" s="2">
        <v>2050</v>
      </c>
    </row>
    <row r="73" spans="1:44" x14ac:dyDescent="0.2">
      <c r="A73" s="13" t="s">
        <v>94</v>
      </c>
      <c r="B73" s="1" t="s">
        <v>69</v>
      </c>
      <c r="C73" s="1" t="s">
        <v>3</v>
      </c>
      <c r="D73" s="4">
        <v>172.65119449513921</v>
      </c>
      <c r="E73" s="4">
        <v>179.40637278565532</v>
      </c>
      <c r="F73" s="4">
        <v>186.04299688297837</v>
      </c>
      <c r="G73" s="4">
        <v>193.60223809195975</v>
      </c>
      <c r="H73" s="4">
        <v>201.51039705425381</v>
      </c>
      <c r="I73" s="4">
        <v>208.36287997472468</v>
      </c>
      <c r="J73" s="4">
        <v>214.65514554621319</v>
      </c>
      <c r="K73" s="4">
        <v>219.6258556971361</v>
      </c>
      <c r="L73" s="4">
        <v>223.3598150696269</v>
      </c>
      <c r="M73" s="4">
        <v>225.05636377700057</v>
      </c>
      <c r="N73" s="4">
        <v>227.52380961136947</v>
      </c>
      <c r="O73" s="4">
        <v>231.84109843009438</v>
      </c>
      <c r="P73" s="4">
        <v>236.89376520782514</v>
      </c>
      <c r="Q73" s="4">
        <v>238.96256795749653</v>
      </c>
      <c r="R73" s="4">
        <v>239.56076056201627</v>
      </c>
      <c r="S73" s="4">
        <v>243.73300469299357</v>
      </c>
      <c r="T73" s="4">
        <v>234.94296035724892</v>
      </c>
      <c r="U73" s="4">
        <v>237.72059049701488</v>
      </c>
      <c r="V73" s="4">
        <v>237.35028267409064</v>
      </c>
      <c r="W73" s="4">
        <v>234.41698565446418</v>
      </c>
      <c r="X73" s="4">
        <v>232.72070952491296</v>
      </c>
      <c r="Y73" s="4">
        <v>232.49556645856518</v>
      </c>
      <c r="Z73" s="4">
        <v>234.46962058319576</v>
      </c>
      <c r="AA73" s="4">
        <v>236.63243556752172</v>
      </c>
      <c r="AB73" s="4">
        <v>238.49380400610966</v>
      </c>
      <c r="AC73" s="4">
        <v>238.22065928500655</v>
      </c>
      <c r="AD73" s="4">
        <v>237.65956398032975</v>
      </c>
      <c r="AE73" s="4">
        <v>237.0906660527267</v>
      </c>
      <c r="AF73" s="4">
        <v>236.51429049390396</v>
      </c>
      <c r="AG73" s="4">
        <v>235.9387059624882</v>
      </c>
      <c r="AH73" s="4">
        <v>235.34664426731649</v>
      </c>
      <c r="AI73" s="4">
        <v>236.47096888567987</v>
      </c>
      <c r="AJ73" s="4">
        <v>237.86059143206742</v>
      </c>
      <c r="AK73" s="4">
        <v>237.63500013422293</v>
      </c>
      <c r="AL73" s="4">
        <v>239.13604842504387</v>
      </c>
      <c r="AM73" s="4">
        <v>240.56736114974888</v>
      </c>
      <c r="AN73" s="4">
        <v>241.86561990529964</v>
      </c>
      <c r="AO73" s="4">
        <v>243.15590575096468</v>
      </c>
      <c r="AP73" s="4">
        <v>244.89708113363326</v>
      </c>
      <c r="AQ73" s="4">
        <v>246.64782727822555</v>
      </c>
      <c r="AR73" s="4">
        <v>248.91343176283118</v>
      </c>
    </row>
    <row r="74" spans="1:44" x14ac:dyDescent="0.2">
      <c r="A74" s="13" t="s">
        <v>94</v>
      </c>
      <c r="B74" s="1" t="s">
        <v>70</v>
      </c>
      <c r="C74" s="1" t="s">
        <v>3</v>
      </c>
      <c r="D74" s="4">
        <v>74.487499228324566</v>
      </c>
      <c r="E74" s="4">
        <v>77.11511065478993</v>
      </c>
      <c r="F74" s="4">
        <v>79.699641465299578</v>
      </c>
      <c r="G74" s="4">
        <v>82.155226443509264</v>
      </c>
      <c r="H74" s="4">
        <v>84.503846428299099</v>
      </c>
      <c r="I74" s="4">
        <v>86.833250847573382</v>
      </c>
      <c r="J74" s="4">
        <v>89.616653115544736</v>
      </c>
      <c r="K74" s="4">
        <v>92.283039926318509</v>
      </c>
      <c r="L74" s="4">
        <v>94.874717689503555</v>
      </c>
      <c r="M74" s="4">
        <v>97.96562304752932</v>
      </c>
      <c r="N74" s="4">
        <v>100.53440127430791</v>
      </c>
      <c r="O74" s="4">
        <v>101.06591899403011</v>
      </c>
      <c r="P74" s="4">
        <v>101.58944243975262</v>
      </c>
      <c r="Q74" s="4">
        <v>102.11181601467251</v>
      </c>
      <c r="R74" s="4">
        <v>101.62598803710389</v>
      </c>
      <c r="S74" s="4">
        <v>102.13388487041398</v>
      </c>
      <c r="T74" s="4">
        <v>102.72827894275822</v>
      </c>
      <c r="U74" s="4">
        <v>103.3222933424403</v>
      </c>
      <c r="V74" s="4">
        <v>103.89561949393298</v>
      </c>
      <c r="W74" s="4">
        <v>104.45393555757479</v>
      </c>
      <c r="X74" s="4">
        <v>106.17572495577325</v>
      </c>
      <c r="Y74" s="4">
        <v>107.9405549882801</v>
      </c>
      <c r="Z74" s="4">
        <v>109.69819555438998</v>
      </c>
      <c r="AA74" s="4">
        <v>111.44659829776393</v>
      </c>
      <c r="AB74" s="4">
        <v>113.18760843357158</v>
      </c>
      <c r="AC74" s="4">
        <v>114.91359804050032</v>
      </c>
      <c r="AD74" s="4">
        <v>116.37551585945538</v>
      </c>
      <c r="AE74" s="4">
        <v>117.83582224051412</v>
      </c>
      <c r="AF74" s="4">
        <v>119.29453195265053</v>
      </c>
      <c r="AG74" s="4">
        <v>120.74909003772203</v>
      </c>
      <c r="AH74" s="4">
        <v>122.20356424636479</v>
      </c>
      <c r="AI74" s="4">
        <v>125.13765941294834</v>
      </c>
      <c r="AJ74" s="4">
        <v>128.34228720467516</v>
      </c>
      <c r="AK74" s="4">
        <v>129.93710578932811</v>
      </c>
      <c r="AL74" s="4">
        <v>133.25292760479743</v>
      </c>
      <c r="AM74" s="4">
        <v>136.51466701835</v>
      </c>
      <c r="AN74" s="4">
        <v>139.64830390428446</v>
      </c>
      <c r="AO74" s="4">
        <v>142.77878908176609</v>
      </c>
      <c r="AP74" s="4">
        <v>146.36477053107427</v>
      </c>
      <c r="AQ74" s="4">
        <v>149.96496180986495</v>
      </c>
      <c r="AR74" s="4">
        <v>153.39607156937097</v>
      </c>
    </row>
    <row r="75" spans="1:44" x14ac:dyDescent="0.2">
      <c r="A75" s="13" t="s">
        <v>94</v>
      </c>
      <c r="B75" s="1" t="s">
        <v>71</v>
      </c>
      <c r="C75" s="1" t="s">
        <v>3</v>
      </c>
      <c r="D75" s="4">
        <v>0.93297480523199905</v>
      </c>
      <c r="E75" s="4">
        <v>0.90586147694399999</v>
      </c>
      <c r="F75" s="4">
        <v>0.8765055921599989</v>
      </c>
      <c r="G75" s="4">
        <v>0.84714970737599904</v>
      </c>
      <c r="H75" s="4">
        <v>0.81757026388799903</v>
      </c>
      <c r="I75" s="4">
        <v>0.790680494304</v>
      </c>
      <c r="J75" s="4">
        <v>0.76132460952000003</v>
      </c>
      <c r="K75" s="4">
        <v>0.73174516603199891</v>
      </c>
      <c r="L75" s="4">
        <v>1.2315697870176301</v>
      </c>
      <c r="M75" s="4">
        <v>1.4493519864</v>
      </c>
      <c r="N75" s="4">
        <v>1.3723394976000001</v>
      </c>
      <c r="O75" s="4">
        <v>5.1406046819866091</v>
      </c>
      <c r="P75" s="4">
        <v>5.1137149124025987</v>
      </c>
      <c r="Q75" s="4">
        <v>5.5027653036248632</v>
      </c>
      <c r="R75" s="4">
        <v>5.581986451447623</v>
      </c>
      <c r="S75" s="4">
        <v>5.5112639409945992</v>
      </c>
      <c r="T75" s="4">
        <v>5.4342514521945988</v>
      </c>
      <c r="U75" s="4">
        <v>5.3547460425945985</v>
      </c>
      <c r="V75" s="4">
        <v>5.2777335537945991</v>
      </c>
      <c r="W75" s="4">
        <v>5.9682235374743593</v>
      </c>
      <c r="X75" s="4">
        <v>5.8912110486743607</v>
      </c>
      <c r="Y75" s="4">
        <v>6.8267165804005892</v>
      </c>
      <c r="Z75" s="4">
        <v>8.0817295130910605</v>
      </c>
      <c r="AA75" s="4">
        <v>9.0566282895170289</v>
      </c>
      <c r="AB75" s="4">
        <v>9.8417491567540196</v>
      </c>
      <c r="AC75" s="4">
        <v>9.8426920846691193</v>
      </c>
      <c r="AD75" s="4">
        <v>9.832620325098878</v>
      </c>
      <c r="AE75" s="4">
        <v>9.8250988913718196</v>
      </c>
      <c r="AF75" s="4">
        <v>9.8232074846195001</v>
      </c>
      <c r="AG75" s="4">
        <v>9.8232913835564908</v>
      </c>
      <c r="AH75" s="4">
        <v>9.8237866913818106</v>
      </c>
      <c r="AI75" s="4">
        <v>9.9089038063266894</v>
      </c>
      <c r="AJ75" s="4">
        <v>10</v>
      </c>
      <c r="AK75" s="4">
        <v>10</v>
      </c>
      <c r="AL75" s="4">
        <v>10</v>
      </c>
      <c r="AM75" s="4">
        <v>10</v>
      </c>
      <c r="AN75" s="4">
        <v>10</v>
      </c>
      <c r="AO75" s="4">
        <v>9.9999999999999893</v>
      </c>
      <c r="AP75" s="4">
        <v>9.9999999999999893</v>
      </c>
      <c r="AQ75" s="4">
        <v>10</v>
      </c>
      <c r="AR75" s="4">
        <v>10</v>
      </c>
    </row>
    <row r="76" spans="1:44" x14ac:dyDescent="0.2">
      <c r="A76" s="13" t="s">
        <v>94</v>
      </c>
      <c r="B76" s="1" t="s">
        <v>72</v>
      </c>
      <c r="C76" s="1" t="s">
        <v>3</v>
      </c>
      <c r="D76" s="4">
        <v>30.029407019999898</v>
      </c>
      <c r="E76" s="4">
        <v>29.886208398503999</v>
      </c>
      <c r="F76" s="4">
        <v>29.668114804464</v>
      </c>
      <c r="G76" s="4">
        <v>31.2048892974959</v>
      </c>
      <c r="H76" s="4">
        <v>30.906810647063999</v>
      </c>
      <c r="I76" s="4">
        <v>30.674531561039998</v>
      </c>
      <c r="J76" s="4">
        <v>32.6407360013567</v>
      </c>
      <c r="K76" s="4">
        <v>32.202301753439897</v>
      </c>
      <c r="L76" s="4">
        <v>31.225720134239999</v>
      </c>
      <c r="M76" s="4">
        <v>30.25407074543989</v>
      </c>
      <c r="N76" s="4">
        <v>26.079641428614089</v>
      </c>
      <c r="O76" s="4">
        <v>28.303373622239899</v>
      </c>
      <c r="P76" s="4">
        <v>27.34921756799989</v>
      </c>
      <c r="Q76" s="4">
        <v>26.355142614239991</v>
      </c>
      <c r="R76" s="4">
        <v>24.739014753449602</v>
      </c>
      <c r="S76" s="4">
        <v>19.185200943821503</v>
      </c>
      <c r="T76" s="4">
        <v>15.48315177262729</v>
      </c>
      <c r="U76" s="4">
        <v>16.40444873785259</v>
      </c>
      <c r="V76" s="4">
        <v>15.5169399790013</v>
      </c>
      <c r="W76" s="4">
        <v>14.5964226032669</v>
      </c>
      <c r="X76" s="4">
        <v>12.682048001233699</v>
      </c>
      <c r="Y76" s="4">
        <v>12.219486549825088</v>
      </c>
      <c r="Z76" s="4">
        <v>9.8698887373790196</v>
      </c>
      <c r="AA76" s="4">
        <v>7.6651697045949696</v>
      </c>
      <c r="AB76" s="4">
        <v>5.5290249631043498</v>
      </c>
      <c r="AC76" s="4">
        <v>3.5781866558886488</v>
      </c>
      <c r="AD76" s="4">
        <v>2.6004793031627687</v>
      </c>
      <c r="AE76" s="4">
        <v>1.929934577664</v>
      </c>
      <c r="AF76" s="4">
        <v>1.7880310923839979</v>
      </c>
      <c r="AG76" s="4">
        <v>1.6434379331999991</v>
      </c>
      <c r="AH76" s="4">
        <v>1.4990683327200001</v>
      </c>
      <c r="AI76" s="4">
        <v>1.3544751735360001</v>
      </c>
      <c r="AJ76" s="4">
        <v>1.234997253215999</v>
      </c>
      <c r="AK76" s="4">
        <v>1.067978529071999</v>
      </c>
      <c r="AL76" s="4">
        <v>0.92360892859199994</v>
      </c>
      <c r="AM76" s="4">
        <v>0.77901576940799999</v>
      </c>
      <c r="AN76" s="4">
        <v>0.63711228412799903</v>
      </c>
      <c r="AO76" s="4">
        <v>0.49251912494399797</v>
      </c>
      <c r="AP76" s="4">
        <v>0.34814952446399999</v>
      </c>
      <c r="AQ76" s="4">
        <v>0.12083964480000001</v>
      </c>
      <c r="AR76" s="4">
        <v>6.1652879999999903E-2</v>
      </c>
    </row>
    <row r="77" spans="1:44" x14ac:dyDescent="0.2">
      <c r="A77" s="13" t="s">
        <v>94</v>
      </c>
      <c r="B77" s="1" t="s">
        <v>73</v>
      </c>
      <c r="C77" s="1" t="s">
        <v>3</v>
      </c>
      <c r="D77" s="4">
        <v>18.856779828683273</v>
      </c>
      <c r="E77" s="4">
        <v>20.269381043565769</v>
      </c>
      <c r="F77" s="4">
        <v>23.580185793894643</v>
      </c>
      <c r="G77" s="4">
        <v>27.630979555124213</v>
      </c>
      <c r="H77" s="4">
        <v>31.259207649481617</v>
      </c>
      <c r="I77" s="4">
        <v>32.450745961286991</v>
      </c>
      <c r="J77" s="4">
        <v>34.027044279815001</v>
      </c>
      <c r="K77" s="4">
        <v>35.021204041754231</v>
      </c>
      <c r="L77" s="4">
        <v>36.525107950674027</v>
      </c>
      <c r="M77" s="4">
        <v>39.636054642389823</v>
      </c>
      <c r="N77" s="4">
        <v>42.520143842264631</v>
      </c>
      <c r="O77" s="4">
        <v>42.775876154021731</v>
      </c>
      <c r="P77" s="4">
        <v>42.639456672279231</v>
      </c>
      <c r="Q77" s="4">
        <v>44.327546922863135</v>
      </c>
      <c r="R77" s="4">
        <v>46.185238909173229</v>
      </c>
      <c r="S77" s="4">
        <v>50.871673859223776</v>
      </c>
      <c r="T77" s="4">
        <v>52.593992709969186</v>
      </c>
      <c r="U77" s="4">
        <v>52.218580094930147</v>
      </c>
      <c r="V77" s="4">
        <v>52.987570298395347</v>
      </c>
      <c r="W77" s="4">
        <v>53.247923191876751</v>
      </c>
      <c r="X77" s="4">
        <v>53.550145505960032</v>
      </c>
      <c r="Y77" s="4">
        <v>53.54456308331531</v>
      </c>
      <c r="Z77" s="4">
        <v>53.547461357671168</v>
      </c>
      <c r="AA77" s="4">
        <v>53.546418435987064</v>
      </c>
      <c r="AB77" s="4">
        <v>52.760970615555124</v>
      </c>
      <c r="AC77" s="4">
        <v>51.321991333911214</v>
      </c>
      <c r="AD77" s="4">
        <v>48.470489625975105</v>
      </c>
      <c r="AE77" s="4">
        <v>45.618987918039124</v>
      </c>
      <c r="AF77" s="4">
        <v>42.765243653607229</v>
      </c>
      <c r="AG77" s="4">
        <v>39.913741945671234</v>
      </c>
      <c r="AH77" s="4">
        <v>37.421449550546114</v>
      </c>
      <c r="AI77" s="4">
        <v>34.813753894096116</v>
      </c>
      <c r="AJ77" s="4">
        <v>33.463651218573268</v>
      </c>
      <c r="AK77" s="4">
        <v>32.237207726496848</v>
      </c>
      <c r="AL77" s="4">
        <v>32.194831182572621</v>
      </c>
      <c r="AM77" s="4">
        <v>31.980306850635422</v>
      </c>
      <c r="AN77" s="4">
        <v>29.714234840088452</v>
      </c>
      <c r="AO77" s="4">
        <v>26.497731256013772</v>
      </c>
      <c r="AP77" s="4">
        <v>23.774017035764679</v>
      </c>
      <c r="AQ77" s="4">
        <v>21.72353120366369</v>
      </c>
      <c r="AR77" s="4">
        <v>17.978426858748296</v>
      </c>
    </row>
    <row r="78" spans="1:44" x14ac:dyDescent="0.2">
      <c r="A78" s="13" t="s">
        <v>94</v>
      </c>
      <c r="B78" s="1" t="s">
        <v>74</v>
      </c>
      <c r="C78" s="1" t="s">
        <v>3</v>
      </c>
      <c r="D78" s="4">
        <v>12.561203813760001</v>
      </c>
      <c r="E78" s="4">
        <v>12.651722906457499</v>
      </c>
      <c r="F78" s="4">
        <v>12.734546584435099</v>
      </c>
      <c r="G78" s="4">
        <v>12.8125570741056</v>
      </c>
      <c r="H78" s="4">
        <v>12.884295028147099</v>
      </c>
      <c r="I78" s="4">
        <v>12.9497604465599</v>
      </c>
      <c r="J78" s="4">
        <v>13.006254680294299</v>
      </c>
      <c r="K78" s="4">
        <v>13.0592114956799</v>
      </c>
      <c r="L78" s="4">
        <v>12.8800844928</v>
      </c>
      <c r="M78" s="4">
        <v>12.702379132799997</v>
      </c>
      <c r="N78" s="4">
        <v>12.5232521299199</v>
      </c>
      <c r="O78" s="4">
        <v>12.34412512704</v>
      </c>
      <c r="P78" s="4">
        <v>12.164998124159899</v>
      </c>
      <c r="Q78" s="4">
        <v>11.985871121279899</v>
      </c>
      <c r="R78" s="4">
        <v>11.806744118400001</v>
      </c>
      <c r="S78" s="4">
        <v>11.629038758399899</v>
      </c>
      <c r="T78" s="4">
        <v>11.449911755519899</v>
      </c>
      <c r="U78" s="4">
        <v>11.270784752640001</v>
      </c>
      <c r="V78" s="4">
        <v>11.091657749759898</v>
      </c>
      <c r="W78" s="4">
        <v>10.9125307468799</v>
      </c>
      <c r="X78" s="4">
        <v>12.865868064000001</v>
      </c>
      <c r="Y78" s="4">
        <v>14.820627023999998</v>
      </c>
      <c r="Z78" s="4">
        <v>16.773964341119999</v>
      </c>
      <c r="AA78" s="4">
        <v>18.727301658239899</v>
      </c>
      <c r="AB78" s="4">
        <v>20.680638975359901</v>
      </c>
      <c r="AC78" s="4">
        <v>22.63397629248</v>
      </c>
      <c r="AD78" s="4">
        <v>24.035716172160001</v>
      </c>
      <c r="AE78" s="4">
        <v>24.266022318719902</v>
      </c>
      <c r="AF78" s="4">
        <v>24.496328465279902</v>
      </c>
      <c r="AG78" s="4">
        <v>24.725212968959902</v>
      </c>
      <c r="AH78" s="4">
        <v>24.954097472639901</v>
      </c>
      <c r="AI78" s="4">
        <v>25.1559707615999</v>
      </c>
      <c r="AJ78" s="4">
        <v>25.357844050559901</v>
      </c>
      <c r="AK78" s="4">
        <v>25.559717339519899</v>
      </c>
      <c r="AL78" s="4">
        <v>25.763012271359901</v>
      </c>
      <c r="AM78" s="4">
        <v>25.9648855603199</v>
      </c>
      <c r="AN78" s="4">
        <v>26.099941633919901</v>
      </c>
      <c r="AO78" s="4">
        <v>26.234997707519998</v>
      </c>
      <c r="AP78" s="4">
        <v>26.3700537811199</v>
      </c>
      <c r="AQ78" s="4">
        <v>26.190926778239898</v>
      </c>
      <c r="AR78" s="4">
        <v>26.641587571199899</v>
      </c>
    </row>
    <row r="79" spans="1:44" x14ac:dyDescent="0.2">
      <c r="A79" s="13" t="s">
        <v>94</v>
      </c>
      <c r="B79" s="1" t="s">
        <v>75</v>
      </c>
      <c r="C79" s="1" t="s">
        <v>3</v>
      </c>
      <c r="D79" s="4">
        <v>9.0734770261853992</v>
      </c>
      <c r="E79" s="4">
        <v>9.7709417563471792</v>
      </c>
      <c r="F79" s="4">
        <v>8.5535548596856792</v>
      </c>
      <c r="G79" s="4">
        <v>4.82822261629798</v>
      </c>
      <c r="H79" s="4">
        <v>3.2079389885330598</v>
      </c>
      <c r="I79" s="4">
        <v>3.8813911728346202</v>
      </c>
      <c r="J79" s="4">
        <v>2.3818146346247699</v>
      </c>
      <c r="K79" s="4">
        <v>3.9881349197356899</v>
      </c>
      <c r="L79" s="4">
        <v>5.1698302735159798</v>
      </c>
      <c r="M79" s="4">
        <v>5.7085062498888002</v>
      </c>
      <c r="N79" s="4">
        <v>8.4547882939355592</v>
      </c>
      <c r="O79" s="4">
        <v>2.549115922411</v>
      </c>
      <c r="P79" s="4">
        <v>4.00172909422432</v>
      </c>
      <c r="Q79" s="4">
        <v>3.25089541463521</v>
      </c>
      <c r="R79" s="4">
        <v>2.4301864035171299</v>
      </c>
      <c r="S79" s="4">
        <v>3.8528320964349101</v>
      </c>
      <c r="T79" s="4">
        <v>6.87645013735081</v>
      </c>
      <c r="U79" s="4">
        <v>6.5892989107838202</v>
      </c>
      <c r="V79" s="4">
        <v>6.9374721887999904</v>
      </c>
      <c r="W79" s="4">
        <v>6.7197287231999896</v>
      </c>
      <c r="X79" s="4">
        <v>6.5047415040000001</v>
      </c>
      <c r="Y79" s="4">
        <v>6.2869980384000002</v>
      </c>
      <c r="Z79" s="4">
        <v>6.0720108191999902</v>
      </c>
      <c r="AA79" s="4">
        <v>5.8542673535999903</v>
      </c>
      <c r="AB79" s="4">
        <v>5.6365238879999904</v>
      </c>
      <c r="AC79" s="4">
        <v>5.4215366688</v>
      </c>
      <c r="AD79" s="4">
        <v>5.2037932032000001</v>
      </c>
      <c r="AE79" s="4">
        <v>4.9860497376000001</v>
      </c>
      <c r="AF79" s="4">
        <v>4.7710625183999902</v>
      </c>
      <c r="AG79" s="4">
        <v>4.5533190528</v>
      </c>
      <c r="AH79" s="4">
        <v>4.3355755872000001</v>
      </c>
      <c r="AI79" s="4">
        <v>4.1205883679999999</v>
      </c>
      <c r="AJ79" s="4">
        <v>3.9028449024</v>
      </c>
      <c r="AK79" s="4">
        <v>3.6851014368000001</v>
      </c>
      <c r="AL79" s="4">
        <v>3.4701142175999999</v>
      </c>
      <c r="AM79" s="4">
        <v>3.252370752</v>
      </c>
      <c r="AN79" s="4">
        <v>4.7162288688013501</v>
      </c>
      <c r="AO79" s="4">
        <v>7.1212264445812696</v>
      </c>
      <c r="AP79" s="4">
        <v>8.8770047084514498</v>
      </c>
      <c r="AQ79" s="4">
        <v>11.4706325708514</v>
      </c>
      <c r="AR79" s="4">
        <v>14.067016679651401</v>
      </c>
    </row>
    <row r="80" spans="1:44" x14ac:dyDescent="0.2">
      <c r="A80" s="13" t="s">
        <v>94</v>
      </c>
      <c r="B80" s="1" t="s">
        <v>76</v>
      </c>
      <c r="C80" s="1" t="s">
        <v>3</v>
      </c>
      <c r="D80" s="4">
        <v>1.235544150528</v>
      </c>
      <c r="E80" s="4">
        <v>1.7141042894834881</v>
      </c>
      <c r="F80" s="4">
        <v>2.2536129564201599</v>
      </c>
      <c r="G80" s="4">
        <v>2.8524133565527681</v>
      </c>
      <c r="H80" s="4">
        <v>3.5105449212973441</v>
      </c>
      <c r="I80" s="4">
        <v>4.2282965801430619</v>
      </c>
      <c r="J80" s="4">
        <v>5.0050213483979409</v>
      </c>
      <c r="K80" s="4">
        <v>5.5498861074239905</v>
      </c>
      <c r="L80" s="4">
        <v>6.1753523746863106</v>
      </c>
      <c r="M80" s="4">
        <v>6.6146662903099962</v>
      </c>
      <c r="N80" s="4">
        <v>8.0187034431782003</v>
      </c>
      <c r="O80" s="4">
        <v>8.4580173588019001</v>
      </c>
      <c r="P80" s="4">
        <v>8.8972871530386897</v>
      </c>
      <c r="Q80" s="4">
        <v>9.3366010686623806</v>
      </c>
      <c r="R80" s="4">
        <v>9.6015721094158408</v>
      </c>
      <c r="S80" s="4">
        <v>9.8748923069197794</v>
      </c>
      <c r="T80" s="4">
        <v>9.7514226505434589</v>
      </c>
      <c r="U80" s="4">
        <v>9.6941628261671404</v>
      </c>
      <c r="V80" s="4">
        <v>9.6369030017908184</v>
      </c>
      <c r="W80" s="4">
        <v>9.902785346952431</v>
      </c>
      <c r="X80" s="4">
        <v>10.896547606033069</v>
      </c>
      <c r="Y80" s="4">
        <v>9.7840151054236113</v>
      </c>
      <c r="Z80" s="4">
        <v>9.4105896736026597</v>
      </c>
      <c r="AA80" s="4">
        <v>8.1615847693801005</v>
      </c>
      <c r="AB80" s="4">
        <v>7.1585804352282638</v>
      </c>
      <c r="AC80" s="4">
        <v>6.1889173518344744</v>
      </c>
      <c r="AD80" s="4">
        <v>5.258177628030194</v>
      </c>
      <c r="AE80" s="4">
        <v>4.3607582440956847</v>
      </c>
      <c r="AF80" s="4">
        <v>3.4564803096399355</v>
      </c>
      <c r="AG80" s="4">
        <v>2.5602344239959849</v>
      </c>
      <c r="AH80" s="4">
        <v>1.682159854924095</v>
      </c>
      <c r="AI80" s="4">
        <v>1.0761310046033081</v>
      </c>
      <c r="AJ80" s="4">
        <v>0.85005538375766199</v>
      </c>
      <c r="AK80" s="4">
        <v>0.63361718362549202</v>
      </c>
      <c r="AL80" s="4">
        <v>0.41706962349899895</v>
      </c>
      <c r="AM80" s="4">
        <v>0.31415881745255697</v>
      </c>
      <c r="AN80" s="4">
        <v>0.26944707665255702</v>
      </c>
      <c r="AO80" s="4">
        <v>0.22473533585255701</v>
      </c>
      <c r="AP80" s="4">
        <v>0.78199424665964201</v>
      </c>
      <c r="AQ80" s="4">
        <v>0.41944046227083304</v>
      </c>
      <c r="AR80" s="4">
        <v>0</v>
      </c>
    </row>
    <row r="81" spans="1:44" x14ac:dyDescent="0.2">
      <c r="A81" s="13" t="s">
        <v>94</v>
      </c>
      <c r="B81" s="1" t="s">
        <v>77</v>
      </c>
      <c r="C81" s="1" t="s">
        <v>3</v>
      </c>
      <c r="D81" s="12">
        <v>0.256576896</v>
      </c>
      <c r="E81" s="12">
        <v>0.24976512000000001</v>
      </c>
      <c r="F81" s="12">
        <v>0.24295334399999899</v>
      </c>
      <c r="G81" s="12">
        <v>0.241389158399999</v>
      </c>
      <c r="H81" s="12">
        <v>0.23442600960000001</v>
      </c>
      <c r="I81" s="12">
        <v>0.22978391040000001</v>
      </c>
      <c r="J81" s="12">
        <v>0.222820761599999</v>
      </c>
      <c r="K81" s="12">
        <v>0.21585761279999999</v>
      </c>
      <c r="L81" s="12">
        <v>0.208894464</v>
      </c>
      <c r="M81" s="12">
        <v>0.20193131519999899</v>
      </c>
      <c r="N81" s="12">
        <v>0.19728921599999999</v>
      </c>
      <c r="O81" s="12">
        <v>0.1903260672</v>
      </c>
      <c r="P81" s="12">
        <v>0.18336291839999899</v>
      </c>
      <c r="Q81" s="12">
        <v>0.17639976959999901</v>
      </c>
      <c r="R81" s="12">
        <v>0.16943662079999999</v>
      </c>
      <c r="S81" s="12">
        <v>0.16247347200000001</v>
      </c>
      <c r="T81" s="12">
        <v>0.15783137279999901</v>
      </c>
      <c r="U81" s="12">
        <v>0.150868224</v>
      </c>
      <c r="V81" s="12">
        <v>0.14390507520000001</v>
      </c>
      <c r="W81" s="12">
        <v>0.136941926399999</v>
      </c>
      <c r="X81" s="12">
        <v>0.12997877760000001</v>
      </c>
      <c r="Y81" s="12">
        <v>0.12533667840000001</v>
      </c>
      <c r="Z81" s="12">
        <v>0.92869934788052499</v>
      </c>
      <c r="AA81" s="12">
        <v>1.3949508096000001</v>
      </c>
      <c r="AB81" s="12">
        <v>1.4692243968000001</v>
      </c>
      <c r="AC81" s="12">
        <v>1.543497984</v>
      </c>
      <c r="AD81" s="12">
        <v>1.6340189184</v>
      </c>
      <c r="AE81" s="12">
        <v>1.7245398528</v>
      </c>
      <c r="AF81" s="12">
        <v>1.8150607872</v>
      </c>
      <c r="AG81" s="12">
        <v>1.9055817215999999</v>
      </c>
      <c r="AH81" s="12">
        <v>1.9961026559999899</v>
      </c>
      <c r="AI81" s="12">
        <v>2.13304458239999</v>
      </c>
      <c r="AJ81" s="12">
        <v>2.2699865088000002</v>
      </c>
      <c r="AK81" s="12">
        <v>2.40692843519999</v>
      </c>
      <c r="AL81" s="12">
        <v>2.54387036159999</v>
      </c>
      <c r="AM81" s="12">
        <v>2.6808122879999901</v>
      </c>
      <c r="AN81" s="12">
        <v>2.7899016191999899</v>
      </c>
      <c r="AO81" s="12">
        <v>2.8989909503999902</v>
      </c>
      <c r="AP81" s="12">
        <v>3.01040133119999</v>
      </c>
      <c r="AQ81" s="12">
        <v>3.1175351256643302</v>
      </c>
      <c r="AR81" s="12">
        <v>3.2285799935999901</v>
      </c>
    </row>
    <row r="82" spans="1:44" x14ac:dyDescent="0.2">
      <c r="A82" s="13" t="s">
        <v>94</v>
      </c>
      <c r="B82" s="1" t="s">
        <v>78</v>
      </c>
      <c r="C82" s="1" t="s">
        <v>3</v>
      </c>
      <c r="D82" s="4">
        <v>0.23304397593599893</v>
      </c>
      <c r="E82" s="4">
        <v>0.40144091788799896</v>
      </c>
      <c r="F82" s="4">
        <v>0.56841873983999802</v>
      </c>
      <c r="G82" s="4">
        <v>0.55946279335679905</v>
      </c>
      <c r="H82" s="4">
        <v>0.55044378748799894</v>
      </c>
      <c r="I82" s="4">
        <v>0.54148784100479896</v>
      </c>
      <c r="J82" s="4">
        <v>0.53104971513599897</v>
      </c>
      <c r="K82" s="4">
        <v>0.522093768652798</v>
      </c>
      <c r="L82" s="4">
        <v>0.51313782216959902</v>
      </c>
      <c r="M82" s="4">
        <v>0.50411881630079902</v>
      </c>
      <c r="N82" s="4">
        <v>0.52288940679551899</v>
      </c>
      <c r="O82" s="4">
        <v>0.51194253712895998</v>
      </c>
      <c r="P82" s="4">
        <v>0.50247784684800001</v>
      </c>
      <c r="Q82" s="4">
        <v>0.49301315656703892</v>
      </c>
      <c r="R82" s="4">
        <v>0.48348540690047997</v>
      </c>
      <c r="S82" s="4">
        <v>0.47260159661951895</v>
      </c>
      <c r="T82" s="4">
        <v>0.46307384695296</v>
      </c>
      <c r="U82" s="4">
        <v>0.45360915667199997</v>
      </c>
      <c r="V82" s="4">
        <v>0.44414446639103899</v>
      </c>
      <c r="W82" s="4">
        <v>0.43319759672447999</v>
      </c>
      <c r="X82" s="4">
        <v>0.437124864272112</v>
      </c>
      <c r="Y82" s="4">
        <v>0.42731484851548696</v>
      </c>
      <c r="Z82" s="4">
        <v>0.417536529245567</v>
      </c>
      <c r="AA82" s="4">
        <v>1.027389472358528</v>
      </c>
      <c r="AB82" s="4">
        <v>2.3440421221724073</v>
      </c>
      <c r="AC82" s="4">
        <v>3.4456612548013998</v>
      </c>
      <c r="AD82" s="4">
        <v>4.94380946164938</v>
      </c>
      <c r="AE82" s="4">
        <v>6.4419576684973796</v>
      </c>
      <c r="AF82" s="4">
        <v>7.3862455658920698</v>
      </c>
      <c r="AG82" s="4">
        <v>8.2857332007117606</v>
      </c>
      <c r="AH82" s="4">
        <v>9.1004326623269911</v>
      </c>
      <c r="AI82" s="4">
        <v>10.424778646706169</v>
      </c>
      <c r="AJ82" s="4">
        <v>11.48283054490776</v>
      </c>
      <c r="AK82" s="4">
        <v>12.961795828234738</v>
      </c>
      <c r="AL82" s="4">
        <v>14.942149661276321</v>
      </c>
      <c r="AM82" s="4">
        <v>16.922503494317922</v>
      </c>
      <c r="AN82" s="4">
        <v>19.169651887359521</v>
      </c>
      <c r="AO82" s="4">
        <v>21.416800280401119</v>
      </c>
      <c r="AP82" s="4">
        <v>23.66252955344272</v>
      </c>
      <c r="AQ82" s="4">
        <v>25.723773226484219</v>
      </c>
      <c r="AR82" s="4">
        <v>28.554032260362177</v>
      </c>
    </row>
    <row r="83" spans="1:44" x14ac:dyDescent="0.2">
      <c r="A83" s="13" t="s">
        <v>94</v>
      </c>
      <c r="B83" s="1" t="s">
        <v>79</v>
      </c>
      <c r="C83" s="1" t="s">
        <v>3</v>
      </c>
      <c r="D83" s="4">
        <v>1.3084917119999999</v>
      </c>
      <c r="E83" s="4">
        <v>1.2656847456</v>
      </c>
      <c r="F83" s="4">
        <v>1.2217487904</v>
      </c>
      <c r="G83" s="4">
        <v>1.1781628848000001</v>
      </c>
      <c r="H83" s="4">
        <v>1.1326091328000001</v>
      </c>
      <c r="I83" s="4">
        <v>1.0865728800000001</v>
      </c>
      <c r="J83" s="4">
        <v>1.0405870848000001</v>
      </c>
      <c r="K83" s="4">
        <v>0.99260506079999899</v>
      </c>
      <c r="L83" s="4">
        <v>0.94502039039999997</v>
      </c>
      <c r="M83" s="4">
        <v>0.89454386879999992</v>
      </c>
      <c r="N83" s="4">
        <v>0.84535401599999904</v>
      </c>
      <c r="O83" s="4">
        <v>0.79253752319999993</v>
      </c>
      <c r="P83" s="4">
        <v>0.73719815039999992</v>
      </c>
      <c r="Q83" s="4">
        <v>0.6835806432</v>
      </c>
      <c r="R83" s="4">
        <v>0.62832326399999905</v>
      </c>
      <c r="S83" s="4">
        <v>0.57390789599999903</v>
      </c>
      <c r="T83" s="4">
        <v>0.51819324480000006</v>
      </c>
      <c r="U83" s="4">
        <v>1.1857945967999901</v>
      </c>
      <c r="V83" s="4">
        <v>1.8592931807999999</v>
      </c>
      <c r="W83" s="4">
        <v>2.5361818848</v>
      </c>
      <c r="X83" s="4">
        <v>3.2180595839999997</v>
      </c>
      <c r="Y83" s="4">
        <v>3.90549708</v>
      </c>
      <c r="Z83" s="4">
        <v>4.5963152351999996</v>
      </c>
      <c r="AA83" s="4">
        <v>5.8539127415931747</v>
      </c>
      <c r="AB83" s="4">
        <v>7.3189154583118103</v>
      </c>
      <c r="AC83" s="4">
        <v>8.7945458070303388</v>
      </c>
      <c r="AD83" s="4">
        <v>10.337417214948941</v>
      </c>
      <c r="AE83" s="4">
        <v>11.88911870286752</v>
      </c>
      <c r="AF83" s="4">
        <v>13.449650270786119</v>
      </c>
      <c r="AG83" s="4">
        <v>15.01901191870475</v>
      </c>
      <c r="AH83" s="4">
        <v>16.597203646623271</v>
      </c>
      <c r="AI83" s="4">
        <v>18.18422545454186</v>
      </c>
      <c r="AJ83" s="4">
        <v>19.780077342460558</v>
      </c>
      <c r="AK83" s="4">
        <v>21.384759310379138</v>
      </c>
      <c r="AL83" s="4">
        <v>22.99827135829759</v>
      </c>
      <c r="AM83" s="4">
        <v>24.6206134862162</v>
      </c>
      <c r="AN83" s="4">
        <v>26.251785694134703</v>
      </c>
      <c r="AO83" s="4">
        <v>27.891787982053398</v>
      </c>
      <c r="AP83" s="4">
        <v>29.540620349971903</v>
      </c>
      <c r="AQ83" s="4">
        <v>31.198282797890599</v>
      </c>
      <c r="AR83" s="4">
        <v>32.864775325809198</v>
      </c>
    </row>
    <row r="84" spans="1:44" x14ac:dyDescent="0.2">
      <c r="A84" s="13" t="s">
        <v>94</v>
      </c>
      <c r="B84" s="1" t="s">
        <v>80</v>
      </c>
      <c r="C84" s="1" t="s">
        <v>3</v>
      </c>
      <c r="D84" s="4">
        <v>98.163695266814642</v>
      </c>
      <c r="E84" s="4">
        <v>102.29126213086538</v>
      </c>
      <c r="F84" s="4">
        <v>106.34335541767879</v>
      </c>
      <c r="G84" s="4">
        <v>111.4470116484505</v>
      </c>
      <c r="H84" s="4">
        <v>117.00655062595472</v>
      </c>
      <c r="I84" s="4">
        <v>121.5296291271513</v>
      </c>
      <c r="J84" s="4">
        <v>125.03849243066847</v>
      </c>
      <c r="K84" s="4">
        <v>127.34281577081759</v>
      </c>
      <c r="L84" s="4">
        <v>128.48509738012334</v>
      </c>
      <c r="M84" s="4">
        <v>127.09074072947124</v>
      </c>
      <c r="N84" s="4">
        <v>126.98940833706155</v>
      </c>
      <c r="O84" s="4">
        <v>130.77517943606426</v>
      </c>
      <c r="P84" s="4">
        <v>135.30432276807252</v>
      </c>
      <c r="Q84" s="4">
        <v>136.85075194282402</v>
      </c>
      <c r="R84" s="4">
        <v>137.93477252491238</v>
      </c>
      <c r="S84" s="4">
        <v>141.59911982257961</v>
      </c>
      <c r="T84" s="4">
        <v>132.21468141449071</v>
      </c>
      <c r="U84" s="4">
        <v>134.39829715457458</v>
      </c>
      <c r="V84" s="4">
        <v>133.45466318015767</v>
      </c>
      <c r="W84" s="4">
        <v>129.96305009688939</v>
      </c>
      <c r="X84" s="4">
        <v>126.54498456913971</v>
      </c>
      <c r="Y84" s="4">
        <v>124.55501147028509</v>
      </c>
      <c r="Z84" s="4">
        <v>124.77142502880579</v>
      </c>
      <c r="AA84" s="4">
        <v>125.18583726975781</v>
      </c>
      <c r="AB84" s="4">
        <v>125.30619557253806</v>
      </c>
      <c r="AC84" s="4">
        <v>123.30706124450623</v>
      </c>
      <c r="AD84" s="4">
        <v>121.28404812087437</v>
      </c>
      <c r="AE84" s="4">
        <v>119.25484381221257</v>
      </c>
      <c r="AF84" s="4">
        <v>117.21975854125344</v>
      </c>
      <c r="AG84" s="4">
        <v>115.18961592476616</v>
      </c>
      <c r="AH84" s="4">
        <v>113.14308002095169</v>
      </c>
      <c r="AI84" s="4">
        <v>111.33330947273153</v>
      </c>
      <c r="AJ84" s="4">
        <v>109.51830422739226</v>
      </c>
      <c r="AK84" s="4">
        <v>107.69789434489483</v>
      </c>
      <c r="AL84" s="4">
        <v>105.88312082024643</v>
      </c>
      <c r="AM84" s="4">
        <v>104.05269413139888</v>
      </c>
      <c r="AN84" s="4">
        <v>102.21731600101516</v>
      </c>
      <c r="AO84" s="4">
        <v>100.3771166691986</v>
      </c>
      <c r="AP84" s="4">
        <v>98.532310602558994</v>
      </c>
      <c r="AQ84" s="4">
        <v>96.682865468360603</v>
      </c>
      <c r="AR84" s="4">
        <v>95.517360193460206</v>
      </c>
    </row>
    <row r="86" spans="1:44" x14ac:dyDescent="0.2">
      <c r="A86" s="3" t="s">
        <v>90</v>
      </c>
      <c r="B86" s="3" t="s">
        <v>81</v>
      </c>
      <c r="C86" s="2" t="s">
        <v>1</v>
      </c>
      <c r="D86" s="2">
        <v>2010</v>
      </c>
      <c r="E86" s="2">
        <v>2011</v>
      </c>
      <c r="F86" s="2">
        <v>2012</v>
      </c>
      <c r="G86" s="2">
        <v>2013</v>
      </c>
      <c r="H86" s="2">
        <v>2014</v>
      </c>
      <c r="I86" s="2">
        <v>2015</v>
      </c>
      <c r="J86" s="2">
        <v>2016</v>
      </c>
      <c r="K86" s="2">
        <v>2017</v>
      </c>
      <c r="L86" s="2">
        <v>2018</v>
      </c>
      <c r="M86" s="2">
        <v>2019</v>
      </c>
      <c r="N86" s="2">
        <v>2020</v>
      </c>
      <c r="O86" s="2">
        <v>2021</v>
      </c>
      <c r="P86" s="2">
        <v>2022</v>
      </c>
      <c r="Q86" s="2">
        <v>2023</v>
      </c>
      <c r="R86" s="2">
        <v>2024</v>
      </c>
      <c r="S86" s="2">
        <v>2025</v>
      </c>
      <c r="T86" s="2">
        <v>2026</v>
      </c>
      <c r="U86" s="2">
        <v>2027</v>
      </c>
      <c r="V86" s="2">
        <v>2028</v>
      </c>
      <c r="W86" s="2">
        <v>2029</v>
      </c>
      <c r="X86" s="2">
        <v>2030</v>
      </c>
      <c r="Y86" s="2">
        <v>2031</v>
      </c>
      <c r="Z86" s="2">
        <v>2032</v>
      </c>
      <c r="AA86" s="2">
        <v>2033</v>
      </c>
      <c r="AB86" s="2">
        <v>2034</v>
      </c>
      <c r="AC86" s="2">
        <v>2035</v>
      </c>
      <c r="AD86" s="2">
        <v>2036</v>
      </c>
      <c r="AE86" s="2">
        <v>2037</v>
      </c>
      <c r="AF86" s="2">
        <v>2038</v>
      </c>
      <c r="AG86" s="2">
        <v>2039</v>
      </c>
      <c r="AH86" s="2">
        <v>2040</v>
      </c>
      <c r="AI86" s="2">
        <v>2041</v>
      </c>
      <c r="AJ86" s="2">
        <v>2042</v>
      </c>
      <c r="AK86" s="2">
        <v>2043</v>
      </c>
      <c r="AL86" s="2">
        <v>2044</v>
      </c>
      <c r="AM86" s="2">
        <v>2045</v>
      </c>
      <c r="AN86" s="2">
        <v>2046</v>
      </c>
      <c r="AO86" s="2">
        <v>2047</v>
      </c>
      <c r="AP86" s="2">
        <v>2048</v>
      </c>
      <c r="AQ86" s="2">
        <v>2049</v>
      </c>
      <c r="AR86" s="2">
        <v>2050</v>
      </c>
    </row>
    <row r="87" spans="1:44" x14ac:dyDescent="0.2">
      <c r="A87" s="13" t="s">
        <v>94</v>
      </c>
      <c r="B87" s="1" t="s">
        <v>82</v>
      </c>
      <c r="C87" s="1" t="s">
        <v>64</v>
      </c>
      <c r="D87" s="4">
        <v>359.62563955493732</v>
      </c>
      <c r="E87" s="4">
        <v>353.68168618680812</v>
      </c>
      <c r="F87" s="4">
        <v>361.18618739847273</v>
      </c>
      <c r="G87" s="4">
        <v>369.03161895495657</v>
      </c>
      <c r="H87" s="4">
        <v>378.42977265927902</v>
      </c>
      <c r="I87" s="4">
        <v>368.86563090093773</v>
      </c>
      <c r="J87" s="4">
        <v>365.12424235301808</v>
      </c>
      <c r="K87" s="4">
        <v>360.03500984602306</v>
      </c>
      <c r="L87" s="4">
        <v>357.68405138995422</v>
      </c>
      <c r="M87" s="4">
        <v>354.70561842254227</v>
      </c>
      <c r="N87" s="4">
        <v>349.82147977801463</v>
      </c>
      <c r="O87" s="4">
        <v>344.76897103249627</v>
      </c>
      <c r="P87" s="4">
        <v>341.27649008851785</v>
      </c>
      <c r="Q87" s="4">
        <v>336.30104481365737</v>
      </c>
      <c r="R87" s="4">
        <v>329.87886506034903</v>
      </c>
      <c r="S87" s="4">
        <v>347.08041685429657</v>
      </c>
      <c r="T87" s="4">
        <v>336.80855146820841</v>
      </c>
      <c r="U87" s="4">
        <v>318.05621980937156</v>
      </c>
      <c r="V87" s="4">
        <v>307.51306138105889</v>
      </c>
      <c r="W87" s="4">
        <v>302.85746523547334</v>
      </c>
      <c r="X87" s="4">
        <v>344.54829380571164</v>
      </c>
      <c r="Y87" s="4">
        <v>386.90712822232251</v>
      </c>
      <c r="Z87" s="4">
        <v>427.04766881489934</v>
      </c>
      <c r="AA87" s="4">
        <v>468.02284224355077</v>
      </c>
      <c r="AB87" s="4">
        <v>509.08259463500434</v>
      </c>
      <c r="AC87" s="4">
        <v>551.06686443324895</v>
      </c>
      <c r="AD87" s="4">
        <v>582.77020072519497</v>
      </c>
      <c r="AE87" s="4">
        <v>589.460516883987</v>
      </c>
      <c r="AF87" s="4">
        <v>596.88975632433039</v>
      </c>
      <c r="AG87" s="4">
        <v>604.33254350493678</v>
      </c>
      <c r="AH87" s="4">
        <v>611.68529557936949</v>
      </c>
      <c r="AI87" s="4">
        <v>619.50192083663489</v>
      </c>
      <c r="AJ87" s="4">
        <v>626.45426947132887</v>
      </c>
      <c r="AK87" s="4">
        <v>629.8368511742193</v>
      </c>
      <c r="AL87" s="4">
        <v>634.3355396956614</v>
      </c>
      <c r="AM87" s="4">
        <v>638.94590037536614</v>
      </c>
      <c r="AN87" s="4">
        <v>642.63856179739264</v>
      </c>
      <c r="AO87" s="4">
        <v>647.10650938349795</v>
      </c>
      <c r="AP87" s="4">
        <v>651.03168059714051</v>
      </c>
      <c r="AQ87" s="4">
        <v>649.35911756604105</v>
      </c>
      <c r="AR87" s="4">
        <v>661.52122382317646</v>
      </c>
    </row>
    <row r="88" spans="1:44" x14ac:dyDescent="0.2">
      <c r="A88" s="13" t="s">
        <v>94</v>
      </c>
      <c r="B88" s="1" t="s">
        <v>83</v>
      </c>
      <c r="C88" s="1" t="s">
        <v>64</v>
      </c>
      <c r="D88" s="4">
        <v>0.27956245927247902</v>
      </c>
      <c r="E88" s="4">
        <v>0.26961872895216005</v>
      </c>
      <c r="F88" s="4">
        <v>0.25964048910239901</v>
      </c>
      <c r="G88" s="4">
        <v>0.249662249252639</v>
      </c>
      <c r="H88" s="4">
        <v>0.23937326280431998</v>
      </c>
      <c r="I88" s="4">
        <v>0.2297402790825599</v>
      </c>
      <c r="J88" s="4">
        <v>0.21976203923279999</v>
      </c>
      <c r="K88" s="4">
        <v>0.20947305278448</v>
      </c>
      <c r="L88" s="4">
        <v>0.93197307195450574</v>
      </c>
      <c r="M88" s="4">
        <v>1.2655167690959999</v>
      </c>
      <c r="N88" s="4">
        <v>1.1892958496639998</v>
      </c>
      <c r="O88" s="4">
        <v>5.1912795563549006</v>
      </c>
      <c r="P88" s="4">
        <v>5.1816465726331193</v>
      </c>
      <c r="Q88" s="4">
        <v>5.7532530564320874</v>
      </c>
      <c r="R88" s="4">
        <v>5.8941968919057039</v>
      </c>
      <c r="S88" s="4">
        <v>5.8236363983759993</v>
      </c>
      <c r="T88" s="4">
        <v>5.7474154789440002</v>
      </c>
      <c r="U88" s="4">
        <v>5.6677293995999998</v>
      </c>
      <c r="V88" s="4">
        <v>5.5915084801679997</v>
      </c>
      <c r="W88" s="4">
        <v>6.3648231734445408</v>
      </c>
      <c r="X88" s="4">
        <v>6.288602254012539</v>
      </c>
      <c r="Y88" s="4">
        <v>7.335578319540649</v>
      </c>
      <c r="Z88" s="4">
        <v>8.6948465174587497</v>
      </c>
      <c r="AA88" s="4">
        <v>9.7995909515520694</v>
      </c>
      <c r="AB88" s="4">
        <v>10.69361931000846</v>
      </c>
      <c r="AC88" s="4">
        <v>10.717272752254701</v>
      </c>
      <c r="AD88" s="4">
        <v>10.727622284827699</v>
      </c>
      <c r="AE88" s="4">
        <v>10.743194810830699</v>
      </c>
      <c r="AF88" s="4">
        <v>10.765016666775599</v>
      </c>
      <c r="AG88" s="4">
        <v>10.7866389802917</v>
      </c>
      <c r="AH88" s="4">
        <v>10.8111100894178</v>
      </c>
      <c r="AI88" s="4">
        <v>10.9295114044466</v>
      </c>
      <c r="AJ88" s="4">
        <v>11.1</v>
      </c>
      <c r="AK88" s="4">
        <v>11.1</v>
      </c>
      <c r="AL88" s="4">
        <v>11.0999999999999</v>
      </c>
      <c r="AM88" s="4">
        <v>11.1</v>
      </c>
      <c r="AN88" s="4">
        <v>11.0999999999999</v>
      </c>
      <c r="AO88" s="4">
        <v>11.0999999999999</v>
      </c>
      <c r="AP88" s="4">
        <v>11.0999999999999</v>
      </c>
      <c r="AQ88" s="4">
        <v>11.1</v>
      </c>
      <c r="AR88" s="4">
        <v>11.0999999999999</v>
      </c>
    </row>
    <row r="89" spans="1:44" x14ac:dyDescent="0.2">
      <c r="A89" s="13" t="s">
        <v>94</v>
      </c>
      <c r="B89" s="1" t="s">
        <v>84</v>
      </c>
      <c r="C89" s="1" t="s">
        <v>64</v>
      </c>
      <c r="D89" s="4">
        <v>66.581964121345223</v>
      </c>
      <c r="E89" s="4">
        <v>57.660137399570075</v>
      </c>
      <c r="F89" s="4">
        <v>65.020093850258405</v>
      </c>
      <c r="G89" s="4">
        <v>76.31433648076127</v>
      </c>
      <c r="H89" s="4">
        <v>86.37623382094327</v>
      </c>
      <c r="I89" s="4">
        <v>74.426433522953786</v>
      </c>
      <c r="J89" s="4">
        <v>71.520672546263484</v>
      </c>
      <c r="K89" s="4">
        <v>63.029017636672954</v>
      </c>
      <c r="L89" s="4">
        <v>62.308545574260876</v>
      </c>
      <c r="M89" s="4">
        <v>62.211655612496145</v>
      </c>
      <c r="N89" s="4">
        <v>57.581512884072872</v>
      </c>
      <c r="O89" s="4">
        <v>60.731498773805825</v>
      </c>
      <c r="P89" s="4">
        <v>59.225063367100297</v>
      </c>
      <c r="Q89" s="4">
        <v>58.717215285441114</v>
      </c>
      <c r="R89" s="4">
        <v>57.290428394038493</v>
      </c>
      <c r="S89" s="4">
        <v>76.548947968106546</v>
      </c>
      <c r="T89" s="4">
        <v>66.145700649557398</v>
      </c>
      <c r="U89" s="4">
        <v>51.867740137364017</v>
      </c>
      <c r="V89" s="4">
        <v>44.912386634412506</v>
      </c>
      <c r="W89" s="4">
        <v>43.781732958259418</v>
      </c>
      <c r="X89" s="4">
        <v>42.289205208988122</v>
      </c>
      <c r="Y89" s="4">
        <v>40.313296230011076</v>
      </c>
      <c r="Z89" s="4">
        <v>35.721545771171051</v>
      </c>
      <c r="AA89" s="4">
        <v>32.257104976572471</v>
      </c>
      <c r="AB89" s="4">
        <v>29.12601752380764</v>
      </c>
      <c r="AC89" s="4">
        <v>27.782430652561274</v>
      </c>
      <c r="AD89" s="4">
        <v>28.471759419370677</v>
      </c>
      <c r="AE89" s="4">
        <v>30.265817308170384</v>
      </c>
      <c r="AF89" s="4">
        <v>32.805333775368943</v>
      </c>
      <c r="AG89" s="4">
        <v>35.395475351855374</v>
      </c>
      <c r="AH89" s="4">
        <v>37.897183786333187</v>
      </c>
      <c r="AI89" s="4">
        <v>41.343910713786364</v>
      </c>
      <c r="AJ89" s="4">
        <v>43.886093743224855</v>
      </c>
      <c r="AK89" s="4">
        <v>43.029041010013209</v>
      </c>
      <c r="AL89" s="4">
        <v>43.252518703033275</v>
      </c>
      <c r="AM89" s="4">
        <v>43.623202373036094</v>
      </c>
      <c r="AN89" s="4">
        <v>42.224680014878636</v>
      </c>
      <c r="AO89" s="4">
        <v>40.293259972819051</v>
      </c>
      <c r="AP89" s="4">
        <v>38.721196028509148</v>
      </c>
      <c r="AQ89" s="4">
        <v>37.399202793090431</v>
      </c>
      <c r="AR89" s="4">
        <v>35.849884438858396</v>
      </c>
    </row>
    <row r="90" spans="1:44" x14ac:dyDescent="0.2">
      <c r="A90" s="13" t="s">
        <v>94</v>
      </c>
      <c r="B90" s="1" t="s">
        <v>85</v>
      </c>
      <c r="C90" s="1" t="s">
        <v>64</v>
      </c>
      <c r="D90" s="4">
        <v>280.11484504684802</v>
      </c>
      <c r="E90" s="4">
        <v>282.13342081400401</v>
      </c>
      <c r="F90" s="4">
        <v>283.98038883290405</v>
      </c>
      <c r="G90" s="4">
        <v>285.72002275255397</v>
      </c>
      <c r="H90" s="4">
        <v>287.31977912768201</v>
      </c>
      <c r="I90" s="4">
        <v>288.77965795828698</v>
      </c>
      <c r="J90" s="4">
        <v>290.039479370565</v>
      </c>
      <c r="K90" s="4">
        <v>291.22041635366298</v>
      </c>
      <c r="L90" s="4">
        <v>287.22588418943991</v>
      </c>
      <c r="M90" s="4">
        <v>283.26305466143901</v>
      </c>
      <c r="N90" s="4">
        <v>279.26852249721497</v>
      </c>
      <c r="O90" s="4">
        <v>275.27399033299196</v>
      </c>
      <c r="P90" s="4">
        <v>271.27945816876792</v>
      </c>
      <c r="Q90" s="4">
        <v>267.28492600454399</v>
      </c>
      <c r="R90" s="4">
        <v>263.29039384031893</v>
      </c>
      <c r="S90" s="4">
        <v>259.32756431231991</v>
      </c>
      <c r="T90" s="4">
        <v>255.33303214809587</v>
      </c>
      <c r="U90" s="4">
        <v>251.338499983872</v>
      </c>
      <c r="V90" s="4">
        <v>247.34396781964799</v>
      </c>
      <c r="W90" s="4">
        <v>243.34943565542298</v>
      </c>
      <c r="X90" s="4">
        <v>286.90885782719999</v>
      </c>
      <c r="Y90" s="4">
        <v>330.49998263519996</v>
      </c>
      <c r="Z90" s="4">
        <v>374.05940480697495</v>
      </c>
      <c r="AA90" s="4">
        <v>417.618826978752</v>
      </c>
      <c r="AB90" s="4">
        <v>461.17824915052796</v>
      </c>
      <c r="AC90" s="4">
        <v>504.73767132230404</v>
      </c>
      <c r="AD90" s="4">
        <v>535.996470639167</v>
      </c>
      <c r="AE90" s="4">
        <v>541.13229770745579</v>
      </c>
      <c r="AF90" s="4">
        <v>546.26812477574299</v>
      </c>
      <c r="AG90" s="4">
        <v>551.37224920780704</v>
      </c>
      <c r="AH90" s="4">
        <v>556.47637363987087</v>
      </c>
      <c r="AI90" s="4">
        <v>560.97814798367892</v>
      </c>
      <c r="AJ90" s="4">
        <v>565.47992232748697</v>
      </c>
      <c r="AK90" s="4">
        <v>569.98169667129503</v>
      </c>
      <c r="AL90" s="4">
        <v>574.51517365132702</v>
      </c>
      <c r="AM90" s="4">
        <v>579.01694799513496</v>
      </c>
      <c r="AN90" s="4">
        <v>582.02869843641508</v>
      </c>
      <c r="AO90" s="4">
        <v>585.04044887769589</v>
      </c>
      <c r="AP90" s="4">
        <v>588.05219931897489</v>
      </c>
      <c r="AQ90" s="4">
        <v>584.05766715475102</v>
      </c>
      <c r="AR90" s="4">
        <v>594.10740283775999</v>
      </c>
    </row>
    <row r="91" spans="1:44" x14ac:dyDescent="0.2">
      <c r="A91" s="13" t="s">
        <v>94</v>
      </c>
      <c r="B91" s="1" t="s">
        <v>86</v>
      </c>
      <c r="C91" s="1" t="s">
        <v>64</v>
      </c>
      <c r="D91" s="4">
        <v>12.612133066397698</v>
      </c>
      <c r="E91" s="4">
        <v>13.581609041322501</v>
      </c>
      <c r="F91" s="4">
        <v>11.889441254963099</v>
      </c>
      <c r="G91" s="4">
        <v>6.7112294366541994</v>
      </c>
      <c r="H91" s="4">
        <v>4.4590351940609496</v>
      </c>
      <c r="I91" s="4">
        <v>5.3951337302401301</v>
      </c>
      <c r="J91" s="4">
        <v>3.3107223421284298</v>
      </c>
      <c r="K91" s="4">
        <v>5.5435075384326096</v>
      </c>
      <c r="L91" s="4">
        <v>7.1860640801872098</v>
      </c>
      <c r="M91" s="4">
        <v>7.9348236873454301</v>
      </c>
      <c r="N91" s="4">
        <v>11.752155728570401</v>
      </c>
      <c r="O91" s="4">
        <v>3.5432711321513004</v>
      </c>
      <c r="P91" s="4">
        <v>5.5624034409718099</v>
      </c>
      <c r="Q91" s="4">
        <v>4.5187446263429401</v>
      </c>
      <c r="R91" s="4">
        <v>3.3779591008888104</v>
      </c>
      <c r="S91" s="4">
        <v>5.3554366140445202</v>
      </c>
      <c r="T91" s="4">
        <v>9.5582656909176187</v>
      </c>
      <c r="U91" s="4">
        <v>9.1591254859895201</v>
      </c>
      <c r="V91" s="4">
        <v>9.6430863424319995</v>
      </c>
      <c r="W91" s="4">
        <v>9.3404229252479904</v>
      </c>
      <c r="X91" s="4">
        <v>9.0415906905599996</v>
      </c>
      <c r="Y91" s="4">
        <v>8.7389272733759995</v>
      </c>
      <c r="Z91" s="4">
        <v>8.4400950386879998</v>
      </c>
      <c r="AA91" s="4">
        <v>8.1374316215039997</v>
      </c>
      <c r="AB91" s="4">
        <v>7.8347682043200004</v>
      </c>
      <c r="AC91" s="4">
        <v>7.535935969631991</v>
      </c>
      <c r="AD91" s="4">
        <v>7.2332725524479997</v>
      </c>
      <c r="AE91" s="4">
        <v>6.9306091352640005</v>
      </c>
      <c r="AF91" s="4">
        <v>6.6317769005759999</v>
      </c>
      <c r="AG91" s="4">
        <v>6.3291134833919998</v>
      </c>
      <c r="AH91" s="4">
        <v>6.0264500662079996</v>
      </c>
      <c r="AI91" s="4">
        <v>5.7276178315199999</v>
      </c>
      <c r="AJ91" s="4">
        <v>5.4249544143359998</v>
      </c>
      <c r="AK91" s="4">
        <v>5.1222909971519996</v>
      </c>
      <c r="AL91" s="4">
        <v>4.823458762464</v>
      </c>
      <c r="AM91" s="4">
        <v>4.5207953452799998</v>
      </c>
      <c r="AN91" s="4">
        <v>6.5555581276338701</v>
      </c>
      <c r="AO91" s="4">
        <v>9.8985047579679595</v>
      </c>
      <c r="AP91" s="4">
        <v>12.339036544747501</v>
      </c>
      <c r="AQ91" s="4">
        <v>15.944179273483499</v>
      </c>
      <c r="AR91" s="4">
        <v>19.553153184715498</v>
      </c>
    </row>
    <row r="92" spans="1:44" x14ac:dyDescent="0.2">
      <c r="A92" s="13" t="s">
        <v>94</v>
      </c>
      <c r="B92" s="1" t="s">
        <v>87</v>
      </c>
      <c r="C92" s="1" t="s">
        <v>64</v>
      </c>
      <c r="D92" s="4">
        <v>1.2140956339199999E-3</v>
      </c>
      <c r="E92" s="4">
        <v>1.9330861593599999E-3</v>
      </c>
      <c r="F92" s="4">
        <v>2.6095030847999999E-3</v>
      </c>
      <c r="G92" s="4">
        <v>2.573553558528E-3</v>
      </c>
      <c r="H92" s="4">
        <v>2.5316124445440001E-3</v>
      </c>
      <c r="I92" s="4">
        <v>2.4956629182720002E-3</v>
      </c>
      <c r="J92" s="4">
        <v>2.4111482042880003E-3</v>
      </c>
      <c r="K92" s="4">
        <v>2.3751986780159899E-3</v>
      </c>
      <c r="L92" s="4">
        <v>2.33924915174399E-3</v>
      </c>
      <c r="M92" s="4">
        <v>2.2973080377599901E-3</v>
      </c>
      <c r="N92" s="4">
        <v>2.3723282523744E-3</v>
      </c>
      <c r="O92" s="4">
        <v>2.2855877842751899E-3</v>
      </c>
      <c r="P92" s="4">
        <v>2.2477304687616001E-3</v>
      </c>
      <c r="Q92" s="4">
        <v>2.209873153248E-3</v>
      </c>
      <c r="R92" s="4">
        <v>2.1657062851487899E-3</v>
      </c>
      <c r="S92" s="4">
        <v>2.0852753696351998E-3</v>
      </c>
      <c r="T92" s="4">
        <v>2.041108501536E-3</v>
      </c>
      <c r="U92" s="4">
        <v>2.0032511860223999E-3</v>
      </c>
      <c r="V92" s="4">
        <v>1.9653938705088002E-3</v>
      </c>
      <c r="W92" s="4">
        <v>1.8786534024096001E-3</v>
      </c>
      <c r="X92" s="4">
        <v>1.840796086896E-3</v>
      </c>
      <c r="Y92" s="4">
        <v>1.79662921879679E-3</v>
      </c>
      <c r="Z92" s="4">
        <v>1.7587719032831999E-3</v>
      </c>
      <c r="AA92" s="4">
        <v>1.4594601826214339E-2</v>
      </c>
      <c r="AB92" s="4">
        <v>4.424903078827043E-2</v>
      </c>
      <c r="AC92" s="4">
        <v>7.7464018737080503E-2</v>
      </c>
      <c r="AD92" s="4">
        <v>0.11231318080555999</v>
      </c>
      <c r="AE92" s="4">
        <v>0.14716234287403981</v>
      </c>
      <c r="AF92" s="4">
        <v>0.16539569565891982</v>
      </c>
      <c r="AG92" s="4">
        <v>0.18228504056655079</v>
      </c>
      <c r="AH92" s="4">
        <v>0.1947236256997186</v>
      </c>
      <c r="AI92" s="4">
        <v>0.22410666166706159</v>
      </c>
      <c r="AJ92" s="4">
        <v>0.24550087504907761</v>
      </c>
      <c r="AK92" s="4">
        <v>0.26685251483109357</v>
      </c>
      <c r="AL92" s="4">
        <v>0.28824672821310959</v>
      </c>
      <c r="AM92" s="4">
        <v>0.30964094159512562</v>
      </c>
      <c r="AN92" s="4">
        <v>0.33903899177714164</v>
      </c>
      <c r="AO92" s="4">
        <v>0.36843704195915761</v>
      </c>
      <c r="AP92" s="4">
        <v>0.39779251854117359</v>
      </c>
      <c r="AQ92" s="4">
        <v>0.42161342712318961</v>
      </c>
      <c r="AR92" s="4">
        <v>0.45878216273867967</v>
      </c>
    </row>
    <row r="93" spans="1:44" x14ac:dyDescent="0.2">
      <c r="A93" s="13" t="s">
        <v>94</v>
      </c>
      <c r="B93" s="1" t="s">
        <v>88</v>
      </c>
      <c r="C93" s="1" t="s">
        <v>64</v>
      </c>
      <c r="D93" s="4">
        <v>332.19781648250648</v>
      </c>
      <c r="E93" s="4">
        <v>335.69723338352566</v>
      </c>
      <c r="F93" s="4">
        <v>338.90403945883787</v>
      </c>
      <c r="G93" s="4">
        <v>342.16090954737092</v>
      </c>
      <c r="H93" s="4">
        <v>345.38469936849407</v>
      </c>
      <c r="I93" s="4">
        <v>348.66099525180203</v>
      </c>
      <c r="J93" s="4">
        <v>351.94767108220515</v>
      </c>
      <c r="K93" s="4">
        <v>355.19792632665201</v>
      </c>
      <c r="L93" s="4">
        <v>358.44071019263987</v>
      </c>
      <c r="M93" s="4">
        <v>361.70817290529146</v>
      </c>
      <c r="N93" s="4">
        <v>365.03398562548307</v>
      </c>
      <c r="O93" s="4">
        <v>368.37026832453864</v>
      </c>
      <c r="P93" s="4">
        <v>371.94924051998487</v>
      </c>
      <c r="Q93" s="4">
        <v>375.31861064143459</v>
      </c>
      <c r="R93" s="4">
        <v>378.63321906237297</v>
      </c>
      <c r="S93" s="4">
        <v>381.94569845720554</v>
      </c>
      <c r="T93" s="4">
        <v>385.33428486026548</v>
      </c>
      <c r="U93" s="4">
        <v>388.67639466537844</v>
      </c>
      <c r="V93" s="4">
        <v>392.09662131055711</v>
      </c>
      <c r="W93" s="4">
        <v>395.7545672981895</v>
      </c>
      <c r="X93" s="4">
        <v>399.12976801026292</v>
      </c>
      <c r="Y93" s="4">
        <v>402.57129209114862</v>
      </c>
      <c r="Z93" s="4">
        <v>405.96181767445864</v>
      </c>
      <c r="AA93" s="4">
        <v>409.34415015572733</v>
      </c>
      <c r="AB93" s="4">
        <v>413.05988140549618</v>
      </c>
      <c r="AC93" s="4">
        <v>416.54408011187166</v>
      </c>
      <c r="AD93" s="4">
        <v>419.95840164902216</v>
      </c>
      <c r="AE93" s="4">
        <v>423.39776596835532</v>
      </c>
      <c r="AF93" s="4">
        <v>427.22738906418635</v>
      </c>
      <c r="AG93" s="4">
        <v>430.60614680930786</v>
      </c>
      <c r="AH93" s="4">
        <v>434.1438823490268</v>
      </c>
      <c r="AI93" s="4">
        <v>437.69242899820927</v>
      </c>
      <c r="AJ93" s="4">
        <v>441.42101242343131</v>
      </c>
      <c r="AK93" s="4">
        <v>444.9920287783894</v>
      </c>
      <c r="AL93" s="4">
        <v>448.4309731208499</v>
      </c>
      <c r="AM93" s="4">
        <v>452.33828089977254</v>
      </c>
      <c r="AN93" s="4">
        <v>455.87095276941392</v>
      </c>
      <c r="AO93" s="4">
        <v>459.41206133345656</v>
      </c>
      <c r="AP93" s="4">
        <v>463.29798699786932</v>
      </c>
      <c r="AQ93" s="4">
        <v>466.77594466965093</v>
      </c>
      <c r="AR93" s="4">
        <v>470.4354891773404</v>
      </c>
    </row>
    <row r="94" spans="1:44" x14ac:dyDescent="0.2">
      <c r="A94" s="13" t="s">
        <v>94</v>
      </c>
      <c r="B94" s="1" t="s">
        <v>89</v>
      </c>
      <c r="C94" s="1" t="s">
        <v>64</v>
      </c>
      <c r="D94" s="4">
        <v>1486.6843799999999</v>
      </c>
      <c r="E94" s="4">
        <v>1486.6843799999999</v>
      </c>
      <c r="F94" s="4">
        <v>1486.6843799999999</v>
      </c>
      <c r="G94" s="4">
        <v>1486.6843799999999</v>
      </c>
      <c r="H94" s="4">
        <v>1486.6843799999999</v>
      </c>
      <c r="I94" s="4">
        <v>1486.6843799999999</v>
      </c>
      <c r="J94" s="4">
        <v>1486.6843799999999</v>
      </c>
      <c r="K94" s="4">
        <v>1486.6843799999999</v>
      </c>
      <c r="L94" s="4">
        <v>1486.6843799999999</v>
      </c>
      <c r="M94" s="4">
        <v>1486.6843799999999</v>
      </c>
      <c r="N94" s="4">
        <v>1486.6843799999999</v>
      </c>
      <c r="O94" s="4">
        <v>1561.01859899999</v>
      </c>
      <c r="P94" s="4">
        <v>1639.0695289499899</v>
      </c>
      <c r="Q94" s="4">
        <v>1721.0230053974901</v>
      </c>
      <c r="R94" s="4">
        <v>1807.0741558694799</v>
      </c>
      <c r="S94" s="4">
        <v>1897.4278635012699</v>
      </c>
      <c r="T94" s="4">
        <v>1992.2992565348502</v>
      </c>
      <c r="U94" s="4">
        <v>2091.91421964455</v>
      </c>
      <c r="V94" s="4">
        <v>2196.5099303236102</v>
      </c>
      <c r="W94" s="4">
        <v>2306.33542679937</v>
      </c>
      <c r="X94" s="4">
        <v>2421.65219817976</v>
      </c>
      <c r="Y94" s="4">
        <v>2542.7348081493901</v>
      </c>
      <c r="Z94" s="4">
        <v>2669.8715485770599</v>
      </c>
      <c r="AA94" s="4">
        <v>2803.36512586444</v>
      </c>
      <c r="AB94" s="4">
        <v>2943.5333824608301</v>
      </c>
      <c r="AC94" s="4">
        <v>3090.7100515232401</v>
      </c>
      <c r="AD94" s="4">
        <v>3245.2455540185497</v>
      </c>
      <c r="AE94" s="4">
        <v>3407.5078318003202</v>
      </c>
      <c r="AF94" s="4">
        <v>3577.88322353182</v>
      </c>
      <c r="AG94" s="4">
        <v>3756.7773846679897</v>
      </c>
      <c r="AH94" s="4">
        <v>3944.6162539215898</v>
      </c>
      <c r="AI94" s="4">
        <v>4141.8470674260998</v>
      </c>
      <c r="AJ94" s="4">
        <v>4348.9394205952995</v>
      </c>
      <c r="AK94" s="4">
        <v>4566.3863889976901</v>
      </c>
      <c r="AL94" s="4">
        <v>4794.7057090539001</v>
      </c>
      <c r="AM94" s="4">
        <v>5034.4409947086906</v>
      </c>
      <c r="AN94" s="4">
        <v>5286.1630470714999</v>
      </c>
      <c r="AO94" s="4">
        <v>5550.4711963934906</v>
      </c>
      <c r="AP94" s="4">
        <v>5827.9947572236997</v>
      </c>
      <c r="AQ94" s="4">
        <v>6119.3944956912001</v>
      </c>
      <c r="AR94" s="4">
        <v>6425.3642220925994</v>
      </c>
    </row>
    <row r="95" spans="1:44" x14ac:dyDescent="0.2">
      <c r="B95" s="5"/>
    </row>
    <row r="97" spans="1:44" x14ac:dyDescent="0.2">
      <c r="A97" s="13" t="s">
        <v>94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0.25387213950694421</v>
      </c>
      <c r="F97" s="22">
        <f t="shared" si="0"/>
        <v>0.25431435546569098</v>
      </c>
      <c r="G97" s="22">
        <f t="shared" si="0"/>
        <v>0.25022822076862311</v>
      </c>
      <c r="H97" s="22">
        <f t="shared" si="0"/>
        <v>0.24610057866556209</v>
      </c>
      <c r="I97" s="22">
        <f t="shared" si="0"/>
        <v>0.24198049863051349</v>
      </c>
      <c r="J97" s="22">
        <f t="shared" si="0"/>
        <v>0.2378372481016402</v>
      </c>
      <c r="K97" s="22">
        <f t="shared" si="0"/>
        <v>0.23422166120533686</v>
      </c>
      <c r="L97" s="22">
        <f t="shared" si="0"/>
        <v>0.22294926279395841</v>
      </c>
      <c r="M97" s="22">
        <f t="shared" si="0"/>
        <v>0.22994881083234892</v>
      </c>
      <c r="N97" s="22">
        <f t="shared" si="0"/>
        <v>0.21306370577725123</v>
      </c>
      <c r="O97" s="22">
        <f t="shared" si="0"/>
        <v>0.23992440450082636</v>
      </c>
      <c r="P97" s="22">
        <f t="shared" si="0"/>
        <v>0.23922667022021657</v>
      </c>
      <c r="Q97" s="22">
        <f t="shared" si="0"/>
        <v>0.23516290080450247</v>
      </c>
      <c r="R97" s="22">
        <f t="shared" si="0"/>
        <v>0.23097967223642224</v>
      </c>
      <c r="S97" s="22">
        <f t="shared" si="0"/>
        <v>0.22720007489305818</v>
      </c>
      <c r="T97" s="22">
        <f t="shared" si="0"/>
        <v>0.22236105664334616</v>
      </c>
      <c r="U97" s="22">
        <f t="shared" si="0"/>
        <v>0.23075857488454635</v>
      </c>
      <c r="V97" s="22">
        <f t="shared" si="0"/>
        <v>0.23910637071839966</v>
      </c>
      <c r="W97" s="22">
        <f t="shared" si="0"/>
        <v>0.25407758846307482</v>
      </c>
      <c r="X97" s="22">
        <f t="shared" si="0"/>
        <v>0.28462562680926662</v>
      </c>
      <c r="Y97" s="22">
        <f t="shared" si="0"/>
        <v>0.31946774380820592</v>
      </c>
      <c r="Z97" s="22">
        <f t="shared" si="0"/>
        <v>0.35776736452992064</v>
      </c>
      <c r="AA97" s="22">
        <f t="shared" si="0"/>
        <v>0.40069190665966253</v>
      </c>
      <c r="AB97" s="22">
        <f t="shared" si="0"/>
        <v>0.44649501462307606</v>
      </c>
      <c r="AC97" s="22">
        <f t="shared" si="0"/>
        <v>0.48096339589303966</v>
      </c>
      <c r="AD97" s="22">
        <f t="shared" si="0"/>
        <v>0.51909801684930335</v>
      </c>
      <c r="AE97" s="22">
        <f t="shared" si="0"/>
        <v>0.54709015817827422</v>
      </c>
      <c r="AF97" s="22">
        <f t="shared" si="0"/>
        <v>0.57130590495235012</v>
      </c>
      <c r="AG97" s="22">
        <f t="shared" si="0"/>
        <v>0.59425124994312029</v>
      </c>
      <c r="AH97" s="22">
        <f t="shared" si="0"/>
        <v>0.61531774742177436</v>
      </c>
      <c r="AI97" s="22">
        <f t="shared" si="0"/>
        <v>0.62993540187678831</v>
      </c>
      <c r="AJ97" s="22">
        <f t="shared" si="0"/>
        <v>0.64164953036455163</v>
      </c>
      <c r="AK97" s="22">
        <f t="shared" si="0"/>
        <v>0.66091736219088737</v>
      </c>
      <c r="AL97" s="22">
        <f t="shared" si="0"/>
        <v>0.6856732857895339</v>
      </c>
      <c r="AM97" s="22">
        <f t="shared" si="0"/>
        <v>0.70505253830275749</v>
      </c>
      <c r="AN97" s="22">
        <f t="shared" si="0"/>
        <v>0.7188251057124615</v>
      </c>
      <c r="AO97" s="22">
        <f t="shared" si="0"/>
        <v>0.72993448973068087</v>
      </c>
      <c r="AP97" s="22">
        <f t="shared" si="0"/>
        <v>0.74607170553677937</v>
      </c>
      <c r="AQ97" s="22">
        <f t="shared" si="0"/>
        <v>0.75134493999796548</v>
      </c>
      <c r="AR97" s="22">
        <f t="shared" si="0"/>
        <v>0.77537380830880576</v>
      </c>
    </row>
    <row r="98" spans="1:44" x14ac:dyDescent="0.2">
      <c r="A98" s="13" t="s">
        <v>94</v>
      </c>
      <c r="B98" s="1" t="s">
        <v>127</v>
      </c>
      <c r="C98" s="1" t="s">
        <v>126</v>
      </c>
      <c r="D98" s="22">
        <f>(D64+D63+D62+D59+D54)/D53</f>
        <v>0.10346409404678218</v>
      </c>
      <c r="E98" s="22">
        <f t="shared" ref="E98:AR98" si="1">(E64+E63+E62+E59+E54)/E53</f>
        <v>0.10295455723769301</v>
      </c>
      <c r="F98" s="22">
        <f t="shared" si="1"/>
        <v>0.10353499732864453</v>
      </c>
      <c r="G98" s="22">
        <f t="shared" si="1"/>
        <v>0.1051525393996447</v>
      </c>
      <c r="H98" s="22">
        <f t="shared" si="1"/>
        <v>0.10139976033170275</v>
      </c>
      <c r="I98" s="22">
        <f t="shared" si="1"/>
        <v>9.4086062792634234E-2</v>
      </c>
      <c r="J98" s="22">
        <f t="shared" si="1"/>
        <v>9.2794748494435739E-2</v>
      </c>
      <c r="K98" s="22">
        <f t="shared" si="1"/>
        <v>9.2022107735538913E-2</v>
      </c>
      <c r="L98" s="22">
        <f t="shared" si="1"/>
        <v>9.1059179559480077E-2</v>
      </c>
      <c r="M98" s="22">
        <f t="shared" si="1"/>
        <v>9.0434725984800055E-2</v>
      </c>
      <c r="N98" s="22">
        <f t="shared" si="1"/>
        <v>8.2091660629108304E-2</v>
      </c>
      <c r="O98" s="22">
        <f t="shared" si="1"/>
        <v>9.0100979657648433E-2</v>
      </c>
      <c r="P98" s="22">
        <f t="shared" si="1"/>
        <v>8.8646589662975603E-2</v>
      </c>
      <c r="Q98" s="22">
        <f t="shared" si="1"/>
        <v>8.824573715349833E-2</v>
      </c>
      <c r="R98" s="22">
        <f t="shared" si="1"/>
        <v>8.7910575100075439E-2</v>
      </c>
      <c r="S98" s="22">
        <f t="shared" si="1"/>
        <v>8.6454426598054204E-2</v>
      </c>
      <c r="T98" s="22">
        <f t="shared" si="1"/>
        <v>8.557747623769299E-2</v>
      </c>
      <c r="U98" s="22">
        <f t="shared" si="1"/>
        <v>8.7008288190613944E-2</v>
      </c>
      <c r="V98" s="22">
        <f t="shared" si="1"/>
        <v>8.7223649681649917E-2</v>
      </c>
      <c r="W98" s="22">
        <f t="shared" si="1"/>
        <v>9.2334105478005302E-2</v>
      </c>
      <c r="X98" s="22">
        <f t="shared" si="1"/>
        <v>9.7091001842322014E-2</v>
      </c>
      <c r="Y98" s="22">
        <f t="shared" si="1"/>
        <v>0.10900772564038265</v>
      </c>
      <c r="Z98" s="22">
        <f t="shared" si="1"/>
        <v>0.11866128552006754</v>
      </c>
      <c r="AA98" s="22">
        <f t="shared" si="1"/>
        <v>0.12833125310901292</v>
      </c>
      <c r="AB98" s="22">
        <f t="shared" si="1"/>
        <v>0.13909847433001749</v>
      </c>
      <c r="AC98" s="22">
        <f t="shared" si="1"/>
        <v>0.1495418282635575</v>
      </c>
      <c r="AD98" s="22">
        <f t="shared" si="1"/>
        <v>0.15916828375895925</v>
      </c>
      <c r="AE98" s="22">
        <f t="shared" si="1"/>
        <v>0.16660298534587942</v>
      </c>
      <c r="AF98" s="22">
        <f t="shared" si="1"/>
        <v>0.17306146253385629</v>
      </c>
      <c r="AG98" s="22">
        <f t="shared" si="1"/>
        <v>0.17949128249965665</v>
      </c>
      <c r="AH98" s="22">
        <f t="shared" si="1"/>
        <v>0.18580749607653155</v>
      </c>
      <c r="AI98" s="22">
        <f t="shared" si="1"/>
        <v>0.19322822298152964</v>
      </c>
      <c r="AJ98" s="22">
        <f t="shared" si="1"/>
        <v>0.19733692261159397</v>
      </c>
      <c r="AK98" s="22">
        <f t="shared" si="1"/>
        <v>0.20765032778018541</v>
      </c>
      <c r="AL98" s="22">
        <f t="shared" si="1"/>
        <v>0.21919040759837455</v>
      </c>
      <c r="AM98" s="22">
        <f t="shared" si="1"/>
        <v>0.23106653297880669</v>
      </c>
      <c r="AN98" s="22">
        <f t="shared" si="1"/>
        <v>0.24094185666740053</v>
      </c>
      <c r="AO98" s="22">
        <f t="shared" si="1"/>
        <v>0.24936002447680525</v>
      </c>
      <c r="AP98" s="22">
        <f t="shared" si="1"/>
        <v>0.25879970109424072</v>
      </c>
      <c r="AQ98" s="22">
        <f t="shared" si="1"/>
        <v>0.26631008864077815</v>
      </c>
      <c r="AR98" s="22">
        <f t="shared" si="1"/>
        <v>0.27688546433089029</v>
      </c>
    </row>
    <row r="99" spans="1:44" x14ac:dyDescent="0.2">
      <c r="A99" s="13" t="s">
        <v>94</v>
      </c>
      <c r="B99" s="1" t="s">
        <v>129</v>
      </c>
      <c r="C99" s="1" t="s">
        <v>126</v>
      </c>
      <c r="D99" s="22">
        <f>(D83+D82+D81+D78+D75)/D74</f>
        <v>0.20530010218295747</v>
      </c>
      <c r="E99" s="22">
        <f t="shared" ref="E99:AR99" si="2">(E83+E82+E81+E78+E75)/E74</f>
        <v>0.20066722378395907</v>
      </c>
      <c r="F99" s="22">
        <f t="shared" si="2"/>
        <v>0.1962891270677348</v>
      </c>
      <c r="G99" s="22">
        <f t="shared" si="2"/>
        <v>0.19035577278570021</v>
      </c>
      <c r="H99" s="22">
        <f t="shared" si="2"/>
        <v>0.18483589661419728</v>
      </c>
      <c r="I99" s="22">
        <f t="shared" si="2"/>
        <v>0.17963493730817293</v>
      </c>
      <c r="J99" s="22">
        <f t="shared" si="2"/>
        <v>0.17365117207943281</v>
      </c>
      <c r="K99" s="22">
        <f t="shared" si="2"/>
        <v>0.16819464461029382</v>
      </c>
      <c r="L99" s="22">
        <f t="shared" si="2"/>
        <v>0.16631097662947675</v>
      </c>
      <c r="M99" s="22">
        <f t="shared" si="2"/>
        <v>0.16079441572946815</v>
      </c>
      <c r="N99" s="22">
        <f t="shared" si="2"/>
        <v>0.15378939020216345</v>
      </c>
      <c r="O99" s="22">
        <f t="shared" si="2"/>
        <v>0.18779363137910693</v>
      </c>
      <c r="P99" s="22">
        <f t="shared" si="2"/>
        <v>0.18409149123248242</v>
      </c>
      <c r="Q99" s="22">
        <f t="shared" si="2"/>
        <v>0.1845195857800084</v>
      </c>
      <c r="R99" s="22">
        <f t="shared" si="2"/>
        <v>0.18371261349736298</v>
      </c>
      <c r="S99" s="22">
        <f t="shared" si="2"/>
        <v>0.17965913748698906</v>
      </c>
      <c r="T99" s="22">
        <f t="shared" si="2"/>
        <v>0.17544596149917294</v>
      </c>
      <c r="U99" s="22">
        <f t="shared" si="2"/>
        <v>0.17823648872824796</v>
      </c>
      <c r="V99" s="22">
        <f t="shared" si="2"/>
        <v>0.18111190941062097</v>
      </c>
      <c r="W99" s="22">
        <f t="shared" si="2"/>
        <v>0.19134823006512669</v>
      </c>
      <c r="X99" s="22">
        <f t="shared" si="2"/>
        <v>0.21231069858893156</v>
      </c>
      <c r="Y99" s="22">
        <f t="shared" si="2"/>
        <v>0.24185063912401175</v>
      </c>
      <c r="Z99" s="22">
        <f t="shared" si="2"/>
        <v>0.2807543443252622</v>
      </c>
      <c r="AA99" s="22">
        <f t="shared" si="2"/>
        <v>0.32356468050251963</v>
      </c>
      <c r="AB99" s="22">
        <f t="shared" si="2"/>
        <v>0.36801351919936265</v>
      </c>
      <c r="AC99" s="22">
        <f t="shared" si="2"/>
        <v>0.40256657359798953</v>
      </c>
      <c r="AD99" s="22">
        <f t="shared" si="2"/>
        <v>0.43637685914610785</v>
      </c>
      <c r="AE99" s="22">
        <f t="shared" si="2"/>
        <v>0.45950998944733445</v>
      </c>
      <c r="AF99" s="22">
        <f t="shared" si="2"/>
        <v>0.47756164210770263</v>
      </c>
      <c r="AG99" s="22">
        <f t="shared" si="2"/>
        <v>0.49490088227467582</v>
      </c>
      <c r="AH99" s="22">
        <f t="shared" si="2"/>
        <v>0.5112095012468536</v>
      </c>
      <c r="AI99" s="22">
        <f t="shared" si="2"/>
        <v>0.52587625148409467</v>
      </c>
      <c r="AJ99" s="22">
        <f t="shared" si="2"/>
        <v>0.5367734980199006</v>
      </c>
      <c r="AK99" s="22">
        <f t="shared" si="2"/>
        <v>0.55652463916333383</v>
      </c>
      <c r="AL99" s="22">
        <f t="shared" si="2"/>
        <v>0.57219983848061218</v>
      </c>
      <c r="AM99" s="22">
        <f t="shared" si="2"/>
        <v>0.58740072829006151</v>
      </c>
      <c r="AN99" s="22">
        <f t="shared" si="2"/>
        <v>0.60374009907346537</v>
      </c>
      <c r="AO99" s="22">
        <f t="shared" si="2"/>
        <v>0.61943778546633765</v>
      </c>
      <c r="AP99" s="22">
        <f t="shared" si="2"/>
        <v>0.63255389039180265</v>
      </c>
      <c r="AQ99" s="22">
        <f t="shared" si="2"/>
        <v>0.64168667645370514</v>
      </c>
      <c r="AR99" s="22">
        <f t="shared" si="2"/>
        <v>0.66031009865311252</v>
      </c>
    </row>
    <row r="101" spans="1:44" ht="16" customHeight="1" x14ac:dyDescent="0.2"/>
    <row r="102" spans="1:44" ht="16" customHeight="1" x14ac:dyDescent="0.2"/>
    <row r="103" spans="1:44" ht="16" customHeight="1" x14ac:dyDescent="0.2"/>
    <row r="104" spans="1:44" s="2" customFormat="1" ht="16" customHeight="1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ht="16" customHeight="1" x14ac:dyDescent="0.2">
      <c r="A105" s="13" t="s">
        <v>94</v>
      </c>
      <c r="B105" s="1" t="s">
        <v>99</v>
      </c>
      <c r="C105" s="1" t="s">
        <v>7</v>
      </c>
      <c r="D105" s="1">
        <v>1580.8000000000002</v>
      </c>
      <c r="E105" s="1">
        <v>1543.7</v>
      </c>
      <c r="F105" s="1">
        <v>1504.3</v>
      </c>
      <c r="G105" s="1">
        <v>1464.6999999999998</v>
      </c>
      <c r="H105" s="1">
        <v>1425.2</v>
      </c>
      <c r="I105" s="1">
        <v>1385.7</v>
      </c>
      <c r="J105" s="1">
        <v>1346.1999999999998</v>
      </c>
      <c r="K105" s="1">
        <v>1306.7</v>
      </c>
      <c r="L105" s="1">
        <v>1227.7</v>
      </c>
      <c r="M105" s="1">
        <v>1267.1000000000001</v>
      </c>
      <c r="N105" s="1">
        <v>1188.1000000000001</v>
      </c>
      <c r="O105" s="1">
        <v>1148.5999999999999</v>
      </c>
      <c r="P105" s="1">
        <v>1109</v>
      </c>
      <c r="Q105" s="1">
        <v>1069.5999999999999</v>
      </c>
      <c r="R105" s="1">
        <v>1030</v>
      </c>
      <c r="S105" s="1">
        <v>990.5</v>
      </c>
      <c r="T105" s="1">
        <v>950.9</v>
      </c>
      <c r="U105" s="1">
        <v>911.5</v>
      </c>
      <c r="V105" s="1">
        <v>871.89999999999986</v>
      </c>
      <c r="W105" s="1">
        <v>832.4</v>
      </c>
      <c r="X105" s="1">
        <v>792.8</v>
      </c>
      <c r="Y105" s="1">
        <v>753.4</v>
      </c>
      <c r="Z105" s="1">
        <v>713.90000000000009</v>
      </c>
      <c r="AA105" s="1">
        <v>674.3</v>
      </c>
      <c r="AB105" s="1">
        <v>634.80000000000007</v>
      </c>
      <c r="AC105" s="1">
        <v>595.29999999999995</v>
      </c>
      <c r="AD105" s="1">
        <v>555.80000000000007</v>
      </c>
      <c r="AE105" s="1">
        <v>516.20000000000005</v>
      </c>
      <c r="AF105" s="1">
        <v>476.8</v>
      </c>
      <c r="AG105" s="1">
        <v>437.2</v>
      </c>
      <c r="AH105" s="1">
        <v>397.7</v>
      </c>
      <c r="AI105" s="1">
        <v>358.09999999999997</v>
      </c>
      <c r="AJ105" s="1">
        <v>318.7</v>
      </c>
      <c r="AK105" s="1">
        <v>279.09999999999997</v>
      </c>
      <c r="AL105" s="1">
        <v>239.6</v>
      </c>
      <c r="AM105" s="1">
        <v>200</v>
      </c>
      <c r="AN105" s="1">
        <v>160.6</v>
      </c>
      <c r="AO105" s="1">
        <v>121</v>
      </c>
      <c r="AP105" s="1">
        <v>81.5</v>
      </c>
      <c r="AQ105" s="1">
        <v>41.9</v>
      </c>
      <c r="AR105" s="1">
        <v>2.5</v>
      </c>
    </row>
    <row r="106" spans="1:44" ht="16" customHeight="1" x14ac:dyDescent="0.2">
      <c r="A106" s="13" t="s">
        <v>94</v>
      </c>
      <c r="B106" s="1" t="s">
        <v>131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6.4551818928808498</v>
      </c>
      <c r="AB106" s="1">
        <v>18.188538126934901</v>
      </c>
      <c r="AC106" s="1">
        <v>37.6628851995182</v>
      </c>
      <c r="AD106" s="1">
        <v>96.765127924372592</v>
      </c>
      <c r="AE106" s="1">
        <v>142.89678490067999</v>
      </c>
      <c r="AF106" s="1">
        <v>189.809252034417</v>
      </c>
      <c r="AG106" s="1">
        <v>237.76316442292</v>
      </c>
      <c r="AH106" s="1">
        <v>292.97308400278598</v>
      </c>
      <c r="AI106" s="1">
        <v>349.88941657406099</v>
      </c>
      <c r="AJ106" s="1">
        <v>406.04996629051897</v>
      </c>
      <c r="AK106" s="1">
        <v>406.04996629051897</v>
      </c>
      <c r="AL106" s="1">
        <v>406.04996629051897</v>
      </c>
      <c r="AM106" s="1">
        <v>406.04996629051897</v>
      </c>
      <c r="AN106" s="1">
        <v>406.04996629051897</v>
      </c>
      <c r="AO106" s="1">
        <v>406.04996629051897</v>
      </c>
      <c r="AP106" s="1">
        <v>406.04996629051897</v>
      </c>
      <c r="AQ106" s="1">
        <v>406.04996629051897</v>
      </c>
      <c r="AR106" s="1">
        <v>406.04996629051897</v>
      </c>
    </row>
    <row r="107" spans="1:44" ht="16" customHeight="1" x14ac:dyDescent="0.2">
      <c r="A107" s="13" t="s">
        <v>94</v>
      </c>
      <c r="B107" s="1" t="s">
        <v>132</v>
      </c>
      <c r="C107" s="1" t="s">
        <v>7</v>
      </c>
      <c r="D107" s="1">
        <v>1580.8000000000002</v>
      </c>
      <c r="E107" s="1">
        <v>1543.7</v>
      </c>
      <c r="F107" s="1">
        <v>1504.3</v>
      </c>
      <c r="G107" s="1">
        <v>1464.6999999999998</v>
      </c>
      <c r="H107" s="1">
        <v>1425.2</v>
      </c>
      <c r="I107" s="1">
        <v>1385.7</v>
      </c>
      <c r="J107" s="1">
        <v>1346.1999999999998</v>
      </c>
      <c r="K107" s="1">
        <v>1306.7</v>
      </c>
      <c r="L107" s="1">
        <v>1227.7</v>
      </c>
      <c r="M107" s="1">
        <v>1267.1000000000001</v>
      </c>
      <c r="N107" s="1">
        <v>1188.1000000000001</v>
      </c>
      <c r="O107" s="1">
        <v>1148.5999999999999</v>
      </c>
      <c r="P107" s="1">
        <v>1109</v>
      </c>
      <c r="Q107" s="1">
        <v>1069.5999999999999</v>
      </c>
      <c r="R107" s="1">
        <v>1030</v>
      </c>
      <c r="S107" s="1">
        <v>990.5</v>
      </c>
      <c r="T107" s="1">
        <v>950.9</v>
      </c>
      <c r="U107" s="1">
        <v>911.5</v>
      </c>
      <c r="V107" s="1">
        <v>871.89999999999986</v>
      </c>
      <c r="W107" s="1">
        <v>832.4</v>
      </c>
      <c r="X107" s="1">
        <v>792.8</v>
      </c>
      <c r="Y107" s="1">
        <v>753.4</v>
      </c>
      <c r="Z107" s="1">
        <v>713.90000000000009</v>
      </c>
      <c r="AA107" s="1">
        <v>680.75518189288084</v>
      </c>
      <c r="AB107" s="1">
        <v>652.98853812693494</v>
      </c>
      <c r="AC107" s="1">
        <v>632.96288519951815</v>
      </c>
      <c r="AD107" s="1">
        <v>652.56512792437263</v>
      </c>
      <c r="AE107" s="1">
        <v>659.09678490068006</v>
      </c>
      <c r="AF107" s="1">
        <v>666.60925203441707</v>
      </c>
      <c r="AG107" s="1">
        <v>674.96316442292004</v>
      </c>
      <c r="AH107" s="1">
        <v>690.67308400278603</v>
      </c>
      <c r="AI107" s="1">
        <v>707.9894165740609</v>
      </c>
      <c r="AJ107" s="1">
        <v>724.74996629051896</v>
      </c>
      <c r="AK107" s="1">
        <v>685.14996629051893</v>
      </c>
      <c r="AL107" s="1">
        <v>645.64996629051893</v>
      </c>
      <c r="AM107" s="1">
        <v>606.04996629051902</v>
      </c>
      <c r="AN107" s="1">
        <v>566.64996629051893</v>
      </c>
      <c r="AO107" s="1">
        <v>527.04996629051902</v>
      </c>
      <c r="AP107" s="1">
        <v>487.54996629051897</v>
      </c>
      <c r="AQ107" s="1">
        <v>447.94996629051894</v>
      </c>
      <c r="AR107" s="1">
        <v>408.54996629051897</v>
      </c>
    </row>
    <row r="108" spans="1:44" ht="16" customHeight="1" x14ac:dyDescent="0.2">
      <c r="A108" s="13" t="s">
        <v>94</v>
      </c>
      <c r="B108" s="1" t="s">
        <v>100</v>
      </c>
      <c r="C108" s="1" t="s">
        <v>7</v>
      </c>
      <c r="D108" s="1">
        <v>1403.7741192377712</v>
      </c>
      <c r="E108" s="1">
        <v>1459.1741192377701</v>
      </c>
      <c r="F108" s="1">
        <v>1514.5741192377711</v>
      </c>
      <c r="G108" s="1">
        <v>1570.0741192377711</v>
      </c>
      <c r="H108" s="1">
        <v>1625.3741192377709</v>
      </c>
      <c r="I108" s="1">
        <v>1680.9741192377701</v>
      </c>
      <c r="J108" s="1">
        <v>1736.1741192377699</v>
      </c>
      <c r="K108" s="1">
        <v>1778.9902541025572</v>
      </c>
      <c r="L108" s="1">
        <v>1948.7226956845388</v>
      </c>
      <c r="M108" s="1">
        <v>1829.6641013450489</v>
      </c>
      <c r="N108" s="1">
        <v>2104.3226956845319</v>
      </c>
      <c r="O108" s="1">
        <v>2059.5226956845318</v>
      </c>
      <c r="P108" s="1">
        <v>2041.2496043947756</v>
      </c>
      <c r="Q108" s="1">
        <v>2096.9801541433162</v>
      </c>
      <c r="R108" s="1">
        <v>2161.2556384631566</v>
      </c>
      <c r="S108" s="1">
        <v>2216.6556384631572</v>
      </c>
      <c r="T108" s="1">
        <v>2311.7081094593727</v>
      </c>
      <c r="U108" s="1">
        <v>2368.5506619183852</v>
      </c>
      <c r="V108" s="1">
        <v>2423.8506619183859</v>
      </c>
      <c r="W108" s="1">
        <v>2425.8939925775558</v>
      </c>
      <c r="X108" s="1">
        <v>2427.9057259727351</v>
      </c>
      <c r="Y108" s="1">
        <v>2413.9974697567072</v>
      </c>
      <c r="Z108" s="1">
        <v>2405.9093586972067</v>
      </c>
      <c r="AA108" s="1">
        <v>2394.9221359544249</v>
      </c>
      <c r="AB108" s="1">
        <v>2350.4221359544249</v>
      </c>
      <c r="AC108" s="1">
        <v>2277.110319237464</v>
      </c>
      <c r="AD108" s="1">
        <v>2140.4103192374641</v>
      </c>
      <c r="AE108" s="1">
        <v>2003.7103192374639</v>
      </c>
      <c r="AF108" s="1">
        <v>1867.010319237464</v>
      </c>
      <c r="AG108" s="1">
        <v>1730.3103192374638</v>
      </c>
      <c r="AH108" s="1">
        <v>1609.5969193607859</v>
      </c>
      <c r="AI108" s="1">
        <v>1543.8492853184639</v>
      </c>
      <c r="AJ108" s="1">
        <v>1539.3765516179531</v>
      </c>
      <c r="AK108" s="1">
        <v>1539.9275107615852</v>
      </c>
      <c r="AL108" s="1">
        <v>1490.357046510524</v>
      </c>
      <c r="AM108" s="1">
        <v>1490.357046510524</v>
      </c>
      <c r="AN108" s="1">
        <v>1490.357046510524</v>
      </c>
      <c r="AO108" s="1">
        <v>1477.229739202671</v>
      </c>
      <c r="AP108" s="1">
        <v>1409.195017437723</v>
      </c>
      <c r="AQ108" s="1">
        <v>1291.063142872116</v>
      </c>
      <c r="AR108" s="1">
        <v>1091.063142872116</v>
      </c>
    </row>
    <row r="109" spans="1:44" ht="16" customHeight="1" x14ac:dyDescent="0.2">
      <c r="A109" s="13" t="s">
        <v>94</v>
      </c>
      <c r="B109" s="1" t="s">
        <v>133</v>
      </c>
      <c r="C109" s="1" t="s">
        <v>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49.337080388604001</v>
      </c>
      <c r="AD109" s="1">
        <v>68.0503100403063</v>
      </c>
      <c r="AE109" s="1">
        <v>132.94734472258199</v>
      </c>
      <c r="AF109" s="1">
        <v>197.693237181478</v>
      </c>
      <c r="AG109" s="1">
        <v>262.47112651003101</v>
      </c>
      <c r="AH109" s="1">
        <v>307.724558922727</v>
      </c>
      <c r="AI109" s="1">
        <v>379.61133328102295</v>
      </c>
      <c r="AJ109" s="1">
        <v>406.04996629051897</v>
      </c>
      <c r="AK109" s="1">
        <v>406.04996629051897</v>
      </c>
      <c r="AL109" s="1">
        <v>406.04996629051897</v>
      </c>
      <c r="AM109" s="1">
        <v>406.04996629051897</v>
      </c>
      <c r="AN109" s="1">
        <v>406.04996629051897</v>
      </c>
      <c r="AO109" s="1">
        <v>406.04996629051897</v>
      </c>
      <c r="AP109" s="1">
        <v>406.04996629051897</v>
      </c>
      <c r="AQ109" s="1">
        <v>542.77655563573796</v>
      </c>
      <c r="AR109" s="1">
        <v>555.24867775949804</v>
      </c>
    </row>
    <row r="110" spans="1:44" ht="16" customHeight="1" x14ac:dyDescent="0.2">
      <c r="A110" s="13" t="s">
        <v>94</v>
      </c>
      <c r="B110" s="1" t="s">
        <v>134</v>
      </c>
      <c r="C110" s="1" t="s">
        <v>7</v>
      </c>
      <c r="D110" s="1">
        <v>1403.7741192377712</v>
      </c>
      <c r="E110" s="1">
        <v>1459.1741192377701</v>
      </c>
      <c r="F110" s="1">
        <v>1514.5741192377711</v>
      </c>
      <c r="G110" s="1">
        <v>1570.0741192377711</v>
      </c>
      <c r="H110" s="1">
        <v>1625.3741192377709</v>
      </c>
      <c r="I110" s="1">
        <v>1680.9741192377701</v>
      </c>
      <c r="J110" s="1">
        <v>1736.1741192377699</v>
      </c>
      <c r="K110" s="1">
        <v>1778.9902541025572</v>
      </c>
      <c r="L110" s="1">
        <v>1948.7226956845388</v>
      </c>
      <c r="M110" s="1">
        <v>1829.6641013450489</v>
      </c>
      <c r="N110" s="1">
        <v>2104.3226956845319</v>
      </c>
      <c r="O110" s="1">
        <v>2059.5226956845318</v>
      </c>
      <c r="P110" s="1">
        <v>2041.2496043947756</v>
      </c>
      <c r="Q110" s="1">
        <v>2096.9801541433162</v>
      </c>
      <c r="R110" s="1">
        <v>2161.2556384631566</v>
      </c>
      <c r="S110" s="1">
        <v>2216.6556384631572</v>
      </c>
      <c r="T110" s="1">
        <v>2311.7081094593727</v>
      </c>
      <c r="U110" s="1">
        <v>2368.5506619183852</v>
      </c>
      <c r="V110" s="1">
        <v>2423.8506619183859</v>
      </c>
      <c r="W110" s="1">
        <v>2425.8939925775558</v>
      </c>
      <c r="X110" s="1">
        <v>2427.9057259727351</v>
      </c>
      <c r="Y110" s="1">
        <v>2413.9974697567072</v>
      </c>
      <c r="Z110" s="1">
        <v>2405.9093586972067</v>
      </c>
      <c r="AA110" s="1">
        <v>2394.9221359544249</v>
      </c>
      <c r="AB110" s="1">
        <v>2350.4221359544249</v>
      </c>
      <c r="AC110" s="1">
        <v>2326.4473996260681</v>
      </c>
      <c r="AD110" s="1">
        <v>2208.4606292777703</v>
      </c>
      <c r="AE110" s="1">
        <v>2136.6576639600457</v>
      </c>
      <c r="AF110" s="1">
        <v>2064.7035564189418</v>
      </c>
      <c r="AG110" s="1">
        <v>1992.7814457474947</v>
      </c>
      <c r="AH110" s="1">
        <v>1917.321478283513</v>
      </c>
      <c r="AI110" s="1">
        <v>1923.4606185994869</v>
      </c>
      <c r="AJ110" s="1">
        <v>1945.4265179084721</v>
      </c>
      <c r="AK110" s="1">
        <v>1945.9774770521042</v>
      </c>
      <c r="AL110" s="1">
        <v>1896.407012801043</v>
      </c>
      <c r="AM110" s="1">
        <v>1896.407012801043</v>
      </c>
      <c r="AN110" s="1">
        <v>1896.407012801043</v>
      </c>
      <c r="AO110" s="1">
        <v>1883.27970549319</v>
      </c>
      <c r="AP110" s="1">
        <v>1815.244983728242</v>
      </c>
      <c r="AQ110" s="1">
        <v>1833.8396985078539</v>
      </c>
      <c r="AR110" s="1">
        <v>1646.311820631614</v>
      </c>
    </row>
    <row r="111" spans="1:44" ht="16" customHeight="1" x14ac:dyDescent="0.2">
      <c r="A111" s="13" t="s">
        <v>94</v>
      </c>
      <c r="B111" s="1" t="s">
        <v>103</v>
      </c>
      <c r="C111" s="1" t="s">
        <v>7</v>
      </c>
      <c r="D111" s="1">
        <v>461.80000000000007</v>
      </c>
      <c r="E111" s="1">
        <v>466.8</v>
      </c>
      <c r="F111" s="1">
        <v>471.9</v>
      </c>
      <c r="G111" s="1">
        <v>477</v>
      </c>
      <c r="H111" s="1">
        <v>482.09999999999997</v>
      </c>
      <c r="I111" s="1">
        <v>487.20000000000005</v>
      </c>
      <c r="J111" s="1">
        <v>492.29999999999995</v>
      </c>
      <c r="K111" s="1">
        <v>497.5</v>
      </c>
      <c r="L111" s="1">
        <v>514.77807978502233</v>
      </c>
      <c r="M111" s="1">
        <v>509.67807978502242</v>
      </c>
      <c r="N111" s="1">
        <v>558.42983592714211</v>
      </c>
      <c r="O111" s="1">
        <v>563.52983592714213</v>
      </c>
      <c r="P111" s="1">
        <v>568.62983592714306</v>
      </c>
      <c r="Q111" s="1">
        <v>573.7298359271432</v>
      </c>
      <c r="R111" s="1">
        <v>572.07477054511696</v>
      </c>
      <c r="S111" s="1">
        <v>570.65634791701905</v>
      </c>
      <c r="T111" s="1">
        <v>553.65634791701916</v>
      </c>
      <c r="U111" s="1">
        <v>539.25634791701907</v>
      </c>
      <c r="V111" s="1">
        <v>524.85634791701909</v>
      </c>
      <c r="W111" s="1">
        <v>510.45634791701912</v>
      </c>
      <c r="X111" s="1">
        <v>496.25634791701913</v>
      </c>
      <c r="Y111" s="1">
        <v>481.85634791701909</v>
      </c>
      <c r="Z111" s="1">
        <v>467.45634791701912</v>
      </c>
      <c r="AA111" s="1">
        <v>453.05634791701902</v>
      </c>
      <c r="AB111" s="1">
        <v>438.65634791701905</v>
      </c>
      <c r="AC111" s="1">
        <v>404.25634791701907</v>
      </c>
      <c r="AD111" s="1">
        <v>369.85634791701909</v>
      </c>
      <c r="AE111" s="1">
        <v>335.6563479170191</v>
      </c>
      <c r="AF111" s="1">
        <v>301.25634791701913</v>
      </c>
      <c r="AG111" s="1">
        <v>266.85634791701909</v>
      </c>
      <c r="AH111" s="1">
        <v>232.45634791701912</v>
      </c>
      <c r="AI111" s="1">
        <v>212.45634791701912</v>
      </c>
      <c r="AJ111" s="1">
        <v>192.45634791701909</v>
      </c>
      <c r="AK111" s="1">
        <v>172.45634791701912</v>
      </c>
      <c r="AL111" s="1">
        <v>152.45634791701909</v>
      </c>
      <c r="AM111" s="1">
        <v>132.45634791701949</v>
      </c>
      <c r="AN111" s="1">
        <v>112.4563479170195</v>
      </c>
      <c r="AO111" s="1">
        <v>92.456347917019514</v>
      </c>
      <c r="AP111" s="1">
        <v>65.2782681319961</v>
      </c>
      <c r="AQ111" s="1">
        <v>52.133333514021899</v>
      </c>
      <c r="AR111" s="1">
        <v>0</v>
      </c>
    </row>
    <row r="112" spans="1:44" ht="16" customHeight="1" x14ac:dyDescent="0.2">
      <c r="A112" s="13" t="s">
        <v>94</v>
      </c>
      <c r="B112" s="1" t="s">
        <v>101</v>
      </c>
      <c r="C112" s="1" t="s">
        <v>7</v>
      </c>
      <c r="D112" s="1">
        <v>1006.6999999999999</v>
      </c>
      <c r="E112" s="1">
        <v>994.1</v>
      </c>
      <c r="F112" s="1">
        <v>981.6</v>
      </c>
      <c r="G112" s="1">
        <v>969</v>
      </c>
      <c r="H112" s="1">
        <v>956.4</v>
      </c>
      <c r="I112" s="1">
        <v>943.8</v>
      </c>
      <c r="J112" s="1">
        <v>931.2</v>
      </c>
      <c r="K112" s="1">
        <v>918.60000000000014</v>
      </c>
      <c r="L112" s="1">
        <v>893.5</v>
      </c>
      <c r="M112" s="1">
        <v>906</v>
      </c>
      <c r="N112" s="1">
        <v>880.89999999999986</v>
      </c>
      <c r="O112" s="1">
        <v>868.30000000000007</v>
      </c>
      <c r="P112" s="1">
        <v>855.7</v>
      </c>
      <c r="Q112" s="1">
        <v>843.09999999999991</v>
      </c>
      <c r="R112" s="1">
        <v>830.5</v>
      </c>
      <c r="S112" s="1">
        <v>818.00000000000011</v>
      </c>
      <c r="T112" s="1">
        <v>805.4</v>
      </c>
      <c r="U112" s="1">
        <v>792.8</v>
      </c>
      <c r="V112" s="1">
        <v>780.2</v>
      </c>
      <c r="W112" s="1">
        <v>767.59999999999991</v>
      </c>
      <c r="X112" s="1">
        <v>905</v>
      </c>
      <c r="Y112" s="1">
        <v>1042.5</v>
      </c>
      <c r="Z112" s="1">
        <v>1179.9000000000001</v>
      </c>
      <c r="AA112" s="1">
        <v>1317.3</v>
      </c>
      <c r="AB112" s="1">
        <v>1454.69999999999</v>
      </c>
      <c r="AC112" s="1">
        <v>1592.0999999999899</v>
      </c>
      <c r="AD112" s="1">
        <v>1690.69999999999</v>
      </c>
      <c r="AE112" s="1">
        <v>1706.8999999999901</v>
      </c>
      <c r="AF112" s="1">
        <v>1723.0999999999899</v>
      </c>
      <c r="AG112" s="1">
        <v>1739.19999999999</v>
      </c>
      <c r="AH112" s="1">
        <v>1755.29999999999</v>
      </c>
      <c r="AI112" s="1">
        <v>1769.49999999999</v>
      </c>
      <c r="AJ112" s="1">
        <v>1783.69999999999</v>
      </c>
      <c r="AK112" s="1">
        <v>1797.8999999999899</v>
      </c>
      <c r="AL112" s="1">
        <v>1812.19999999999</v>
      </c>
      <c r="AM112" s="1">
        <v>1826.3999999999899</v>
      </c>
      <c r="AN112" s="1">
        <v>1835.8999999999899</v>
      </c>
      <c r="AO112" s="1">
        <v>1845.3999999999901</v>
      </c>
      <c r="AP112" s="1">
        <v>1854.8999999999901</v>
      </c>
      <c r="AQ112" s="1">
        <v>1842.3</v>
      </c>
      <c r="AR112" s="1">
        <v>1874</v>
      </c>
    </row>
    <row r="113" spans="1:44" ht="16" customHeight="1" x14ac:dyDescent="0.2">
      <c r="A113" s="13" t="s">
        <v>94</v>
      </c>
      <c r="B113" s="1" t="s">
        <v>98</v>
      </c>
      <c r="C113" s="1" t="s">
        <v>7</v>
      </c>
      <c r="D113" s="1">
        <v>86.3</v>
      </c>
      <c r="E113" s="1">
        <v>83.2</v>
      </c>
      <c r="F113" s="1">
        <v>80.100000000000009</v>
      </c>
      <c r="G113" s="1">
        <v>77</v>
      </c>
      <c r="H113" s="1">
        <v>73.800000000000011</v>
      </c>
      <c r="I113" s="1">
        <v>70.8</v>
      </c>
      <c r="J113" s="1">
        <v>67.7</v>
      </c>
      <c r="K113" s="1">
        <v>64.5</v>
      </c>
      <c r="L113" s="1">
        <v>58.399999999999991</v>
      </c>
      <c r="M113" s="1">
        <v>61.5</v>
      </c>
      <c r="N113" s="1">
        <v>55.300000000000004</v>
      </c>
      <c r="O113" s="1">
        <v>52.1</v>
      </c>
      <c r="P113" s="1">
        <v>49.099999999999994</v>
      </c>
      <c r="Q113" s="1">
        <v>46</v>
      </c>
      <c r="R113" s="1">
        <v>42.800000000000004</v>
      </c>
      <c r="S113" s="1">
        <v>39.800000000000004</v>
      </c>
      <c r="T113" s="1">
        <v>36.699999999999996</v>
      </c>
      <c r="U113" s="1">
        <v>33.5</v>
      </c>
      <c r="V113" s="1">
        <v>30.4</v>
      </c>
      <c r="W113" s="1">
        <v>27.400000000000002</v>
      </c>
      <c r="X113" s="1">
        <v>24.299999999999997</v>
      </c>
      <c r="Y113" s="1">
        <v>21.1</v>
      </c>
      <c r="Z113" s="1">
        <v>18.100000000000001</v>
      </c>
      <c r="AA113" s="1">
        <v>15</v>
      </c>
      <c r="AB113" s="1">
        <v>11.799999999999999</v>
      </c>
      <c r="AC113" s="1">
        <v>8.6999999999999993</v>
      </c>
      <c r="AD113" s="1">
        <v>7.8</v>
      </c>
      <c r="AE113" s="1">
        <v>6.8</v>
      </c>
      <c r="AF113" s="1">
        <v>5.8</v>
      </c>
      <c r="AG113" s="1">
        <v>4.8999999999999995</v>
      </c>
      <c r="AH113" s="1">
        <v>3.9</v>
      </c>
      <c r="AI113" s="1">
        <v>2.9</v>
      </c>
      <c r="AJ113" s="1">
        <v>1.9</v>
      </c>
      <c r="AK113" s="1">
        <v>1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</row>
    <row r="114" spans="1:44" ht="16" customHeight="1" x14ac:dyDescent="0.2">
      <c r="A114" s="13" t="s">
        <v>94</v>
      </c>
      <c r="B114" s="1" t="s">
        <v>135</v>
      </c>
      <c r="C114" s="1" t="s">
        <v>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183.69864919512798</v>
      </c>
      <c r="P114" s="1">
        <v>183.69864919512798</v>
      </c>
      <c r="Q114" s="1">
        <v>183.69864919512798</v>
      </c>
      <c r="R114" s="1">
        <v>183.69864919512798</v>
      </c>
      <c r="S114" s="1">
        <v>183.69864919512798</v>
      </c>
      <c r="T114" s="1">
        <v>183.69864919512798</v>
      </c>
      <c r="U114" s="1">
        <v>183.69864919512798</v>
      </c>
      <c r="V114" s="1">
        <v>183.69864919512798</v>
      </c>
      <c r="W114" s="1">
        <v>214.762947903575</v>
      </c>
      <c r="X114" s="1">
        <v>214.762947903575</v>
      </c>
      <c r="Y114" s="1">
        <v>255.97746375457697</v>
      </c>
      <c r="Z114" s="1">
        <v>315.86165108115</v>
      </c>
      <c r="AA114" s="1">
        <v>356.63940821429003</v>
      </c>
      <c r="AB114" s="1">
        <v>389.720311584966</v>
      </c>
      <c r="AC114" s="1">
        <v>390.95059477247702</v>
      </c>
      <c r="AD114" s="1">
        <v>391.442860403525</v>
      </c>
      <c r="AE114" s="1">
        <v>392.13881860622104</v>
      </c>
      <c r="AF114" s="1">
        <v>393.063384035247</v>
      </c>
      <c r="AG114" s="1">
        <v>393.96802014574598</v>
      </c>
      <c r="AH114" s="1">
        <v>394.98949811215198</v>
      </c>
      <c r="AI114" s="1">
        <v>399.44704427139197</v>
      </c>
      <c r="AJ114" s="1">
        <v>406.04996629051897</v>
      </c>
      <c r="AK114" s="1">
        <v>406.04996629051897</v>
      </c>
      <c r="AL114" s="1">
        <v>406.04996629051897</v>
      </c>
      <c r="AM114" s="1">
        <v>406.04996629051897</v>
      </c>
      <c r="AN114" s="1">
        <v>406.04996629051897</v>
      </c>
      <c r="AO114" s="1">
        <v>406.04996629051897</v>
      </c>
      <c r="AP114" s="1">
        <v>406.04996629051897</v>
      </c>
      <c r="AQ114" s="1">
        <v>406.04996629051897</v>
      </c>
      <c r="AR114" s="1">
        <v>474.55790149881301</v>
      </c>
    </row>
    <row r="115" spans="1:44" ht="16" customHeight="1" x14ac:dyDescent="0.2">
      <c r="A115" s="13" t="s">
        <v>94</v>
      </c>
      <c r="B115" s="1" t="s">
        <v>136</v>
      </c>
      <c r="C115" s="1" t="s">
        <v>7</v>
      </c>
      <c r="D115" s="1">
        <v>86.3</v>
      </c>
      <c r="E115" s="1">
        <v>83.2</v>
      </c>
      <c r="F115" s="1">
        <v>80.100000000000009</v>
      </c>
      <c r="G115" s="1">
        <v>77</v>
      </c>
      <c r="H115" s="1">
        <v>73.800000000000011</v>
      </c>
      <c r="I115" s="1">
        <v>70.8</v>
      </c>
      <c r="J115" s="1">
        <v>67.7</v>
      </c>
      <c r="K115" s="1">
        <v>64.5</v>
      </c>
      <c r="L115" s="1">
        <v>58.399999999999991</v>
      </c>
      <c r="M115" s="1">
        <v>61.5</v>
      </c>
      <c r="N115" s="1">
        <v>55.300000000000004</v>
      </c>
      <c r="O115" s="1">
        <v>235.79864919512798</v>
      </c>
      <c r="P115" s="1">
        <v>232.79864919512798</v>
      </c>
      <c r="Q115" s="1">
        <v>229.69864919512798</v>
      </c>
      <c r="R115" s="1">
        <v>226.498649195128</v>
      </c>
      <c r="S115" s="1">
        <v>223.498649195128</v>
      </c>
      <c r="T115" s="1">
        <v>220.39864919512797</v>
      </c>
      <c r="U115" s="1">
        <v>217.19864919512798</v>
      </c>
      <c r="V115" s="1">
        <v>214.09864919512799</v>
      </c>
      <c r="W115" s="1">
        <v>242.162947903575</v>
      </c>
      <c r="X115" s="1">
        <v>239.06294790357498</v>
      </c>
      <c r="Y115" s="1">
        <v>277.07746375457697</v>
      </c>
      <c r="Z115" s="1">
        <v>333.96165108115002</v>
      </c>
      <c r="AA115" s="1">
        <v>371.63940821429003</v>
      </c>
      <c r="AB115" s="1">
        <v>401.52031158496601</v>
      </c>
      <c r="AC115" s="1">
        <v>399.65059477247701</v>
      </c>
      <c r="AD115" s="1">
        <v>399.24286040352501</v>
      </c>
      <c r="AE115" s="1">
        <v>398.93881860622105</v>
      </c>
      <c r="AF115" s="1">
        <v>398.86338403524701</v>
      </c>
      <c r="AG115" s="1">
        <v>398.86802014574596</v>
      </c>
      <c r="AH115" s="1">
        <v>398.88949811215195</v>
      </c>
      <c r="AI115" s="1">
        <v>402.34704427139195</v>
      </c>
      <c r="AJ115" s="1">
        <v>407.94996629051894</v>
      </c>
      <c r="AK115" s="1">
        <v>407.04996629051897</v>
      </c>
      <c r="AL115" s="1">
        <v>406.04996629051897</v>
      </c>
      <c r="AM115" s="1">
        <v>406.04996629051897</v>
      </c>
      <c r="AN115" s="1">
        <v>406.04996629051897</v>
      </c>
      <c r="AO115" s="1">
        <v>406.04996629051897</v>
      </c>
      <c r="AP115" s="1">
        <v>406.04996629051897</v>
      </c>
      <c r="AQ115" s="1">
        <v>406.04996629051897</v>
      </c>
      <c r="AR115" s="1">
        <v>474.55790149881301</v>
      </c>
    </row>
    <row r="116" spans="1:44" ht="16" customHeight="1" x14ac:dyDescent="0.2">
      <c r="A116" s="13" t="s">
        <v>94</v>
      </c>
      <c r="B116" s="1" t="s">
        <v>102</v>
      </c>
      <c r="C116" s="1" t="s">
        <v>7</v>
      </c>
      <c r="D116" s="1">
        <v>393.29999999999995</v>
      </c>
      <c r="E116" s="1">
        <v>385.40000000000003</v>
      </c>
      <c r="F116" s="1">
        <v>377.59999999999997</v>
      </c>
      <c r="G116" s="1">
        <v>369.7</v>
      </c>
      <c r="H116" s="1">
        <v>361.8</v>
      </c>
      <c r="I116" s="1">
        <v>354</v>
      </c>
      <c r="J116" s="1">
        <v>346.1</v>
      </c>
      <c r="K116" s="1">
        <v>338.2</v>
      </c>
      <c r="L116" s="1">
        <v>322.5</v>
      </c>
      <c r="M116" s="1">
        <v>330.40000000000003</v>
      </c>
      <c r="N116" s="1">
        <v>314.59999999999997</v>
      </c>
      <c r="O116" s="1">
        <v>306.8</v>
      </c>
      <c r="P116" s="1">
        <v>298.89999999999998</v>
      </c>
      <c r="Q116" s="1">
        <v>291</v>
      </c>
      <c r="R116" s="1">
        <v>283.2</v>
      </c>
      <c r="S116" s="1">
        <v>275.3</v>
      </c>
      <c r="T116" s="1">
        <v>267.40000000000003</v>
      </c>
      <c r="U116" s="1">
        <v>259.60000000000002</v>
      </c>
      <c r="V116" s="1">
        <v>251.7</v>
      </c>
      <c r="W116" s="1">
        <v>243.79999999999998</v>
      </c>
      <c r="X116" s="1">
        <v>236</v>
      </c>
      <c r="Y116" s="1">
        <v>228.1</v>
      </c>
      <c r="Z116" s="1">
        <v>220.29999999999998</v>
      </c>
      <c r="AA116" s="1">
        <v>212.4</v>
      </c>
      <c r="AB116" s="1">
        <v>204.5</v>
      </c>
      <c r="AC116" s="1">
        <v>196.70000000000002</v>
      </c>
      <c r="AD116" s="1">
        <v>188.79999999999998</v>
      </c>
      <c r="AE116" s="1">
        <v>180.9</v>
      </c>
      <c r="AF116" s="1">
        <v>173.1</v>
      </c>
      <c r="AG116" s="1">
        <v>165.20000000000002</v>
      </c>
      <c r="AH116" s="1">
        <v>157.29999999999998</v>
      </c>
      <c r="AI116" s="1">
        <v>149.5</v>
      </c>
      <c r="AJ116" s="1">
        <v>141.6</v>
      </c>
      <c r="AK116" s="1">
        <v>133.70000000000002</v>
      </c>
      <c r="AL116" s="1">
        <v>125.9</v>
      </c>
      <c r="AM116" s="1">
        <v>118</v>
      </c>
      <c r="AN116" s="1">
        <v>171.11056793766099</v>
      </c>
      <c r="AO116" s="1">
        <v>258.366829779125</v>
      </c>
      <c r="AP116" s="1">
        <v>322.06861870010698</v>
      </c>
      <c r="AQ116" s="1">
        <v>416.16861870010803</v>
      </c>
      <c r="AR116" s="1">
        <v>510.36861870010796</v>
      </c>
    </row>
    <row r="117" spans="1:44" ht="16" customHeight="1" x14ac:dyDescent="0.2">
      <c r="A117" s="13" t="s">
        <v>94</v>
      </c>
      <c r="B117" s="1" t="s">
        <v>137</v>
      </c>
      <c r="C117" s="1" t="s">
        <v>7</v>
      </c>
      <c r="D117" s="1">
        <v>40</v>
      </c>
      <c r="E117" s="1">
        <v>70</v>
      </c>
      <c r="F117" s="1">
        <v>100</v>
      </c>
      <c r="G117" s="1">
        <v>98.399999999999991</v>
      </c>
      <c r="H117" s="1">
        <v>96.8</v>
      </c>
      <c r="I117" s="1">
        <v>95.2</v>
      </c>
      <c r="J117" s="1">
        <v>93.600000000000009</v>
      </c>
      <c r="K117" s="1">
        <v>92</v>
      </c>
      <c r="L117" s="1">
        <v>88.799999999999983</v>
      </c>
      <c r="M117" s="1">
        <v>90.4</v>
      </c>
      <c r="N117" s="1">
        <v>87.2</v>
      </c>
      <c r="O117" s="1">
        <v>85.600000000000009</v>
      </c>
      <c r="P117" s="1">
        <v>83.999999999999986</v>
      </c>
      <c r="Q117" s="1">
        <v>82.4</v>
      </c>
      <c r="R117" s="1">
        <v>80.800000000000011</v>
      </c>
      <c r="S117" s="1">
        <v>79.199999999999989</v>
      </c>
      <c r="T117" s="1">
        <v>77.600000000000009</v>
      </c>
      <c r="U117" s="1">
        <v>76</v>
      </c>
      <c r="V117" s="1">
        <v>74.399999999999991</v>
      </c>
      <c r="W117" s="1">
        <v>72.8</v>
      </c>
      <c r="X117" s="1">
        <v>71.2</v>
      </c>
      <c r="Y117" s="1">
        <v>69.599999999999994</v>
      </c>
      <c r="Z117" s="1">
        <v>68</v>
      </c>
      <c r="AA117" s="1">
        <v>111.69045883606179</v>
      </c>
      <c r="AB117" s="1">
        <v>190.09045883606098</v>
      </c>
      <c r="AC117" s="1">
        <v>205.29045883606102</v>
      </c>
      <c r="AD117" s="1">
        <v>285.29045883606102</v>
      </c>
      <c r="AE117" s="1">
        <v>365.29045883606096</v>
      </c>
      <c r="AF117" s="1">
        <v>445.29045883606102</v>
      </c>
      <c r="AG117" s="1">
        <v>525.29045883606091</v>
      </c>
      <c r="AH117" s="1">
        <v>605.29045883606102</v>
      </c>
      <c r="AI117" s="1">
        <v>685.29045883606102</v>
      </c>
      <c r="AJ117" s="1">
        <v>765.29045883606091</v>
      </c>
      <c r="AK117" s="1">
        <v>913.97715825168677</v>
      </c>
      <c r="AL117" s="1">
        <v>1143.977158251686</v>
      </c>
      <c r="AM117" s="1">
        <v>1373.9771582516851</v>
      </c>
      <c r="AN117" s="1">
        <v>1603.9771582516848</v>
      </c>
      <c r="AO117" s="1">
        <v>1833.9771582516851</v>
      </c>
      <c r="AP117" s="1">
        <v>2063.9771582516851</v>
      </c>
      <c r="AQ117" s="1">
        <v>2293.9771582516851</v>
      </c>
      <c r="AR117" s="1">
        <v>2523.9771582516796</v>
      </c>
    </row>
    <row r="118" spans="1:44" ht="16" customHeight="1" x14ac:dyDescent="0.2">
      <c r="A118" s="13" t="s">
        <v>94</v>
      </c>
      <c r="B118" s="1" t="s">
        <v>138</v>
      </c>
      <c r="C118" s="1" t="s">
        <v>7</v>
      </c>
      <c r="D118" s="1">
        <v>0.6</v>
      </c>
      <c r="E118" s="1">
        <v>0.6</v>
      </c>
      <c r="F118" s="1">
        <v>0.5</v>
      </c>
      <c r="G118" s="1">
        <v>0.5</v>
      </c>
      <c r="H118" s="1">
        <v>0.5</v>
      </c>
      <c r="I118" s="1">
        <v>0.5</v>
      </c>
      <c r="J118" s="1">
        <v>0.4</v>
      </c>
      <c r="K118" s="1">
        <v>0.4</v>
      </c>
      <c r="L118" s="1">
        <v>0.4</v>
      </c>
      <c r="M118" s="1">
        <v>0.4</v>
      </c>
      <c r="N118" s="1">
        <v>0.4</v>
      </c>
      <c r="O118" s="1">
        <v>0.3</v>
      </c>
      <c r="P118" s="1">
        <v>0.3</v>
      </c>
      <c r="Q118" s="1">
        <v>0.3</v>
      </c>
      <c r="R118" s="1">
        <v>0.3</v>
      </c>
      <c r="S118" s="1">
        <v>0.2</v>
      </c>
      <c r="T118" s="1">
        <v>0.2</v>
      </c>
      <c r="U118" s="1">
        <v>0.2</v>
      </c>
      <c r="V118" s="1">
        <v>0.2</v>
      </c>
      <c r="W118" s="1">
        <v>0.1</v>
      </c>
      <c r="X118" s="1">
        <v>0.1</v>
      </c>
      <c r="Y118" s="1">
        <v>0.1</v>
      </c>
      <c r="Z118" s="1">
        <v>0.1</v>
      </c>
      <c r="AA118" s="1">
        <v>23.626462225237898</v>
      </c>
      <c r="AB118" s="1">
        <v>81.52843377961851</v>
      </c>
      <c r="AC118" s="1">
        <v>151.52843377961801</v>
      </c>
      <c r="AD118" s="1">
        <v>221.52843377961801</v>
      </c>
      <c r="AE118" s="1">
        <v>291.52843377961801</v>
      </c>
      <c r="AF118" s="1">
        <v>322.5</v>
      </c>
      <c r="AG118" s="1">
        <v>350.314661760224</v>
      </c>
      <c r="AH118" s="1">
        <v>365.43526649067201</v>
      </c>
      <c r="AI118" s="1">
        <v>422.29999999999899</v>
      </c>
      <c r="AJ118" s="1">
        <v>460.4</v>
      </c>
      <c r="AK118" s="1">
        <v>498.40000000000003</v>
      </c>
      <c r="AL118" s="1">
        <v>536.5</v>
      </c>
      <c r="AM118" s="1">
        <v>574.6</v>
      </c>
      <c r="AN118" s="1">
        <v>631.5</v>
      </c>
      <c r="AO118" s="1">
        <v>688.4</v>
      </c>
      <c r="AP118" s="1">
        <v>745.19999999999993</v>
      </c>
      <c r="AQ118" s="1">
        <v>788.99999999999909</v>
      </c>
      <c r="AR118" s="1">
        <v>859</v>
      </c>
    </row>
    <row r="119" spans="1:44" ht="16" customHeight="1" x14ac:dyDescent="0.2">
      <c r="A119" s="13" t="s">
        <v>94</v>
      </c>
      <c r="B119" s="1" t="s">
        <v>105</v>
      </c>
      <c r="C119" s="1" t="s">
        <v>7</v>
      </c>
      <c r="D119" s="1">
        <v>40.6</v>
      </c>
      <c r="E119" s="1">
        <v>70.599999999999994</v>
      </c>
      <c r="F119" s="1">
        <v>100.5</v>
      </c>
      <c r="G119" s="1">
        <v>98.899999999999991</v>
      </c>
      <c r="H119" s="1">
        <v>97.3</v>
      </c>
      <c r="I119" s="1">
        <v>95.7</v>
      </c>
      <c r="J119" s="1">
        <v>94.000000000000014</v>
      </c>
      <c r="K119" s="1">
        <v>92.4</v>
      </c>
      <c r="L119" s="1">
        <v>89.199999999999989</v>
      </c>
      <c r="M119" s="1">
        <v>90.800000000000011</v>
      </c>
      <c r="N119" s="1">
        <v>87.600000000000009</v>
      </c>
      <c r="O119" s="1">
        <v>85.9</v>
      </c>
      <c r="P119" s="1">
        <v>84.299999999999983</v>
      </c>
      <c r="Q119" s="1">
        <v>82.7</v>
      </c>
      <c r="R119" s="1">
        <v>81.100000000000009</v>
      </c>
      <c r="S119" s="1">
        <v>79.399999999999991</v>
      </c>
      <c r="T119" s="1">
        <v>77.800000000000011</v>
      </c>
      <c r="U119" s="1">
        <v>76.2</v>
      </c>
      <c r="V119" s="1">
        <v>74.599999999999994</v>
      </c>
      <c r="W119" s="1">
        <v>72.899999999999991</v>
      </c>
      <c r="X119" s="1">
        <v>71.3</v>
      </c>
      <c r="Y119" s="1">
        <v>69.699999999999989</v>
      </c>
      <c r="Z119" s="1">
        <v>68.099999999999994</v>
      </c>
      <c r="AA119" s="1">
        <v>135.31692106129969</v>
      </c>
      <c r="AB119" s="1">
        <v>271.6188926156795</v>
      </c>
      <c r="AC119" s="1">
        <v>356.81889261567903</v>
      </c>
      <c r="AD119" s="1">
        <v>506.81889261567903</v>
      </c>
      <c r="AE119" s="1">
        <v>656.81889261567903</v>
      </c>
      <c r="AF119" s="1">
        <v>767.79045883606102</v>
      </c>
      <c r="AG119" s="1">
        <v>875.60512059628491</v>
      </c>
      <c r="AH119" s="1">
        <v>970.72572532673303</v>
      </c>
      <c r="AI119" s="1">
        <v>1107.59045883606</v>
      </c>
      <c r="AJ119" s="1">
        <v>1225.6904588360608</v>
      </c>
      <c r="AK119" s="1">
        <v>1412.3771582516868</v>
      </c>
      <c r="AL119" s="1">
        <v>1680.477158251686</v>
      </c>
      <c r="AM119" s="1">
        <v>1948.577158251685</v>
      </c>
      <c r="AN119" s="1">
        <v>2235.4771582516851</v>
      </c>
      <c r="AO119" s="1">
        <v>2522.3771582516852</v>
      </c>
      <c r="AP119" s="1">
        <v>2809.1771582516849</v>
      </c>
      <c r="AQ119" s="1">
        <v>3082.9771582516842</v>
      </c>
      <c r="AR119" s="1">
        <v>3382.9771582516796</v>
      </c>
    </row>
    <row r="120" spans="1:44" ht="16" customHeight="1" x14ac:dyDescent="0.2">
      <c r="A120" s="13" t="s">
        <v>94</v>
      </c>
      <c r="B120" s="1" t="s">
        <v>106</v>
      </c>
      <c r="C120" s="1" t="s">
        <v>7</v>
      </c>
      <c r="D120" s="1">
        <v>159.20000000000002</v>
      </c>
      <c r="E120" s="1">
        <v>152.79999999999998</v>
      </c>
      <c r="F120" s="1">
        <v>146.4</v>
      </c>
      <c r="G120" s="1">
        <v>140.1</v>
      </c>
      <c r="H120" s="1">
        <v>133.69999999999999</v>
      </c>
      <c r="I120" s="1">
        <v>127.3</v>
      </c>
      <c r="J120" s="1">
        <v>121</v>
      </c>
      <c r="K120" s="1">
        <v>114.60000000000001</v>
      </c>
      <c r="L120" s="1">
        <v>101.8</v>
      </c>
      <c r="M120" s="1">
        <v>108.30000000000001</v>
      </c>
      <c r="N120" s="1">
        <v>95.5</v>
      </c>
      <c r="O120" s="1">
        <v>89.2</v>
      </c>
      <c r="P120" s="1">
        <v>82.699999999999989</v>
      </c>
      <c r="Q120" s="1">
        <v>76.399999999999991</v>
      </c>
      <c r="R120" s="1">
        <v>69.999999999999986</v>
      </c>
      <c r="S120" s="1">
        <v>63.699999999999996</v>
      </c>
      <c r="T120" s="1">
        <v>57.3</v>
      </c>
      <c r="U120" s="1">
        <v>130.89999999999998</v>
      </c>
      <c r="V120" s="1">
        <v>204.599999999999</v>
      </c>
      <c r="W120" s="1">
        <v>278.2</v>
      </c>
      <c r="X120" s="1">
        <v>351.8</v>
      </c>
      <c r="Y120" s="1">
        <v>425.5</v>
      </c>
      <c r="Z120" s="1">
        <v>499.09999999999997</v>
      </c>
      <c r="AA120" s="1">
        <v>616.93140279659792</v>
      </c>
      <c r="AB120" s="1">
        <v>750.43140279659792</v>
      </c>
      <c r="AC120" s="1">
        <v>884.13140279659797</v>
      </c>
      <c r="AD120" s="1">
        <v>1024.1314027965971</v>
      </c>
      <c r="AE120" s="1">
        <v>1164.1314027965971</v>
      </c>
      <c r="AF120" s="1">
        <v>1304.1314027965968</v>
      </c>
      <c r="AG120" s="1">
        <v>1444.1314027965882</v>
      </c>
      <c r="AH120" s="1">
        <v>1584.1314027965877</v>
      </c>
      <c r="AI120" s="1">
        <v>1724.131402796598</v>
      </c>
      <c r="AJ120" s="1">
        <v>1864.131402796598</v>
      </c>
      <c r="AK120" s="1">
        <v>2004.131402796598</v>
      </c>
      <c r="AL120" s="1">
        <v>2144.1314027965982</v>
      </c>
      <c r="AM120" s="1">
        <v>2284.1314027965982</v>
      </c>
      <c r="AN120" s="1">
        <v>2424.1314027965977</v>
      </c>
      <c r="AO120" s="1">
        <v>2564.1314027965982</v>
      </c>
      <c r="AP120" s="1">
        <v>2704.1314027965982</v>
      </c>
      <c r="AQ120" s="1">
        <v>2844.13140279659</v>
      </c>
      <c r="AR120" s="1">
        <v>2984.13140279659</v>
      </c>
    </row>
    <row r="121" spans="1:44" ht="16" customHeight="1" x14ac:dyDescent="0.2">
      <c r="A121" s="13" t="s">
        <v>94</v>
      </c>
      <c r="B121" s="1" t="s">
        <v>139</v>
      </c>
      <c r="C121" s="1" t="s">
        <v>7</v>
      </c>
      <c r="D121" s="1">
        <v>11.299999999999999</v>
      </c>
      <c r="E121" s="1">
        <v>11</v>
      </c>
      <c r="F121" s="1">
        <v>10.7</v>
      </c>
      <c r="G121" s="1">
        <v>10.4</v>
      </c>
      <c r="H121" s="1">
        <v>10.1</v>
      </c>
      <c r="I121" s="1">
        <v>9.9</v>
      </c>
      <c r="J121" s="1">
        <v>9.6</v>
      </c>
      <c r="K121" s="1">
        <v>9.2999999999999989</v>
      </c>
      <c r="L121" s="1">
        <v>8.6999999999999993</v>
      </c>
      <c r="M121" s="1">
        <v>9</v>
      </c>
      <c r="N121" s="1">
        <v>8.5</v>
      </c>
      <c r="O121" s="1">
        <v>8.2000000000000011</v>
      </c>
      <c r="P121" s="1">
        <v>7.9</v>
      </c>
      <c r="Q121" s="1">
        <v>7.6</v>
      </c>
      <c r="R121" s="1">
        <v>7.3</v>
      </c>
      <c r="S121" s="1">
        <v>7</v>
      </c>
      <c r="T121" s="1">
        <v>6.8</v>
      </c>
      <c r="U121" s="1">
        <v>6.5</v>
      </c>
      <c r="V121" s="1">
        <v>6.2</v>
      </c>
      <c r="W121" s="1">
        <v>5.8999999999999995</v>
      </c>
      <c r="X121" s="1">
        <v>5.6</v>
      </c>
      <c r="Y121" s="1">
        <v>5.4</v>
      </c>
      <c r="Z121" s="1">
        <v>40.012042305365803</v>
      </c>
      <c r="AA121" s="1">
        <v>60.1</v>
      </c>
      <c r="AB121" s="1">
        <v>63.3</v>
      </c>
      <c r="AC121" s="1">
        <v>66.5</v>
      </c>
      <c r="AD121" s="1">
        <v>70.400000000000006</v>
      </c>
      <c r="AE121" s="1">
        <v>74.300000000000011</v>
      </c>
      <c r="AF121" s="1">
        <v>78.2</v>
      </c>
      <c r="AG121" s="1">
        <v>82.100000000000009</v>
      </c>
      <c r="AH121" s="1">
        <v>86</v>
      </c>
      <c r="AI121" s="1">
        <v>91.899999999999991</v>
      </c>
      <c r="AJ121" s="1">
        <v>97.8</v>
      </c>
      <c r="AK121" s="1">
        <v>103.7</v>
      </c>
      <c r="AL121" s="1">
        <v>109.599999999999</v>
      </c>
      <c r="AM121" s="1">
        <v>115.5</v>
      </c>
      <c r="AN121" s="1">
        <v>120.19999999999901</v>
      </c>
      <c r="AO121" s="1">
        <v>124.89999999999999</v>
      </c>
      <c r="AP121" s="1">
        <v>129.69999999999902</v>
      </c>
      <c r="AQ121" s="1">
        <v>134.31574774034698</v>
      </c>
      <c r="AR121" s="1">
        <v>139.1</v>
      </c>
    </row>
    <row r="122" spans="1:44" ht="16" customHeight="1" x14ac:dyDescent="0.2">
      <c r="A122" s="13" t="s">
        <v>94</v>
      </c>
      <c r="B122" s="1" t="s">
        <v>140</v>
      </c>
      <c r="C122" s="1" t="s">
        <v>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</row>
    <row r="123" spans="1:44" ht="16" customHeight="1" x14ac:dyDescent="0.2">
      <c r="A123" s="13" t="s">
        <v>94</v>
      </c>
      <c r="B123" s="1" t="s">
        <v>141</v>
      </c>
      <c r="C123" s="1" t="s">
        <v>7</v>
      </c>
      <c r="D123" s="1">
        <v>11.299999999999999</v>
      </c>
      <c r="E123" s="1">
        <v>11</v>
      </c>
      <c r="F123" s="1">
        <v>10.7</v>
      </c>
      <c r="G123" s="1">
        <v>10.4</v>
      </c>
      <c r="H123" s="1">
        <v>10.1</v>
      </c>
      <c r="I123" s="1">
        <v>9.9</v>
      </c>
      <c r="J123" s="1">
        <v>9.6</v>
      </c>
      <c r="K123" s="1">
        <v>9.2999999999999989</v>
      </c>
      <c r="L123" s="1">
        <v>8.6999999999999993</v>
      </c>
      <c r="M123" s="1">
        <v>9</v>
      </c>
      <c r="N123" s="1">
        <v>8.5</v>
      </c>
      <c r="O123" s="1">
        <v>8.2000000000000011</v>
      </c>
      <c r="P123" s="1">
        <v>7.9</v>
      </c>
      <c r="Q123" s="1">
        <v>7.6</v>
      </c>
      <c r="R123" s="1">
        <v>7.3</v>
      </c>
      <c r="S123" s="1">
        <v>7</v>
      </c>
      <c r="T123" s="1">
        <v>6.8</v>
      </c>
      <c r="U123" s="1">
        <v>6.5</v>
      </c>
      <c r="V123" s="1">
        <v>6.2</v>
      </c>
      <c r="W123" s="1">
        <v>5.8999999999999995</v>
      </c>
      <c r="X123" s="1">
        <v>5.6</v>
      </c>
      <c r="Y123" s="1">
        <v>5.4</v>
      </c>
      <c r="Z123" s="1">
        <v>40.012042305365803</v>
      </c>
      <c r="AA123" s="1">
        <v>60.1</v>
      </c>
      <c r="AB123" s="1">
        <v>63.3</v>
      </c>
      <c r="AC123" s="1">
        <v>66.5</v>
      </c>
      <c r="AD123" s="1">
        <v>70.400000000000006</v>
      </c>
      <c r="AE123" s="1">
        <v>74.300000000000011</v>
      </c>
      <c r="AF123" s="1">
        <v>78.2</v>
      </c>
      <c r="AG123" s="1">
        <v>82.100000000000009</v>
      </c>
      <c r="AH123" s="1">
        <v>86</v>
      </c>
      <c r="AI123" s="1">
        <v>91.899999999999991</v>
      </c>
      <c r="AJ123" s="1">
        <v>97.8</v>
      </c>
      <c r="AK123" s="1">
        <v>103.7</v>
      </c>
      <c r="AL123" s="1">
        <v>109.599999999999</v>
      </c>
      <c r="AM123" s="1">
        <v>115.5</v>
      </c>
      <c r="AN123" s="1">
        <v>120.19999999999901</v>
      </c>
      <c r="AO123" s="1">
        <v>124.89999999999999</v>
      </c>
      <c r="AP123" s="1">
        <v>129.69999999999902</v>
      </c>
      <c r="AQ123" s="1">
        <v>134.31574774034698</v>
      </c>
      <c r="AR123" s="1">
        <v>139.1</v>
      </c>
    </row>
    <row r="124" spans="1:44" ht="16" customHeight="1" x14ac:dyDescent="0.2">
      <c r="A124" s="13" t="s">
        <v>94</v>
      </c>
      <c r="B124" s="1" t="s">
        <v>125</v>
      </c>
      <c r="C124" s="1" t="s">
        <v>7</v>
      </c>
      <c r="D124" s="1">
        <v>5143.7741192377725</v>
      </c>
      <c r="E124" s="1">
        <v>5166.7741192377707</v>
      </c>
      <c r="F124" s="1">
        <v>5187.6741192377713</v>
      </c>
      <c r="G124" s="1">
        <v>5176.8741192377702</v>
      </c>
      <c r="H124" s="1">
        <v>5165.7741192377716</v>
      </c>
      <c r="I124" s="1">
        <v>5155.3741192377702</v>
      </c>
      <c r="J124" s="1">
        <v>5144.2741192377698</v>
      </c>
      <c r="K124" s="1">
        <v>5120.7902541025578</v>
      </c>
      <c r="L124" s="1">
        <v>5165.30077546956</v>
      </c>
      <c r="M124" s="1">
        <v>5112.4421811300708</v>
      </c>
      <c r="N124" s="1">
        <v>5293.2525316116744</v>
      </c>
      <c r="O124" s="1">
        <v>5365.8511808068033</v>
      </c>
      <c r="P124" s="1">
        <v>5281.1780895170468</v>
      </c>
      <c r="Q124" s="1">
        <v>5270.8086392655869</v>
      </c>
      <c r="R124" s="1">
        <v>5261.9290582034027</v>
      </c>
      <c r="S124" s="1">
        <v>5244.7106355753049</v>
      </c>
      <c r="T124" s="1">
        <v>5251.3631065715199</v>
      </c>
      <c r="U124" s="1">
        <v>5302.5056590305321</v>
      </c>
      <c r="V124" s="1">
        <v>5352.0056590305312</v>
      </c>
      <c r="W124" s="1">
        <v>5379.3132883981498</v>
      </c>
      <c r="X124" s="1">
        <v>5525.7250217933297</v>
      </c>
      <c r="Y124" s="1">
        <v>5697.5312814283043</v>
      </c>
      <c r="Z124" s="1">
        <v>5928.6394000007431</v>
      </c>
      <c r="AA124" s="1">
        <v>6242.4213978365115</v>
      </c>
      <c r="AB124" s="1">
        <v>6588.1376289956124</v>
      </c>
      <c r="AC124" s="1">
        <v>6859.5675229273493</v>
      </c>
      <c r="AD124" s="1">
        <v>7110.9752609349525</v>
      </c>
      <c r="AE124" s="1">
        <v>7313.3999107962327</v>
      </c>
      <c r="AF124" s="1">
        <v>7477.7544020382729</v>
      </c>
      <c r="AG124" s="1">
        <v>7639.7055016260429</v>
      </c>
      <c r="AH124" s="1">
        <v>7792.7975364387803</v>
      </c>
      <c r="AI124" s="1">
        <v>8088.8752889946063</v>
      </c>
      <c r="AJ124" s="1">
        <v>8383.5046600391761</v>
      </c>
      <c r="AK124" s="1">
        <v>8662.442318598436</v>
      </c>
      <c r="AL124" s="1">
        <v>8972.8718543473733</v>
      </c>
      <c r="AM124" s="1">
        <v>9333.571854347374</v>
      </c>
      <c r="AN124" s="1">
        <v>9768.3824222850326</v>
      </c>
      <c r="AO124" s="1">
        <v>10224.011376818644</v>
      </c>
      <c r="AP124" s="1">
        <v>10594.100364189655</v>
      </c>
      <c r="AQ124" s="1">
        <v>11059.865892091642</v>
      </c>
      <c r="AR124" s="1">
        <v>11419.996868169323</v>
      </c>
    </row>
    <row r="125" spans="1:44" ht="16" customHeight="1" x14ac:dyDescent="0.2"/>
    <row r="126" spans="1:44" ht="16" customHeight="1" x14ac:dyDescent="0.2">
      <c r="A126" s="13" t="s">
        <v>94</v>
      </c>
      <c r="B126" s="1" t="s">
        <v>145</v>
      </c>
      <c r="D126" s="43">
        <f>(D119+D120+D121+D122+D112+D115)/D124</f>
        <v>0.25352979539335746</v>
      </c>
      <c r="E126" s="43">
        <f t="shared" ref="E126:AR126" si="3">(E119+E120+E121+E122+E112+E115)/E124</f>
        <v>0.25387213950694421</v>
      </c>
      <c r="F126" s="43">
        <f t="shared" si="3"/>
        <v>0.25431435546569098</v>
      </c>
      <c r="G126" s="43">
        <f t="shared" si="3"/>
        <v>0.25022822076862311</v>
      </c>
      <c r="H126" s="43">
        <f t="shared" si="3"/>
        <v>0.24610057866556209</v>
      </c>
      <c r="I126" s="43">
        <f t="shared" si="3"/>
        <v>0.24198049863051349</v>
      </c>
      <c r="J126" s="43">
        <f t="shared" si="3"/>
        <v>0.2378372481016402</v>
      </c>
      <c r="K126" s="43">
        <f t="shared" si="3"/>
        <v>0.23422166120533686</v>
      </c>
      <c r="L126" s="43">
        <f t="shared" si="3"/>
        <v>0.22294926279395841</v>
      </c>
      <c r="M126" s="43">
        <f t="shared" si="3"/>
        <v>0.22994881083234892</v>
      </c>
      <c r="N126" s="43">
        <f t="shared" si="3"/>
        <v>0.21306370577725123</v>
      </c>
      <c r="O126" s="43">
        <f t="shared" si="3"/>
        <v>0.23992440450082636</v>
      </c>
      <c r="P126" s="43">
        <f t="shared" si="3"/>
        <v>0.23922667022021657</v>
      </c>
      <c r="Q126" s="43">
        <f t="shared" si="3"/>
        <v>0.23516290080450247</v>
      </c>
      <c r="R126" s="43">
        <f t="shared" si="3"/>
        <v>0.23097967223642224</v>
      </c>
      <c r="S126" s="43">
        <f t="shared" si="3"/>
        <v>0.22720007489305818</v>
      </c>
      <c r="T126" s="43">
        <f t="shared" si="3"/>
        <v>0.22236105664334616</v>
      </c>
      <c r="U126" s="43">
        <f t="shared" si="3"/>
        <v>0.23075857488454635</v>
      </c>
      <c r="V126" s="43">
        <f t="shared" si="3"/>
        <v>0.23910637071839966</v>
      </c>
      <c r="W126" s="43">
        <f t="shared" si="3"/>
        <v>0.25407758846307482</v>
      </c>
      <c r="X126" s="43">
        <f t="shared" si="3"/>
        <v>0.28462562680926662</v>
      </c>
      <c r="Y126" s="43">
        <f t="shared" si="3"/>
        <v>0.31946774380820592</v>
      </c>
      <c r="Z126" s="43">
        <f t="shared" si="3"/>
        <v>0.35776736452992064</v>
      </c>
      <c r="AA126" s="43">
        <f t="shared" si="3"/>
        <v>0.40069190665966253</v>
      </c>
      <c r="AB126" s="43">
        <f t="shared" si="3"/>
        <v>0.44649501462307606</v>
      </c>
      <c r="AC126" s="43">
        <f t="shared" si="3"/>
        <v>0.48096339589303966</v>
      </c>
      <c r="AD126" s="43">
        <f t="shared" si="3"/>
        <v>0.51909801684930335</v>
      </c>
      <c r="AE126" s="43">
        <f t="shared" si="3"/>
        <v>0.54709015817827422</v>
      </c>
      <c r="AF126" s="43">
        <f t="shared" si="3"/>
        <v>0.57130590495235012</v>
      </c>
      <c r="AG126" s="43">
        <f t="shared" si="3"/>
        <v>0.59425124994312029</v>
      </c>
      <c r="AH126" s="43">
        <f t="shared" si="3"/>
        <v>0.61531774742177436</v>
      </c>
      <c r="AI126" s="43">
        <f t="shared" si="3"/>
        <v>0.62993540187678831</v>
      </c>
      <c r="AJ126" s="43">
        <f t="shared" si="3"/>
        <v>0.64164953036455163</v>
      </c>
      <c r="AK126" s="43">
        <f t="shared" si="3"/>
        <v>0.66091736219088737</v>
      </c>
      <c r="AL126" s="43">
        <f t="shared" si="3"/>
        <v>0.6856732857895339</v>
      </c>
      <c r="AM126" s="43">
        <f t="shared" si="3"/>
        <v>0.70505253830275749</v>
      </c>
      <c r="AN126" s="43">
        <f t="shared" si="3"/>
        <v>0.7188251057124615</v>
      </c>
      <c r="AO126" s="43">
        <f t="shared" si="3"/>
        <v>0.72993448973068087</v>
      </c>
      <c r="AP126" s="43">
        <f t="shared" si="3"/>
        <v>0.74607170553677937</v>
      </c>
      <c r="AQ126" s="43">
        <f t="shared" si="3"/>
        <v>0.75134493999796548</v>
      </c>
      <c r="AR126" s="43">
        <f t="shared" si="3"/>
        <v>0.77537380830880576</v>
      </c>
    </row>
    <row r="127" spans="1:44" ht="16" customHeight="1" x14ac:dyDescent="0.2"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</row>
    <row r="129" spans="1:44" s="2" customFormat="1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94</v>
      </c>
      <c r="B130" s="1" t="s">
        <v>99</v>
      </c>
      <c r="C130" s="1" t="s">
        <v>3</v>
      </c>
      <c r="D130" s="1">
        <v>30.029407019999898</v>
      </c>
      <c r="E130" s="1">
        <v>29.886208398503999</v>
      </c>
      <c r="F130" s="1">
        <v>29.668114804464</v>
      </c>
      <c r="G130" s="1">
        <v>31.2048892974959</v>
      </c>
      <c r="H130" s="1">
        <v>30.906810647063999</v>
      </c>
      <c r="I130" s="1">
        <v>30.674531561039998</v>
      </c>
      <c r="J130" s="1">
        <v>32.6407360013567</v>
      </c>
      <c r="K130" s="1">
        <v>32.202301753439897</v>
      </c>
      <c r="L130" s="1">
        <v>31.225720134239999</v>
      </c>
      <c r="M130" s="1">
        <v>30.25407074543989</v>
      </c>
      <c r="N130" s="1">
        <v>26.079641428614089</v>
      </c>
      <c r="O130" s="1">
        <v>28.303373622239899</v>
      </c>
      <c r="P130" s="1">
        <v>27.34921756799989</v>
      </c>
      <c r="Q130" s="1">
        <v>26.355142614239991</v>
      </c>
      <c r="R130" s="1">
        <v>24.739014753449602</v>
      </c>
      <c r="S130" s="1">
        <v>19.185200943821503</v>
      </c>
      <c r="T130" s="1">
        <v>15.48315177262729</v>
      </c>
      <c r="U130" s="1">
        <v>16.40444873785259</v>
      </c>
      <c r="V130" s="1">
        <v>15.5169399790013</v>
      </c>
      <c r="W130" s="1">
        <v>14.5964226032669</v>
      </c>
      <c r="X130" s="1">
        <v>12.682048001233699</v>
      </c>
      <c r="Y130" s="1">
        <v>12.219486549825088</v>
      </c>
      <c r="Z130" s="1">
        <v>9.8698887373790196</v>
      </c>
      <c r="AA130" s="1">
        <v>7.6651697045949696</v>
      </c>
      <c r="AB130" s="1">
        <v>5.5290249631043498</v>
      </c>
      <c r="AC130" s="1">
        <v>3.5781866558886488</v>
      </c>
      <c r="AD130" s="1">
        <v>2.6004793031627687</v>
      </c>
      <c r="AE130" s="1">
        <v>1.929934577664</v>
      </c>
      <c r="AF130" s="1">
        <v>1.7880310923839979</v>
      </c>
      <c r="AG130" s="1">
        <v>1.6434379331999991</v>
      </c>
      <c r="AH130" s="1">
        <v>1.4990683327200001</v>
      </c>
      <c r="AI130" s="1">
        <v>1.3544751735360001</v>
      </c>
      <c r="AJ130" s="1">
        <v>1.234997253215999</v>
      </c>
      <c r="AK130" s="1">
        <v>1.067978529071999</v>
      </c>
      <c r="AL130" s="1">
        <v>0.92360892859199994</v>
      </c>
      <c r="AM130" s="1">
        <v>0.77901576940799999</v>
      </c>
      <c r="AN130" s="1">
        <v>0.63711228412799903</v>
      </c>
      <c r="AO130" s="1">
        <v>0.49251912494399797</v>
      </c>
      <c r="AP130" s="1">
        <v>0.34814952446399999</v>
      </c>
      <c r="AQ130" s="1">
        <v>0.12083964480000001</v>
      </c>
      <c r="AR130" s="1">
        <v>6.1652879999999903E-2</v>
      </c>
    </row>
    <row r="131" spans="1:44" x14ac:dyDescent="0.2">
      <c r="A131" s="13" t="s">
        <v>94</v>
      </c>
      <c r="B131" s="1" t="s">
        <v>131</v>
      </c>
      <c r="C131" s="1" t="s">
        <v>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0.158975062893178</v>
      </c>
      <c r="AB131" s="1">
        <v>0.447938422285728</v>
      </c>
      <c r="AC131" s="1">
        <v>0.92754311848830695</v>
      </c>
      <c r="AD131" s="1">
        <v>2.3830842496644502</v>
      </c>
      <c r="AE131" s="1">
        <v>3.5191921380050202</v>
      </c>
      <c r="AF131" s="1">
        <v>4.6745294370647299</v>
      </c>
      <c r="AG131" s="1">
        <v>5.8555149405629203</v>
      </c>
      <c r="AH131" s="1">
        <v>7.21519784077931</v>
      </c>
      <c r="AI131" s="1">
        <v>8.6169054456643597</v>
      </c>
      <c r="AJ131" s="1">
        <v>10</v>
      </c>
      <c r="AK131" s="1">
        <v>10</v>
      </c>
      <c r="AL131" s="1">
        <v>10</v>
      </c>
      <c r="AM131" s="1">
        <v>10</v>
      </c>
      <c r="AN131" s="1">
        <v>10</v>
      </c>
      <c r="AO131" s="1">
        <v>10</v>
      </c>
      <c r="AP131" s="1">
        <v>10</v>
      </c>
      <c r="AQ131" s="1">
        <v>10</v>
      </c>
      <c r="AR131" s="1">
        <v>10</v>
      </c>
    </row>
    <row r="132" spans="1:44" x14ac:dyDescent="0.2">
      <c r="A132" s="13" t="s">
        <v>94</v>
      </c>
      <c r="B132" s="1" t="s">
        <v>132</v>
      </c>
      <c r="C132" s="1" t="s">
        <v>3</v>
      </c>
      <c r="D132" s="1">
        <v>30.029407019999898</v>
      </c>
      <c r="E132" s="1">
        <v>29.886208398503999</v>
      </c>
      <c r="F132" s="1">
        <v>29.668114804464</v>
      </c>
      <c r="G132" s="1">
        <v>31.2048892974959</v>
      </c>
      <c r="H132" s="1">
        <v>30.906810647063999</v>
      </c>
      <c r="I132" s="1">
        <v>30.674531561039998</v>
      </c>
      <c r="J132" s="1">
        <v>32.6407360013567</v>
      </c>
      <c r="K132" s="1">
        <v>32.202301753439897</v>
      </c>
      <c r="L132" s="1">
        <v>31.225720134239999</v>
      </c>
      <c r="M132" s="1">
        <v>30.25407074543989</v>
      </c>
      <c r="N132" s="1">
        <v>26.079641428614089</v>
      </c>
      <c r="O132" s="1">
        <v>28.303373622239899</v>
      </c>
      <c r="P132" s="1">
        <v>27.34921756799989</v>
      </c>
      <c r="Q132" s="1">
        <v>26.355142614239991</v>
      </c>
      <c r="R132" s="1">
        <v>24.739014753449602</v>
      </c>
      <c r="S132" s="1">
        <v>19.185200943821503</v>
      </c>
      <c r="T132" s="1">
        <v>15.48315177262729</v>
      </c>
      <c r="U132" s="1">
        <v>16.40444873785259</v>
      </c>
      <c r="V132" s="1">
        <v>15.5169399790013</v>
      </c>
      <c r="W132" s="1">
        <v>14.5964226032669</v>
      </c>
      <c r="X132" s="1">
        <v>12.682048001233699</v>
      </c>
      <c r="Y132" s="1">
        <v>12.219486549825088</v>
      </c>
      <c r="Z132" s="1">
        <v>9.8698887373790196</v>
      </c>
      <c r="AA132" s="1">
        <v>7.6651697045949696</v>
      </c>
      <c r="AB132" s="1">
        <v>5.5290249631043498</v>
      </c>
      <c r="AC132" s="1">
        <v>3.5781866558886488</v>
      </c>
      <c r="AD132" s="1">
        <v>2.6004793031627687</v>
      </c>
      <c r="AE132" s="1">
        <v>1.929934577664</v>
      </c>
      <c r="AF132" s="1">
        <v>1.7880310923839979</v>
      </c>
      <c r="AG132" s="1">
        <v>1.6434379331999991</v>
      </c>
      <c r="AH132" s="1">
        <v>1.4990683327200001</v>
      </c>
      <c r="AI132" s="1">
        <v>1.3544751735360001</v>
      </c>
      <c r="AJ132" s="1">
        <v>1.234997253215999</v>
      </c>
      <c r="AK132" s="1">
        <v>1.067978529071999</v>
      </c>
      <c r="AL132" s="1">
        <v>0.92360892859199994</v>
      </c>
      <c r="AM132" s="1">
        <v>0.77901576940799999</v>
      </c>
      <c r="AN132" s="1">
        <v>0.63711228412799903</v>
      </c>
      <c r="AO132" s="1">
        <v>0.49251912494399797</v>
      </c>
      <c r="AP132" s="1">
        <v>0.34814952446399999</v>
      </c>
      <c r="AQ132" s="1">
        <v>0.12083964480000001</v>
      </c>
      <c r="AR132" s="1">
        <v>6.1652879999999903E-2</v>
      </c>
    </row>
    <row r="133" spans="1:44" x14ac:dyDescent="0.2">
      <c r="A133" s="13" t="s">
        <v>94</v>
      </c>
      <c r="B133" s="1" t="s">
        <v>100</v>
      </c>
      <c r="C133" s="1" t="s">
        <v>3</v>
      </c>
      <c r="D133" s="1">
        <v>18.856779828683273</v>
      </c>
      <c r="E133" s="1">
        <v>20.269381043565769</v>
      </c>
      <c r="F133" s="1">
        <v>23.580185793894643</v>
      </c>
      <c r="G133" s="1">
        <v>27.630979555124213</v>
      </c>
      <c r="H133" s="1">
        <v>31.259207649481617</v>
      </c>
      <c r="I133" s="1">
        <v>32.450745961286991</v>
      </c>
      <c r="J133" s="1">
        <v>34.027044279815001</v>
      </c>
      <c r="K133" s="1">
        <v>35.021204041754231</v>
      </c>
      <c r="L133" s="1">
        <v>36.525107950674027</v>
      </c>
      <c r="M133" s="1">
        <v>39.636054642389823</v>
      </c>
      <c r="N133" s="1">
        <v>42.520143842264631</v>
      </c>
      <c r="O133" s="1">
        <v>42.775876154021731</v>
      </c>
      <c r="P133" s="1">
        <v>42.639456672279231</v>
      </c>
      <c r="Q133" s="1">
        <v>44.327546922863135</v>
      </c>
      <c r="R133" s="1">
        <v>46.185238909173229</v>
      </c>
      <c r="S133" s="1">
        <v>50.871673859223776</v>
      </c>
      <c r="T133" s="1">
        <v>52.593992709969186</v>
      </c>
      <c r="U133" s="1">
        <v>52.218580094930147</v>
      </c>
      <c r="V133" s="1">
        <v>52.987570298395347</v>
      </c>
      <c r="W133" s="1">
        <v>53.247923191876751</v>
      </c>
      <c r="X133" s="1">
        <v>53.550145505960032</v>
      </c>
      <c r="Y133" s="1">
        <v>53.54456308331531</v>
      </c>
      <c r="Z133" s="1">
        <v>53.547461357671168</v>
      </c>
      <c r="AA133" s="1">
        <v>53.546418435987064</v>
      </c>
      <c r="AB133" s="1">
        <v>52.760970615555124</v>
      </c>
      <c r="AC133" s="1">
        <v>51.321991333911214</v>
      </c>
      <c r="AD133" s="1">
        <v>48.470489625975105</v>
      </c>
      <c r="AE133" s="1">
        <v>45.618987918039124</v>
      </c>
      <c r="AF133" s="1">
        <v>42.765243653607229</v>
      </c>
      <c r="AG133" s="1">
        <v>39.913741945671234</v>
      </c>
      <c r="AH133" s="1">
        <v>37.421449550546114</v>
      </c>
      <c r="AI133" s="1">
        <v>34.813753894096116</v>
      </c>
      <c r="AJ133" s="1">
        <v>33.463651218573268</v>
      </c>
      <c r="AK133" s="1">
        <v>32.237207726496848</v>
      </c>
      <c r="AL133" s="1">
        <v>32.194831182572621</v>
      </c>
      <c r="AM133" s="1">
        <v>31.980306850635422</v>
      </c>
      <c r="AN133" s="1">
        <v>29.714234840088452</v>
      </c>
      <c r="AO133" s="1">
        <v>26.497731256013772</v>
      </c>
      <c r="AP133" s="1">
        <v>23.774017035764679</v>
      </c>
      <c r="AQ133" s="1">
        <v>21.72353120366369</v>
      </c>
      <c r="AR133" s="1">
        <v>17.978426858748296</v>
      </c>
    </row>
    <row r="134" spans="1:44" x14ac:dyDescent="0.2">
      <c r="A134" s="13" t="s">
        <v>94</v>
      </c>
      <c r="B134" s="1" t="s">
        <v>133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1.21504948859679</v>
      </c>
      <c r="AD134" s="1">
        <v>1.6759097571656401</v>
      </c>
      <c r="AE134" s="1">
        <v>3.2741621908536498</v>
      </c>
      <c r="AF134" s="1">
        <v>4.8686923677770597</v>
      </c>
      <c r="AG134" s="1">
        <v>6.4640105479589796</v>
      </c>
      <c r="AH134" s="1">
        <v>7.5784899512233199</v>
      </c>
      <c r="AI134" s="1">
        <v>9.3488822754739491</v>
      </c>
      <c r="AJ134" s="1">
        <v>10</v>
      </c>
      <c r="AK134" s="1">
        <v>10</v>
      </c>
      <c r="AL134" s="1">
        <v>10</v>
      </c>
      <c r="AM134" s="1">
        <v>10</v>
      </c>
      <c r="AN134" s="1">
        <v>10</v>
      </c>
      <c r="AO134" s="1">
        <v>10</v>
      </c>
      <c r="AP134" s="1">
        <v>10</v>
      </c>
      <c r="AQ134" s="1">
        <v>10</v>
      </c>
      <c r="AR134" s="1">
        <v>10</v>
      </c>
    </row>
    <row r="135" spans="1:44" x14ac:dyDescent="0.2">
      <c r="A135" s="13" t="s">
        <v>94</v>
      </c>
      <c r="B135" s="1" t="s">
        <v>134</v>
      </c>
      <c r="C135" s="1" t="s">
        <v>3</v>
      </c>
      <c r="D135" s="1">
        <v>18.856779828683273</v>
      </c>
      <c r="E135" s="1">
        <v>20.269381043565769</v>
      </c>
      <c r="F135" s="1">
        <v>23.580185793894643</v>
      </c>
      <c r="G135" s="1">
        <v>27.630979555124213</v>
      </c>
      <c r="H135" s="1">
        <v>31.259207649481617</v>
      </c>
      <c r="I135" s="1">
        <v>32.450745961286991</v>
      </c>
      <c r="J135" s="1">
        <v>34.027044279815001</v>
      </c>
      <c r="K135" s="1">
        <v>35.021204041754231</v>
      </c>
      <c r="L135" s="1">
        <v>36.525107950674027</v>
      </c>
      <c r="M135" s="1">
        <v>39.636054642389823</v>
      </c>
      <c r="N135" s="1">
        <v>42.520143842264631</v>
      </c>
      <c r="O135" s="1">
        <v>42.775876154021731</v>
      </c>
      <c r="P135" s="1">
        <v>42.639456672279231</v>
      </c>
      <c r="Q135" s="1">
        <v>44.327546922863135</v>
      </c>
      <c r="R135" s="1">
        <v>46.185238909173229</v>
      </c>
      <c r="S135" s="1">
        <v>50.871673859223776</v>
      </c>
      <c r="T135" s="1">
        <v>52.593992709969186</v>
      </c>
      <c r="U135" s="1">
        <v>52.218580094930147</v>
      </c>
      <c r="V135" s="1">
        <v>52.987570298395347</v>
      </c>
      <c r="W135" s="1">
        <v>53.247923191876751</v>
      </c>
      <c r="X135" s="1">
        <v>53.550145505960032</v>
      </c>
      <c r="Y135" s="1">
        <v>53.54456308331531</v>
      </c>
      <c r="Z135" s="1">
        <v>53.547461357671168</v>
      </c>
      <c r="AA135" s="1">
        <v>53.546418435987064</v>
      </c>
      <c r="AB135" s="1">
        <v>52.760970615555124</v>
      </c>
      <c r="AC135" s="1">
        <v>51.321991333911214</v>
      </c>
      <c r="AD135" s="1">
        <v>48.470489625975105</v>
      </c>
      <c r="AE135" s="1">
        <v>45.618987918039124</v>
      </c>
      <c r="AF135" s="1">
        <v>42.765243653607229</v>
      </c>
      <c r="AG135" s="1">
        <v>39.913741945671234</v>
      </c>
      <c r="AH135" s="1">
        <v>37.421449550546114</v>
      </c>
      <c r="AI135" s="1">
        <v>34.813753894096116</v>
      </c>
      <c r="AJ135" s="1">
        <v>33.463651218573268</v>
      </c>
      <c r="AK135" s="1">
        <v>32.237207726496848</v>
      </c>
      <c r="AL135" s="1">
        <v>32.194831182572621</v>
      </c>
      <c r="AM135" s="1">
        <v>31.980306850635422</v>
      </c>
      <c r="AN135" s="1">
        <v>29.714234840088452</v>
      </c>
      <c r="AO135" s="1">
        <v>26.497731256013772</v>
      </c>
      <c r="AP135" s="1">
        <v>23.774017035764679</v>
      </c>
      <c r="AQ135" s="1">
        <v>21.72353120366369</v>
      </c>
      <c r="AR135" s="1">
        <v>17.978426858748296</v>
      </c>
    </row>
    <row r="136" spans="1:44" x14ac:dyDescent="0.2">
      <c r="A136" s="13" t="s">
        <v>94</v>
      </c>
      <c r="B136" s="1" t="s">
        <v>103</v>
      </c>
      <c r="C136" s="1" t="s">
        <v>3</v>
      </c>
      <c r="D136" s="1">
        <v>1.235544150528</v>
      </c>
      <c r="E136" s="1">
        <v>1.7141042894834881</v>
      </c>
      <c r="F136" s="1">
        <v>2.2536129564201599</v>
      </c>
      <c r="G136" s="1">
        <v>2.8524133565527681</v>
      </c>
      <c r="H136" s="1">
        <v>3.5105449212973441</v>
      </c>
      <c r="I136" s="1">
        <v>4.2282965801430619</v>
      </c>
      <c r="J136" s="1">
        <v>5.0050213483979409</v>
      </c>
      <c r="K136" s="1">
        <v>5.5498861074239905</v>
      </c>
      <c r="L136" s="1">
        <v>6.1753523746863106</v>
      </c>
      <c r="M136" s="1">
        <v>6.6146662903099962</v>
      </c>
      <c r="N136" s="1">
        <v>8.0187034431782003</v>
      </c>
      <c r="O136" s="1">
        <v>8.4580173588019001</v>
      </c>
      <c r="P136" s="1">
        <v>8.8972871530386897</v>
      </c>
      <c r="Q136" s="1">
        <v>9.3366010686623806</v>
      </c>
      <c r="R136" s="1">
        <v>9.6015721094158408</v>
      </c>
      <c r="S136" s="1">
        <v>9.8748923069197794</v>
      </c>
      <c r="T136" s="1">
        <v>9.7514226505434589</v>
      </c>
      <c r="U136" s="1">
        <v>9.6941628261671404</v>
      </c>
      <c r="V136" s="1">
        <v>9.6369030017908184</v>
      </c>
      <c r="W136" s="1">
        <v>9.902785346952431</v>
      </c>
      <c r="X136" s="1">
        <v>10.896547606033069</v>
      </c>
      <c r="Y136" s="1">
        <v>9.7840151054236113</v>
      </c>
      <c r="Z136" s="1">
        <v>9.4105896736026597</v>
      </c>
      <c r="AA136" s="1">
        <v>8.1615847693801005</v>
      </c>
      <c r="AB136" s="1">
        <v>7.1585804352282638</v>
      </c>
      <c r="AC136" s="1">
        <v>6.1889173518344744</v>
      </c>
      <c r="AD136" s="1">
        <v>5.258177628030194</v>
      </c>
      <c r="AE136" s="1">
        <v>4.3607582440956847</v>
      </c>
      <c r="AF136" s="1">
        <v>3.4564803096399355</v>
      </c>
      <c r="AG136" s="1">
        <v>2.5602344239959849</v>
      </c>
      <c r="AH136" s="1">
        <v>1.682159854924095</v>
      </c>
      <c r="AI136" s="1">
        <v>1.0761310046033081</v>
      </c>
      <c r="AJ136" s="1">
        <v>0.85005538375766199</v>
      </c>
      <c r="AK136" s="1">
        <v>0.63361718362549202</v>
      </c>
      <c r="AL136" s="1">
        <v>0.41706962349899895</v>
      </c>
      <c r="AM136" s="1">
        <v>0.31415881745255697</v>
      </c>
      <c r="AN136" s="1">
        <v>0.26944707665255702</v>
      </c>
      <c r="AO136" s="1">
        <v>0.22473533585255701</v>
      </c>
      <c r="AP136" s="1">
        <v>0.78199424665964201</v>
      </c>
      <c r="AQ136" s="1">
        <v>0.41944046227083304</v>
      </c>
      <c r="AR136" s="1">
        <v>0</v>
      </c>
    </row>
    <row r="137" spans="1:44" x14ac:dyDescent="0.2">
      <c r="A137" s="13" t="s">
        <v>94</v>
      </c>
      <c r="B137" s="1" t="s">
        <v>101</v>
      </c>
      <c r="C137" s="1" t="s">
        <v>3</v>
      </c>
      <c r="D137" s="1">
        <v>12.561203813760001</v>
      </c>
      <c r="E137" s="1">
        <v>12.651722906457499</v>
      </c>
      <c r="F137" s="1">
        <v>12.734546584435099</v>
      </c>
      <c r="G137" s="1">
        <v>12.8125570741056</v>
      </c>
      <c r="H137" s="1">
        <v>12.884295028147099</v>
      </c>
      <c r="I137" s="1">
        <v>12.9497604465599</v>
      </c>
      <c r="J137" s="1">
        <v>13.006254680294299</v>
      </c>
      <c r="K137" s="1">
        <v>13.0592114956799</v>
      </c>
      <c r="L137" s="1">
        <v>12.8800844928</v>
      </c>
      <c r="M137" s="1">
        <v>12.702379132799997</v>
      </c>
      <c r="N137" s="1">
        <v>12.5232521299199</v>
      </c>
      <c r="O137" s="1">
        <v>12.34412512704</v>
      </c>
      <c r="P137" s="1">
        <v>12.164998124159899</v>
      </c>
      <c r="Q137" s="1">
        <v>11.985871121279899</v>
      </c>
      <c r="R137" s="1">
        <v>11.806744118400001</v>
      </c>
      <c r="S137" s="1">
        <v>11.629038758399899</v>
      </c>
      <c r="T137" s="1">
        <v>11.449911755519899</v>
      </c>
      <c r="U137" s="1">
        <v>11.270784752640001</v>
      </c>
      <c r="V137" s="1">
        <v>11.091657749759898</v>
      </c>
      <c r="W137" s="1">
        <v>10.9125307468799</v>
      </c>
      <c r="X137" s="1">
        <v>12.865868064000001</v>
      </c>
      <c r="Y137" s="1">
        <v>14.820627023999998</v>
      </c>
      <c r="Z137" s="1">
        <v>16.773964341119999</v>
      </c>
      <c r="AA137" s="1">
        <v>18.727301658239899</v>
      </c>
      <c r="AB137" s="1">
        <v>20.680638975359901</v>
      </c>
      <c r="AC137" s="1">
        <v>22.63397629248</v>
      </c>
      <c r="AD137" s="1">
        <v>24.035716172160001</v>
      </c>
      <c r="AE137" s="1">
        <v>24.266022318719902</v>
      </c>
      <c r="AF137" s="1">
        <v>24.496328465279902</v>
      </c>
      <c r="AG137" s="1">
        <v>24.725212968959902</v>
      </c>
      <c r="AH137" s="1">
        <v>24.954097472639901</v>
      </c>
      <c r="AI137" s="1">
        <v>25.1559707615999</v>
      </c>
      <c r="AJ137" s="1">
        <v>25.357844050559901</v>
      </c>
      <c r="AK137" s="1">
        <v>25.559717339519899</v>
      </c>
      <c r="AL137" s="1">
        <v>25.763012271359901</v>
      </c>
      <c r="AM137" s="1">
        <v>25.9648855603199</v>
      </c>
      <c r="AN137" s="1">
        <v>26.099941633919901</v>
      </c>
      <c r="AO137" s="1">
        <v>26.234997707519998</v>
      </c>
      <c r="AP137" s="1">
        <v>26.3700537811199</v>
      </c>
      <c r="AQ137" s="1">
        <v>26.190926778239898</v>
      </c>
      <c r="AR137" s="1">
        <v>26.641587571199899</v>
      </c>
    </row>
    <row r="138" spans="1:44" x14ac:dyDescent="0.2">
      <c r="A138" s="13" t="s">
        <v>94</v>
      </c>
      <c r="B138" s="1" t="s">
        <v>98</v>
      </c>
      <c r="C138" s="1" t="s">
        <v>3</v>
      </c>
      <c r="D138" s="1">
        <v>0.93297480523199905</v>
      </c>
      <c r="E138" s="1">
        <v>0.90586147694399999</v>
      </c>
      <c r="F138" s="1">
        <v>0.8765055921599989</v>
      </c>
      <c r="G138" s="1">
        <v>0.84714970737599904</v>
      </c>
      <c r="H138" s="1">
        <v>0.81757026388799903</v>
      </c>
      <c r="I138" s="1">
        <v>0.790680494304</v>
      </c>
      <c r="J138" s="1">
        <v>0.76132460952000003</v>
      </c>
      <c r="K138" s="1">
        <v>0.73174516603199891</v>
      </c>
      <c r="L138" s="1">
        <v>1.2315697870176301</v>
      </c>
      <c r="M138" s="1">
        <v>1.4493519864</v>
      </c>
      <c r="N138" s="1">
        <v>1.3723394976000001</v>
      </c>
      <c r="O138" s="1">
        <v>0.61656418339199892</v>
      </c>
      <c r="P138" s="1">
        <v>0.58967441380799901</v>
      </c>
      <c r="Q138" s="1">
        <v>0.97872480503029302</v>
      </c>
      <c r="R138" s="1">
        <v>1.0579459528530231</v>
      </c>
      <c r="S138" s="1">
        <v>0.98722344239999904</v>
      </c>
      <c r="T138" s="1">
        <v>0.91021095359999893</v>
      </c>
      <c r="U138" s="1">
        <v>0.83070554399999907</v>
      </c>
      <c r="V138" s="1">
        <v>0.75369305519999896</v>
      </c>
      <c r="W138" s="1">
        <v>0.67914668159999891</v>
      </c>
      <c r="X138" s="1">
        <v>0.60213419280000002</v>
      </c>
      <c r="Y138" s="1">
        <v>0.52262878319999895</v>
      </c>
      <c r="Z138" s="1">
        <v>0.30284323545599989</v>
      </c>
      <c r="AA138" s="1">
        <v>0.27348735067199903</v>
      </c>
      <c r="AB138" s="1">
        <v>0.24390790718399902</v>
      </c>
      <c r="AC138" s="1">
        <v>0.21455202239999899</v>
      </c>
      <c r="AD138" s="1">
        <v>0.192356985599999</v>
      </c>
      <c r="AE138" s="1">
        <v>0.16769583360000001</v>
      </c>
      <c r="AF138" s="1">
        <v>0.14303468159999999</v>
      </c>
      <c r="AG138" s="1">
        <v>0.12083964480000001</v>
      </c>
      <c r="AH138" s="1">
        <v>9.6178492799999904E-2</v>
      </c>
      <c r="AI138" s="1">
        <v>7.1517340799999995E-2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</row>
    <row r="139" spans="1:44" x14ac:dyDescent="0.2">
      <c r="A139" s="13" t="s">
        <v>94</v>
      </c>
      <c r="B139" s="1" t="s">
        <v>135</v>
      </c>
      <c r="C139" s="1" t="s">
        <v>3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4.5240404985946103</v>
      </c>
      <c r="P139" s="1">
        <v>4.5240404985945997</v>
      </c>
      <c r="Q139" s="1">
        <v>4.5240404985945704</v>
      </c>
      <c r="R139" s="1">
        <v>4.5240404985945997</v>
      </c>
      <c r="S139" s="1">
        <v>4.5240404985945997</v>
      </c>
      <c r="T139" s="1">
        <v>4.5240404985945997</v>
      </c>
      <c r="U139" s="1">
        <v>4.5240404985945997</v>
      </c>
      <c r="V139" s="1">
        <v>4.5240404985945997</v>
      </c>
      <c r="W139" s="1">
        <v>5.2890768558743604</v>
      </c>
      <c r="X139" s="1">
        <v>5.2890768558743604</v>
      </c>
      <c r="Y139" s="1">
        <v>6.30408779720059</v>
      </c>
      <c r="Z139" s="1">
        <v>7.7788862776350598</v>
      </c>
      <c r="AA139" s="1">
        <v>8.7831409388450297</v>
      </c>
      <c r="AB139" s="1">
        <v>9.5978412495700205</v>
      </c>
      <c r="AC139" s="1">
        <v>9.6281400622691198</v>
      </c>
      <c r="AD139" s="1">
        <v>9.6402633394988797</v>
      </c>
      <c r="AE139" s="1">
        <v>9.6574030577718197</v>
      </c>
      <c r="AF139" s="1">
        <v>9.6801728030195004</v>
      </c>
      <c r="AG139" s="1">
        <v>9.7024517387564906</v>
      </c>
      <c r="AH139" s="1">
        <v>9.7276081985818106</v>
      </c>
      <c r="AI139" s="1">
        <v>9.8373864655266896</v>
      </c>
      <c r="AJ139" s="1">
        <v>10</v>
      </c>
      <c r="AK139" s="1">
        <v>10</v>
      </c>
      <c r="AL139" s="1">
        <v>10</v>
      </c>
      <c r="AM139" s="1">
        <v>10</v>
      </c>
      <c r="AN139" s="1">
        <v>10</v>
      </c>
      <c r="AO139" s="1">
        <v>9.9999999999999893</v>
      </c>
      <c r="AP139" s="1">
        <v>9.9999999999999893</v>
      </c>
      <c r="AQ139" s="1">
        <v>10</v>
      </c>
      <c r="AR139" s="1">
        <v>10</v>
      </c>
    </row>
    <row r="140" spans="1:44" x14ac:dyDescent="0.2">
      <c r="A140" s="13" t="s">
        <v>94</v>
      </c>
      <c r="B140" s="1" t="s">
        <v>136</v>
      </c>
      <c r="C140" s="1" t="s">
        <v>3</v>
      </c>
      <c r="D140" s="1">
        <v>0.93297480523199905</v>
      </c>
      <c r="E140" s="1">
        <v>0.90586147694399999</v>
      </c>
      <c r="F140" s="1">
        <v>0.8765055921599989</v>
      </c>
      <c r="G140" s="1">
        <v>0.84714970737599904</v>
      </c>
      <c r="H140" s="1">
        <v>0.81757026388799903</v>
      </c>
      <c r="I140" s="1">
        <v>0.790680494304</v>
      </c>
      <c r="J140" s="1">
        <v>0.76132460952000003</v>
      </c>
      <c r="K140" s="1">
        <v>0.73174516603199891</v>
      </c>
      <c r="L140" s="1">
        <v>1.2315697870176301</v>
      </c>
      <c r="M140" s="1">
        <v>1.4493519864</v>
      </c>
      <c r="N140" s="1">
        <v>1.3723394976000001</v>
      </c>
      <c r="O140" s="1">
        <v>5.1406046819866091</v>
      </c>
      <c r="P140" s="1">
        <v>5.1137149124025987</v>
      </c>
      <c r="Q140" s="1">
        <v>5.5027653036248632</v>
      </c>
      <c r="R140" s="1">
        <v>5.581986451447623</v>
      </c>
      <c r="S140" s="1">
        <v>5.5112639409945992</v>
      </c>
      <c r="T140" s="1">
        <v>5.4342514521945988</v>
      </c>
      <c r="U140" s="1">
        <v>5.3547460425945985</v>
      </c>
      <c r="V140" s="1">
        <v>5.2777335537945991</v>
      </c>
      <c r="W140" s="1">
        <v>5.9682235374743593</v>
      </c>
      <c r="X140" s="1">
        <v>5.8912110486743607</v>
      </c>
      <c r="Y140" s="1">
        <v>6.8267165804005892</v>
      </c>
      <c r="Z140" s="1">
        <v>8.0817295130910605</v>
      </c>
      <c r="AA140" s="1">
        <v>9.0566282895170289</v>
      </c>
      <c r="AB140" s="1">
        <v>9.8417491567540196</v>
      </c>
      <c r="AC140" s="1">
        <v>9.8426920846691193</v>
      </c>
      <c r="AD140" s="1">
        <v>9.832620325098878</v>
      </c>
      <c r="AE140" s="1">
        <v>9.8250988913718196</v>
      </c>
      <c r="AF140" s="1">
        <v>9.8232074846195001</v>
      </c>
      <c r="AG140" s="1">
        <v>9.8232913835564908</v>
      </c>
      <c r="AH140" s="1">
        <v>9.8237866913818106</v>
      </c>
      <c r="AI140" s="1">
        <v>9.9089038063266894</v>
      </c>
      <c r="AJ140" s="1">
        <v>10</v>
      </c>
      <c r="AK140" s="1">
        <v>10</v>
      </c>
      <c r="AL140" s="1">
        <v>10</v>
      </c>
      <c r="AM140" s="1">
        <v>10</v>
      </c>
      <c r="AN140" s="1">
        <v>10</v>
      </c>
      <c r="AO140" s="1">
        <v>9.9999999999999893</v>
      </c>
      <c r="AP140" s="1">
        <v>9.9999999999999893</v>
      </c>
      <c r="AQ140" s="1">
        <v>10</v>
      </c>
      <c r="AR140" s="1">
        <v>10</v>
      </c>
    </row>
    <row r="141" spans="1:44" x14ac:dyDescent="0.2">
      <c r="A141" s="13" t="s">
        <v>94</v>
      </c>
      <c r="B141" s="1" t="s">
        <v>102</v>
      </c>
      <c r="C141" s="1" t="s">
        <v>3</v>
      </c>
      <c r="D141" s="1">
        <v>9.0734770261853992</v>
      </c>
      <c r="E141" s="1">
        <v>9.7709417563471792</v>
      </c>
      <c r="F141" s="1">
        <v>8.5535548596856792</v>
      </c>
      <c r="G141" s="1">
        <v>4.82822261629798</v>
      </c>
      <c r="H141" s="1">
        <v>3.2079389885330598</v>
      </c>
      <c r="I141" s="1">
        <v>3.8813911728346202</v>
      </c>
      <c r="J141" s="1">
        <v>2.3818146346247699</v>
      </c>
      <c r="K141" s="1">
        <v>3.9881349197356899</v>
      </c>
      <c r="L141" s="1">
        <v>5.1698302735159798</v>
      </c>
      <c r="M141" s="1">
        <v>5.7085062498888002</v>
      </c>
      <c r="N141" s="1">
        <v>8.4547882939355592</v>
      </c>
      <c r="O141" s="1">
        <v>2.549115922411</v>
      </c>
      <c r="P141" s="1">
        <v>4.00172909422432</v>
      </c>
      <c r="Q141" s="1">
        <v>3.25089541463521</v>
      </c>
      <c r="R141" s="1">
        <v>2.4301864035171299</v>
      </c>
      <c r="S141" s="1">
        <v>3.8528320964349101</v>
      </c>
      <c r="T141" s="1">
        <v>6.87645013735081</v>
      </c>
      <c r="U141" s="1">
        <v>6.5892989107838202</v>
      </c>
      <c r="V141" s="1">
        <v>6.9374721887999904</v>
      </c>
      <c r="W141" s="1">
        <v>6.7197287231999896</v>
      </c>
      <c r="X141" s="1">
        <v>6.5047415040000001</v>
      </c>
      <c r="Y141" s="1">
        <v>6.2869980384000002</v>
      </c>
      <c r="Z141" s="1">
        <v>6.0720108191999902</v>
      </c>
      <c r="AA141" s="1">
        <v>5.8542673535999903</v>
      </c>
      <c r="AB141" s="1">
        <v>5.6365238879999904</v>
      </c>
      <c r="AC141" s="1">
        <v>5.4215366688</v>
      </c>
      <c r="AD141" s="1">
        <v>5.2037932032000001</v>
      </c>
      <c r="AE141" s="1">
        <v>4.9860497376000001</v>
      </c>
      <c r="AF141" s="1">
        <v>4.7710625183999902</v>
      </c>
      <c r="AG141" s="1">
        <v>4.5533190528</v>
      </c>
      <c r="AH141" s="1">
        <v>4.3355755872000001</v>
      </c>
      <c r="AI141" s="1">
        <v>4.1205883679999999</v>
      </c>
      <c r="AJ141" s="1">
        <v>3.9028449024</v>
      </c>
      <c r="AK141" s="1">
        <v>3.6851014368000001</v>
      </c>
      <c r="AL141" s="1">
        <v>3.4701142175999999</v>
      </c>
      <c r="AM141" s="1">
        <v>3.252370752</v>
      </c>
      <c r="AN141" s="1">
        <v>4.7162288688013501</v>
      </c>
      <c r="AO141" s="1">
        <v>7.1212264445812696</v>
      </c>
      <c r="AP141" s="1">
        <v>8.8770047084514498</v>
      </c>
      <c r="AQ141" s="1">
        <v>11.4706325708514</v>
      </c>
      <c r="AR141" s="1">
        <v>14.067016679651401</v>
      </c>
    </row>
    <row r="142" spans="1:44" x14ac:dyDescent="0.2">
      <c r="A142" s="13" t="s">
        <v>94</v>
      </c>
      <c r="B142" s="1" t="s">
        <v>137</v>
      </c>
      <c r="C142" s="1" t="s">
        <v>3</v>
      </c>
      <c r="D142" s="1">
        <v>0.22452925593599893</v>
      </c>
      <c r="E142" s="1">
        <v>0.39292619788799898</v>
      </c>
      <c r="F142" s="1">
        <v>0.56132313983999804</v>
      </c>
      <c r="G142" s="1">
        <v>0.55236719335679907</v>
      </c>
      <c r="H142" s="1">
        <v>0.54334818748799896</v>
      </c>
      <c r="I142" s="1">
        <v>0.53439224100479898</v>
      </c>
      <c r="J142" s="1">
        <v>0.52537323513599898</v>
      </c>
      <c r="K142" s="1">
        <v>0.51641728865279801</v>
      </c>
      <c r="L142" s="1">
        <v>0.50746134216959904</v>
      </c>
      <c r="M142" s="1">
        <v>0.49844233630079904</v>
      </c>
      <c r="N142" s="1">
        <v>0.517212926795519</v>
      </c>
      <c r="O142" s="1">
        <v>0.50768517712896</v>
      </c>
      <c r="P142" s="1">
        <v>0.49822048684799997</v>
      </c>
      <c r="Q142" s="1">
        <v>0.48875579656703894</v>
      </c>
      <c r="R142" s="1">
        <v>0.47922804690047999</v>
      </c>
      <c r="S142" s="1">
        <v>0.46976335661951896</v>
      </c>
      <c r="T142" s="1">
        <v>0.46023560695296001</v>
      </c>
      <c r="U142" s="1">
        <v>0.45077091667199998</v>
      </c>
      <c r="V142" s="1">
        <v>0.441306226391039</v>
      </c>
      <c r="W142" s="1">
        <v>0.43177847672448</v>
      </c>
      <c r="X142" s="1">
        <v>0.43570574427211201</v>
      </c>
      <c r="Y142" s="1">
        <v>0.42589572851548696</v>
      </c>
      <c r="Z142" s="1">
        <v>0.416117409245567</v>
      </c>
      <c r="AA142" s="1">
        <v>0.69210162162773103</v>
      </c>
      <c r="AB142" s="1">
        <v>1.1870558127191071</v>
      </c>
      <c r="AC142" s="1">
        <v>1.2952909453480801</v>
      </c>
      <c r="AD142" s="1">
        <v>1.8000551521960799</v>
      </c>
      <c r="AE142" s="1">
        <v>2.30481935904408</v>
      </c>
      <c r="AF142" s="1">
        <v>2.8095835658920798</v>
      </c>
      <c r="AG142" s="1">
        <v>3.3143477727400801</v>
      </c>
      <c r="AH142" s="1">
        <v>3.9144677085045601</v>
      </c>
      <c r="AI142" s="1">
        <v>4.4318348867061603</v>
      </c>
      <c r="AJ142" s="1">
        <v>4.9492020649077597</v>
      </c>
      <c r="AK142" s="1">
        <v>5.8889017482347281</v>
      </c>
      <c r="AL142" s="1">
        <v>7.3285708612763205</v>
      </c>
      <c r="AM142" s="1">
        <v>8.76823997431792</v>
      </c>
      <c r="AN142" s="1">
        <v>10.20790908735952</v>
      </c>
      <c r="AO142" s="1">
        <v>11.647578200401121</v>
      </c>
      <c r="AP142" s="1">
        <v>13.08724731344272</v>
      </c>
      <c r="AQ142" s="1">
        <v>14.52691642648432</v>
      </c>
      <c r="AR142" s="1">
        <v>16.363791460362179</v>
      </c>
    </row>
    <row r="143" spans="1:44" x14ac:dyDescent="0.2">
      <c r="A143" s="13" t="s">
        <v>94</v>
      </c>
      <c r="B143" s="1" t="s">
        <v>138</v>
      </c>
      <c r="C143" s="1" t="s">
        <v>3</v>
      </c>
      <c r="D143" s="1">
        <v>8.5147199999999999E-3</v>
      </c>
      <c r="E143" s="1">
        <v>8.5147199999999999E-3</v>
      </c>
      <c r="F143" s="1">
        <v>7.0955999999999997E-3</v>
      </c>
      <c r="G143" s="1">
        <v>7.0955999999999997E-3</v>
      </c>
      <c r="H143" s="1">
        <v>7.0955999999999997E-3</v>
      </c>
      <c r="I143" s="1">
        <v>7.0955999999999997E-3</v>
      </c>
      <c r="J143" s="1">
        <v>5.6764800000000002E-3</v>
      </c>
      <c r="K143" s="1">
        <v>5.6764800000000002E-3</v>
      </c>
      <c r="L143" s="1">
        <v>5.6764799999999898E-3</v>
      </c>
      <c r="M143" s="1">
        <v>5.6764800000000002E-3</v>
      </c>
      <c r="N143" s="1">
        <v>5.6764800000000002E-3</v>
      </c>
      <c r="O143" s="1">
        <v>4.25736E-3</v>
      </c>
      <c r="P143" s="1">
        <v>4.25736E-3</v>
      </c>
      <c r="Q143" s="1">
        <v>4.25736E-3</v>
      </c>
      <c r="R143" s="1">
        <v>4.25736E-3</v>
      </c>
      <c r="S143" s="1">
        <v>2.8382399999999901E-3</v>
      </c>
      <c r="T143" s="1">
        <v>2.8382399999999901E-3</v>
      </c>
      <c r="U143" s="1">
        <v>2.8382400000000001E-3</v>
      </c>
      <c r="V143" s="1">
        <v>2.8382400000000001E-3</v>
      </c>
      <c r="W143" s="1">
        <v>1.4191200000000001E-3</v>
      </c>
      <c r="X143" s="1">
        <v>1.4191200000000001E-3</v>
      </c>
      <c r="Y143" s="1">
        <v>1.4191200000000001E-3</v>
      </c>
      <c r="Z143" s="1">
        <v>1.4191200000000001E-3</v>
      </c>
      <c r="AA143" s="1">
        <v>0.33528785073079698</v>
      </c>
      <c r="AB143" s="1">
        <v>1.1569863094532999</v>
      </c>
      <c r="AC143" s="1">
        <v>2.15037030945332</v>
      </c>
      <c r="AD143" s="1">
        <v>3.1437543094532998</v>
      </c>
      <c r="AE143" s="1">
        <v>4.1371383094532996</v>
      </c>
      <c r="AF143" s="1">
        <v>4.57666199999999</v>
      </c>
      <c r="AG143" s="1">
        <v>4.97138542797168</v>
      </c>
      <c r="AH143" s="1">
        <v>5.1859649538224302</v>
      </c>
      <c r="AI143" s="1">
        <v>5.9929437600000099</v>
      </c>
      <c r="AJ143" s="1">
        <v>6.53362848</v>
      </c>
      <c r="AK143" s="1">
        <v>7.07289408000001</v>
      </c>
      <c r="AL143" s="1">
        <v>7.6135788</v>
      </c>
      <c r="AM143" s="1">
        <v>8.1542635200000007</v>
      </c>
      <c r="AN143" s="1">
        <v>8.9617427999999997</v>
      </c>
      <c r="AO143" s="1">
        <v>9.7692220800000005</v>
      </c>
      <c r="AP143" s="1">
        <v>10.57528224</v>
      </c>
      <c r="AQ143" s="1">
        <v>11.1968567999999</v>
      </c>
      <c r="AR143" s="1">
        <v>12.1902408</v>
      </c>
    </row>
    <row r="144" spans="1:44" x14ac:dyDescent="0.2">
      <c r="A144" s="13" t="s">
        <v>94</v>
      </c>
      <c r="B144" s="1" t="s">
        <v>105</v>
      </c>
      <c r="C144" s="1" t="s">
        <v>3</v>
      </c>
      <c r="D144" s="1">
        <v>0.23304397593599893</v>
      </c>
      <c r="E144" s="1">
        <v>0.40144091788799896</v>
      </c>
      <c r="F144" s="1">
        <v>0.56841873983999802</v>
      </c>
      <c r="G144" s="1">
        <v>0.55946279335679905</v>
      </c>
      <c r="H144" s="1">
        <v>0.55044378748799894</v>
      </c>
      <c r="I144" s="1">
        <v>0.54148784100479896</v>
      </c>
      <c r="J144" s="1">
        <v>0.53104971513599897</v>
      </c>
      <c r="K144" s="1">
        <v>0.522093768652798</v>
      </c>
      <c r="L144" s="1">
        <v>0.51313782216959902</v>
      </c>
      <c r="M144" s="1">
        <v>0.50411881630079902</v>
      </c>
      <c r="N144" s="1">
        <v>0.52288940679551899</v>
      </c>
      <c r="O144" s="1">
        <v>0.51194253712895998</v>
      </c>
      <c r="P144" s="1">
        <v>0.50247784684800001</v>
      </c>
      <c r="Q144" s="1">
        <v>0.49301315656703892</v>
      </c>
      <c r="R144" s="1">
        <v>0.48348540690047997</v>
      </c>
      <c r="S144" s="1">
        <v>0.47260159661951895</v>
      </c>
      <c r="T144" s="1">
        <v>0.46307384695296</v>
      </c>
      <c r="U144" s="1">
        <v>0.45360915667199997</v>
      </c>
      <c r="V144" s="1">
        <v>0.44414446639103899</v>
      </c>
      <c r="W144" s="1">
        <v>0.43319759672447999</v>
      </c>
      <c r="X144" s="1">
        <v>0.437124864272112</v>
      </c>
      <c r="Y144" s="1">
        <v>0.42731484851548696</v>
      </c>
      <c r="Z144" s="1">
        <v>0.417536529245567</v>
      </c>
      <c r="AA144" s="1">
        <v>1.027389472358528</v>
      </c>
      <c r="AB144" s="1">
        <v>2.3440421221724073</v>
      </c>
      <c r="AC144" s="1">
        <v>3.4456612548013998</v>
      </c>
      <c r="AD144" s="1">
        <v>4.94380946164938</v>
      </c>
      <c r="AE144" s="1">
        <v>6.4419576684973796</v>
      </c>
      <c r="AF144" s="1">
        <v>7.3862455658920698</v>
      </c>
      <c r="AG144" s="1">
        <v>8.2857332007117606</v>
      </c>
      <c r="AH144" s="1">
        <v>9.1004326623269911</v>
      </c>
      <c r="AI144" s="1">
        <v>10.424778646706169</v>
      </c>
      <c r="AJ144" s="1">
        <v>11.48283054490776</v>
      </c>
      <c r="AK144" s="1">
        <v>12.961795828234738</v>
      </c>
      <c r="AL144" s="1">
        <v>14.942149661276321</v>
      </c>
      <c r="AM144" s="1">
        <v>16.922503494317922</v>
      </c>
      <c r="AN144" s="1">
        <v>19.169651887359521</v>
      </c>
      <c r="AO144" s="1">
        <v>21.416800280401119</v>
      </c>
      <c r="AP144" s="1">
        <v>23.66252955344272</v>
      </c>
      <c r="AQ144" s="1">
        <v>25.723773226484219</v>
      </c>
      <c r="AR144" s="1">
        <v>28.554032260362177</v>
      </c>
    </row>
    <row r="145" spans="1:44" x14ac:dyDescent="0.2">
      <c r="A145" s="13" t="s">
        <v>94</v>
      </c>
      <c r="B145" s="1" t="s">
        <v>106</v>
      </c>
      <c r="C145" s="1" t="s">
        <v>3</v>
      </c>
      <c r="D145" s="1">
        <v>1.3084917119999999</v>
      </c>
      <c r="E145" s="1">
        <v>1.2656847456</v>
      </c>
      <c r="F145" s="1">
        <v>1.2217487904</v>
      </c>
      <c r="G145" s="1">
        <v>1.1781628848000001</v>
      </c>
      <c r="H145" s="1">
        <v>1.1326091328000001</v>
      </c>
      <c r="I145" s="1">
        <v>1.0865728800000001</v>
      </c>
      <c r="J145" s="1">
        <v>1.0405870848000001</v>
      </c>
      <c r="K145" s="1">
        <v>0.99260506079999899</v>
      </c>
      <c r="L145" s="1">
        <v>0.94502039039999997</v>
      </c>
      <c r="M145" s="1">
        <v>0.89454386879999992</v>
      </c>
      <c r="N145" s="1">
        <v>0.84535401599999904</v>
      </c>
      <c r="O145" s="1">
        <v>0.79253752319999993</v>
      </c>
      <c r="P145" s="1">
        <v>0.73719815039999992</v>
      </c>
      <c r="Q145" s="1">
        <v>0.6835806432</v>
      </c>
      <c r="R145" s="1">
        <v>0.62832326399999905</v>
      </c>
      <c r="S145" s="1">
        <v>0.57390789599999903</v>
      </c>
      <c r="T145" s="1">
        <v>0.51819324480000006</v>
      </c>
      <c r="U145" s="1">
        <v>1.1857945967999901</v>
      </c>
      <c r="V145" s="1">
        <v>1.8592931807999999</v>
      </c>
      <c r="W145" s="1">
        <v>2.5361818848</v>
      </c>
      <c r="X145" s="1">
        <v>3.2180595839999997</v>
      </c>
      <c r="Y145" s="1">
        <v>3.90549708</v>
      </c>
      <c r="Z145" s="1">
        <v>4.5963152351999996</v>
      </c>
      <c r="AA145" s="1">
        <v>5.8539127415931747</v>
      </c>
      <c r="AB145" s="1">
        <v>7.3189154583118103</v>
      </c>
      <c r="AC145" s="1">
        <v>8.7945458070303388</v>
      </c>
      <c r="AD145" s="1">
        <v>10.337417214948941</v>
      </c>
      <c r="AE145" s="1">
        <v>11.88911870286752</v>
      </c>
      <c r="AF145" s="1">
        <v>13.449650270786119</v>
      </c>
      <c r="AG145" s="1">
        <v>15.01901191870475</v>
      </c>
      <c r="AH145" s="1">
        <v>16.597203646623271</v>
      </c>
      <c r="AI145" s="1">
        <v>18.18422545454186</v>
      </c>
      <c r="AJ145" s="1">
        <v>19.780077342460558</v>
      </c>
      <c r="AK145" s="1">
        <v>21.384759310379138</v>
      </c>
      <c r="AL145" s="1">
        <v>22.99827135829759</v>
      </c>
      <c r="AM145" s="1">
        <v>24.6206134862162</v>
      </c>
      <c r="AN145" s="1">
        <v>26.251785694134703</v>
      </c>
      <c r="AO145" s="1">
        <v>27.891787982053398</v>
      </c>
      <c r="AP145" s="1">
        <v>29.540620349971903</v>
      </c>
      <c r="AQ145" s="1">
        <v>31.198282797890599</v>
      </c>
      <c r="AR145" s="1">
        <v>32.864775325809198</v>
      </c>
    </row>
    <row r="146" spans="1:44" x14ac:dyDescent="0.2">
      <c r="A146" s="13" t="s">
        <v>94</v>
      </c>
      <c r="B146" s="1" t="s">
        <v>139</v>
      </c>
      <c r="C146" s="1" t="s">
        <v>3</v>
      </c>
      <c r="D146" s="1">
        <v>0.256576896</v>
      </c>
      <c r="E146" s="1">
        <v>0.24976512000000001</v>
      </c>
      <c r="F146" s="1">
        <v>0.24295334399999899</v>
      </c>
      <c r="G146" s="1">
        <v>0.241389158399999</v>
      </c>
      <c r="H146" s="1">
        <v>0.23442600960000001</v>
      </c>
      <c r="I146" s="1">
        <v>0.22978391040000001</v>
      </c>
      <c r="J146" s="1">
        <v>0.222820761599999</v>
      </c>
      <c r="K146" s="1">
        <v>0.21585761279999999</v>
      </c>
      <c r="L146" s="1">
        <v>0.208894464</v>
      </c>
      <c r="M146" s="1">
        <v>0.20193131519999899</v>
      </c>
      <c r="N146" s="1">
        <v>0.19728921599999999</v>
      </c>
      <c r="O146" s="1">
        <v>0.1903260672</v>
      </c>
      <c r="P146" s="1">
        <v>0.18336291839999899</v>
      </c>
      <c r="Q146" s="1">
        <v>0.17639976959999901</v>
      </c>
      <c r="R146" s="1">
        <v>0.16943662079999999</v>
      </c>
      <c r="S146" s="1">
        <v>0.16247347200000001</v>
      </c>
      <c r="T146" s="1">
        <v>0.15783137279999901</v>
      </c>
      <c r="U146" s="1">
        <v>0.150868224</v>
      </c>
      <c r="V146" s="1">
        <v>0.14390507520000001</v>
      </c>
      <c r="W146" s="1">
        <v>0.136941926399999</v>
      </c>
      <c r="X146" s="1">
        <v>0.12997877760000001</v>
      </c>
      <c r="Y146" s="1">
        <v>0.12533667840000001</v>
      </c>
      <c r="Z146" s="1">
        <v>0.92869934788052499</v>
      </c>
      <c r="AA146" s="1">
        <v>1.3949508096000001</v>
      </c>
      <c r="AB146" s="1">
        <v>1.4692243968000001</v>
      </c>
      <c r="AC146" s="1">
        <v>1.543497984</v>
      </c>
      <c r="AD146" s="1">
        <v>1.6340189184</v>
      </c>
      <c r="AE146" s="1">
        <v>1.7245398528</v>
      </c>
      <c r="AF146" s="1">
        <v>1.8150607872</v>
      </c>
      <c r="AG146" s="1">
        <v>1.9055817215999999</v>
      </c>
      <c r="AH146" s="1">
        <v>1.9961026559999899</v>
      </c>
      <c r="AI146" s="1">
        <v>2.13304458239999</v>
      </c>
      <c r="AJ146" s="1">
        <v>2.2699865088000002</v>
      </c>
      <c r="AK146" s="1">
        <v>2.40692843519999</v>
      </c>
      <c r="AL146" s="1">
        <v>2.54387036159999</v>
      </c>
      <c r="AM146" s="1">
        <v>2.6808122879999901</v>
      </c>
      <c r="AN146" s="1">
        <v>2.7899016191999899</v>
      </c>
      <c r="AO146" s="1">
        <v>2.8989909503999902</v>
      </c>
      <c r="AP146" s="1">
        <v>3.01040133119999</v>
      </c>
      <c r="AQ146" s="1">
        <v>3.1175351256643302</v>
      </c>
      <c r="AR146" s="1">
        <v>3.2285799935999901</v>
      </c>
    </row>
    <row r="147" spans="1:44" x14ac:dyDescent="0.2">
      <c r="A147" s="13" t="s">
        <v>94</v>
      </c>
      <c r="B147" s="1" t="s">
        <v>140</v>
      </c>
      <c r="C147" s="1" t="s">
        <v>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</row>
    <row r="148" spans="1:44" x14ac:dyDescent="0.2">
      <c r="A148" s="13" t="s">
        <v>94</v>
      </c>
      <c r="B148" s="1" t="s">
        <v>141</v>
      </c>
      <c r="C148" s="1" t="s">
        <v>3</v>
      </c>
      <c r="D148" s="1">
        <v>0.256576896</v>
      </c>
      <c r="E148" s="1">
        <v>0.24976512000000001</v>
      </c>
      <c r="F148" s="1">
        <v>0.24295334399999899</v>
      </c>
      <c r="G148" s="1">
        <v>0.241389158399999</v>
      </c>
      <c r="H148" s="1">
        <v>0.23442600960000001</v>
      </c>
      <c r="I148" s="1">
        <v>0.22978391040000001</v>
      </c>
      <c r="J148" s="1">
        <v>0.222820761599999</v>
      </c>
      <c r="K148" s="1">
        <v>0.21585761279999999</v>
      </c>
      <c r="L148" s="1">
        <v>0.208894464</v>
      </c>
      <c r="M148" s="1">
        <v>0.20193131519999899</v>
      </c>
      <c r="N148" s="1">
        <v>0.19728921599999999</v>
      </c>
      <c r="O148" s="1">
        <v>0.1903260672</v>
      </c>
      <c r="P148" s="1">
        <v>0.18336291839999899</v>
      </c>
      <c r="Q148" s="1">
        <v>0.17639976959999901</v>
      </c>
      <c r="R148" s="1">
        <v>0.16943662079999999</v>
      </c>
      <c r="S148" s="1">
        <v>0.16247347200000001</v>
      </c>
      <c r="T148" s="1">
        <v>0.15783137279999901</v>
      </c>
      <c r="U148" s="1">
        <v>0.150868224</v>
      </c>
      <c r="V148" s="1">
        <v>0.14390507520000001</v>
      </c>
      <c r="W148" s="1">
        <v>0.136941926399999</v>
      </c>
      <c r="X148" s="1">
        <v>0.12997877760000001</v>
      </c>
      <c r="Y148" s="1">
        <v>0.12533667840000001</v>
      </c>
      <c r="Z148" s="1">
        <v>0.92869934788052499</v>
      </c>
      <c r="AA148" s="1">
        <v>1.3949508096000001</v>
      </c>
      <c r="AB148" s="1">
        <v>1.4692243968000001</v>
      </c>
      <c r="AC148" s="1">
        <v>1.543497984</v>
      </c>
      <c r="AD148" s="1">
        <v>1.6340189184</v>
      </c>
      <c r="AE148" s="1">
        <v>1.7245398528</v>
      </c>
      <c r="AF148" s="1">
        <v>1.8150607872</v>
      </c>
      <c r="AG148" s="1">
        <v>1.9055817215999999</v>
      </c>
      <c r="AH148" s="1">
        <v>1.9961026559999899</v>
      </c>
      <c r="AI148" s="1">
        <v>2.13304458239999</v>
      </c>
      <c r="AJ148" s="1">
        <v>2.2699865088000002</v>
      </c>
      <c r="AK148" s="1">
        <v>2.40692843519999</v>
      </c>
      <c r="AL148" s="1">
        <v>2.54387036159999</v>
      </c>
      <c r="AM148" s="1">
        <v>2.6808122879999901</v>
      </c>
      <c r="AN148" s="1">
        <v>2.7899016191999899</v>
      </c>
      <c r="AO148" s="1">
        <v>2.8989909503999902</v>
      </c>
      <c r="AP148" s="1">
        <v>3.01040133119999</v>
      </c>
      <c r="AQ148" s="1">
        <v>3.1175351256643302</v>
      </c>
      <c r="AR148" s="1">
        <v>3.2285799935999901</v>
      </c>
    </row>
    <row r="149" spans="1:44" x14ac:dyDescent="0.2">
      <c r="A149" s="13" t="s">
        <v>94</v>
      </c>
      <c r="B149" s="1" t="s">
        <v>142</v>
      </c>
      <c r="C149" s="1" t="s">
        <v>3</v>
      </c>
      <c r="D149" s="1">
        <v>74.487499228324566</v>
      </c>
      <c r="E149" s="1">
        <v>77.11511065478993</v>
      </c>
      <c r="F149" s="1">
        <v>79.699641465299578</v>
      </c>
      <c r="G149" s="1">
        <v>82.155226443509264</v>
      </c>
      <c r="H149" s="1">
        <v>84.503846428299099</v>
      </c>
      <c r="I149" s="1">
        <v>86.833250847573382</v>
      </c>
      <c r="J149" s="1">
        <v>89.616653115544736</v>
      </c>
      <c r="K149" s="1">
        <v>92.283039926318509</v>
      </c>
      <c r="L149" s="1">
        <v>94.874717689503555</v>
      </c>
      <c r="M149" s="1">
        <v>97.96562304752932</v>
      </c>
      <c r="N149" s="1">
        <v>100.53440127430791</v>
      </c>
      <c r="O149" s="1">
        <v>101.06591899403011</v>
      </c>
      <c r="P149" s="1">
        <v>101.58944243975262</v>
      </c>
      <c r="Q149" s="1">
        <v>102.11181601467251</v>
      </c>
      <c r="R149" s="1">
        <v>101.62598803710389</v>
      </c>
      <c r="S149" s="1">
        <v>102.13388487041398</v>
      </c>
      <c r="T149" s="1">
        <v>102.72827894275822</v>
      </c>
      <c r="U149" s="1">
        <v>103.3222933424403</v>
      </c>
      <c r="V149" s="1">
        <v>103.89561949393298</v>
      </c>
      <c r="W149" s="1">
        <v>104.45393555757479</v>
      </c>
      <c r="X149" s="1">
        <v>106.17572495577325</v>
      </c>
      <c r="Y149" s="1">
        <v>107.9405549882801</v>
      </c>
      <c r="Z149" s="1">
        <v>109.69819555438998</v>
      </c>
      <c r="AA149" s="1">
        <v>111.44659829776393</v>
      </c>
      <c r="AB149" s="1">
        <v>113.18760843357158</v>
      </c>
      <c r="AC149" s="1">
        <v>114.91359804050032</v>
      </c>
      <c r="AD149" s="1">
        <v>116.37551585945538</v>
      </c>
      <c r="AE149" s="1">
        <v>117.83582224051412</v>
      </c>
      <c r="AF149" s="1">
        <v>119.29453195265053</v>
      </c>
      <c r="AG149" s="1">
        <v>120.74909003772203</v>
      </c>
      <c r="AH149" s="1">
        <v>122.20356424636479</v>
      </c>
      <c r="AI149" s="1">
        <v>125.13765941294834</v>
      </c>
      <c r="AJ149" s="1">
        <v>128.34228720467516</v>
      </c>
      <c r="AK149" s="1">
        <v>129.93710578932811</v>
      </c>
      <c r="AL149" s="1">
        <v>133.25292760479743</v>
      </c>
      <c r="AM149" s="1">
        <v>136.51466701835</v>
      </c>
      <c r="AN149" s="1">
        <v>139.64830390428446</v>
      </c>
      <c r="AO149" s="1">
        <v>142.77878908176609</v>
      </c>
      <c r="AP149" s="1">
        <v>146.36477053107427</v>
      </c>
      <c r="AQ149" s="1">
        <v>149.96496180986495</v>
      </c>
      <c r="AR149" s="1">
        <v>153.39607156937097</v>
      </c>
    </row>
    <row r="151" spans="1:44" x14ac:dyDescent="0.2">
      <c r="A151" s="13" t="s">
        <v>94</v>
      </c>
      <c r="B151" s="1" t="s">
        <v>135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4.5240404985946103</v>
      </c>
      <c r="P151" s="1">
        <v>4.5240404985945997</v>
      </c>
      <c r="Q151" s="1">
        <v>4.5240404985945704</v>
      </c>
      <c r="R151" s="1">
        <v>4.5240404985945997</v>
      </c>
      <c r="S151" s="1">
        <v>4.5240404985945997</v>
      </c>
      <c r="T151" s="1">
        <v>4.5240404985945997</v>
      </c>
      <c r="U151" s="1">
        <v>4.5240404985945997</v>
      </c>
      <c r="V151" s="1">
        <v>4.5240404985945997</v>
      </c>
      <c r="W151" s="1">
        <v>5.2890768558743604</v>
      </c>
      <c r="X151" s="1">
        <v>5.2890768558743604</v>
      </c>
      <c r="Y151" s="1">
        <v>6.30408779720059</v>
      </c>
      <c r="Z151" s="1">
        <v>7.7788862776350598</v>
      </c>
      <c r="AA151" s="1">
        <v>8.7831409388450297</v>
      </c>
      <c r="AB151" s="1">
        <v>9.5978412495700205</v>
      </c>
      <c r="AC151" s="1">
        <v>9.6281400622691198</v>
      </c>
      <c r="AD151" s="1">
        <v>9.6402633394988797</v>
      </c>
      <c r="AE151" s="1">
        <v>9.6574030577718197</v>
      </c>
      <c r="AF151" s="1">
        <v>9.6801728030195004</v>
      </c>
      <c r="AG151" s="1">
        <v>9.7024517387564906</v>
      </c>
      <c r="AH151" s="1">
        <v>9.7276081985818106</v>
      </c>
      <c r="AI151" s="1">
        <v>9.8373864655266896</v>
      </c>
      <c r="AJ151" s="1">
        <v>10</v>
      </c>
      <c r="AK151" s="1">
        <v>10</v>
      </c>
      <c r="AL151" s="1">
        <v>10</v>
      </c>
      <c r="AM151" s="1">
        <v>10</v>
      </c>
      <c r="AN151" s="1">
        <v>10</v>
      </c>
      <c r="AO151" s="1">
        <v>9.9999999999999893</v>
      </c>
      <c r="AP151" s="1">
        <v>9.9999999999999893</v>
      </c>
      <c r="AQ151" s="1">
        <v>10</v>
      </c>
      <c r="AR151" s="1">
        <v>10</v>
      </c>
    </row>
    <row r="152" spans="1:44" x14ac:dyDescent="0.2">
      <c r="A152" s="13" t="s">
        <v>94</v>
      </c>
      <c r="B152" s="1" t="s">
        <v>131</v>
      </c>
      <c r="C152" s="1" t="s">
        <v>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0.158975062893178</v>
      </c>
      <c r="AB152" s="1">
        <v>0.447938422285728</v>
      </c>
      <c r="AC152" s="1">
        <v>0.92754311848830695</v>
      </c>
      <c r="AD152" s="1">
        <v>2.3830842496644502</v>
      </c>
      <c r="AE152" s="1">
        <v>3.5191921380050202</v>
      </c>
      <c r="AF152" s="1">
        <v>4.6745294370647299</v>
      </c>
      <c r="AG152" s="1">
        <v>5.8555149405629203</v>
      </c>
      <c r="AH152" s="1">
        <v>7.21519784077931</v>
      </c>
      <c r="AI152" s="1">
        <v>8.6169054456643597</v>
      </c>
      <c r="AJ152" s="1">
        <v>10</v>
      </c>
      <c r="AK152" s="1">
        <v>10</v>
      </c>
      <c r="AL152" s="1">
        <v>10</v>
      </c>
      <c r="AM152" s="1">
        <v>10</v>
      </c>
      <c r="AN152" s="1">
        <v>10</v>
      </c>
      <c r="AO152" s="1">
        <v>10</v>
      </c>
      <c r="AP152" s="1">
        <v>10</v>
      </c>
      <c r="AQ152" s="1">
        <v>10</v>
      </c>
      <c r="AR152" s="1">
        <v>10</v>
      </c>
    </row>
    <row r="153" spans="1:44" x14ac:dyDescent="0.2">
      <c r="A153" s="13" t="s">
        <v>94</v>
      </c>
      <c r="B153" s="1" t="s">
        <v>143</v>
      </c>
      <c r="C153" s="1" t="s">
        <v>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1.21504948859679</v>
      </c>
      <c r="AD153" s="1">
        <v>1.6759097571656401</v>
      </c>
      <c r="AE153" s="1">
        <v>3.2741621908536498</v>
      </c>
      <c r="AF153" s="1">
        <v>4.8686923677770597</v>
      </c>
      <c r="AG153" s="1">
        <v>6.4640105479589796</v>
      </c>
      <c r="AH153" s="1">
        <v>7.5784899512233199</v>
      </c>
      <c r="AI153" s="1">
        <v>9.3488822754739491</v>
      </c>
      <c r="AJ153" s="1">
        <v>10</v>
      </c>
      <c r="AK153" s="1">
        <v>10</v>
      </c>
      <c r="AL153" s="1">
        <v>10</v>
      </c>
      <c r="AM153" s="1">
        <v>10</v>
      </c>
      <c r="AN153" s="1">
        <v>10</v>
      </c>
      <c r="AO153" s="1">
        <v>10</v>
      </c>
      <c r="AP153" s="1">
        <v>10</v>
      </c>
      <c r="AQ153" s="1">
        <v>10</v>
      </c>
      <c r="AR153" s="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153"/>
  <sheetViews>
    <sheetView topLeftCell="A128" workbookViewId="0">
      <selection activeCell="D130" sqref="D130:AR153"/>
    </sheetView>
  </sheetViews>
  <sheetFormatPr baseColWidth="10" defaultColWidth="10.83203125" defaultRowHeight="15" x14ac:dyDescent="0.2"/>
  <cols>
    <col min="1" max="1" width="10.83203125" style="13"/>
    <col min="2" max="2" width="31.83203125" style="1" bestFit="1" customWidth="1"/>
    <col min="3" max="16384" width="10.83203125" style="1"/>
  </cols>
  <sheetData>
    <row r="1" spans="1:44" x14ac:dyDescent="0.2">
      <c r="B1" s="2" t="s">
        <v>186</v>
      </c>
    </row>
    <row r="2" spans="1:44" s="2" customFormat="1" x14ac:dyDescent="0.2">
      <c r="A2" s="13"/>
    </row>
    <row r="3" spans="1:44" s="2" customFormat="1" x14ac:dyDescent="0.2">
      <c r="A3" s="3" t="s">
        <v>90</v>
      </c>
      <c r="B3" s="3" t="s">
        <v>0</v>
      </c>
      <c r="C3" s="2" t="s">
        <v>1</v>
      </c>
      <c r="D3" s="2">
        <v>2010</v>
      </c>
      <c r="E3" s="2">
        <v>2011</v>
      </c>
      <c r="F3" s="2">
        <v>2012</v>
      </c>
      <c r="G3" s="2">
        <v>2013</v>
      </c>
      <c r="H3" s="2">
        <v>2014</v>
      </c>
      <c r="I3" s="2">
        <v>2015</v>
      </c>
      <c r="J3" s="2">
        <v>2016</v>
      </c>
      <c r="K3" s="2">
        <v>2017</v>
      </c>
      <c r="L3" s="2">
        <v>2018</v>
      </c>
      <c r="M3" s="2">
        <v>2019</v>
      </c>
      <c r="N3" s="2">
        <v>2020</v>
      </c>
      <c r="O3" s="2">
        <v>2021</v>
      </c>
      <c r="P3" s="2">
        <v>2022</v>
      </c>
      <c r="Q3" s="2">
        <v>2023</v>
      </c>
      <c r="R3" s="2">
        <v>2024</v>
      </c>
      <c r="S3" s="2">
        <v>2025</v>
      </c>
      <c r="T3" s="2">
        <v>2026</v>
      </c>
      <c r="U3" s="2">
        <v>2027</v>
      </c>
      <c r="V3" s="2">
        <v>2028</v>
      </c>
      <c r="W3" s="2">
        <v>2029</v>
      </c>
      <c r="X3" s="2">
        <v>2030</v>
      </c>
      <c r="Y3" s="2">
        <v>2031</v>
      </c>
      <c r="Z3" s="2">
        <v>2032</v>
      </c>
      <c r="AA3" s="2">
        <v>2033</v>
      </c>
      <c r="AB3" s="2">
        <v>2034</v>
      </c>
      <c r="AC3" s="2">
        <v>2035</v>
      </c>
      <c r="AD3" s="2">
        <v>2036</v>
      </c>
      <c r="AE3" s="2">
        <v>2037</v>
      </c>
      <c r="AF3" s="2">
        <v>2038</v>
      </c>
      <c r="AG3" s="2">
        <v>2039</v>
      </c>
      <c r="AH3" s="2">
        <v>2040</v>
      </c>
      <c r="AI3" s="2">
        <v>2041</v>
      </c>
      <c r="AJ3" s="2">
        <v>2042</v>
      </c>
      <c r="AK3" s="2">
        <v>2043</v>
      </c>
      <c r="AL3" s="2">
        <v>2044</v>
      </c>
      <c r="AM3" s="2">
        <v>2045</v>
      </c>
      <c r="AN3" s="2">
        <v>2046</v>
      </c>
      <c r="AO3" s="2">
        <v>2047</v>
      </c>
      <c r="AP3" s="2">
        <v>2048</v>
      </c>
      <c r="AQ3" s="2">
        <v>2049</v>
      </c>
      <c r="AR3" s="2">
        <v>2050</v>
      </c>
    </row>
    <row r="4" spans="1:44" x14ac:dyDescent="0.2">
      <c r="A4" s="13" t="s">
        <v>91</v>
      </c>
      <c r="B4" s="1" t="s">
        <v>2</v>
      </c>
      <c r="C4" s="1" t="s">
        <v>3</v>
      </c>
      <c r="D4" s="4">
        <v>83.884658716061907</v>
      </c>
      <c r="E4" s="4">
        <v>84.874255265161096</v>
      </c>
      <c r="F4" s="4">
        <v>85.889226084749993</v>
      </c>
      <c r="G4" s="4">
        <v>86.878822633849197</v>
      </c>
      <c r="H4" s="4">
        <v>87.893793453438192</v>
      </c>
      <c r="I4" s="4">
        <v>89.045822876695098</v>
      </c>
      <c r="J4" s="4">
        <v>90.300518399528102</v>
      </c>
      <c r="K4" s="4">
        <v>91.540634075643396</v>
      </c>
      <c r="L4" s="4">
        <v>92.7953295984764</v>
      </c>
      <c r="M4" s="4">
        <v>94.035445274591694</v>
      </c>
      <c r="N4" s="4">
        <v>95.31551506791439</v>
      </c>
      <c r="O4" s="4">
        <v>95.337103915458499</v>
      </c>
      <c r="P4" s="4">
        <v>94.231425996900299</v>
      </c>
      <c r="Q4" s="4">
        <v>94.295071809925901</v>
      </c>
      <c r="R4" s="4">
        <v>94.295492083528401</v>
      </c>
      <c r="S4" s="4">
        <v>93.339046198802706</v>
      </c>
      <c r="T4" s="4">
        <v>93.37921030478509</v>
      </c>
      <c r="U4" s="4">
        <v>93.408789975770901</v>
      </c>
      <c r="V4" s="4">
        <v>93.438369646756598</v>
      </c>
      <c r="W4" s="4">
        <v>92.565867561102905</v>
      </c>
      <c r="X4" s="4">
        <v>92.633118256884202</v>
      </c>
      <c r="Y4" s="4">
        <v>92.640748295997895</v>
      </c>
      <c r="Z4" s="4">
        <v>91.884529069596709</v>
      </c>
      <c r="AA4" s="4">
        <v>91.927962148805392</v>
      </c>
      <c r="AB4" s="4">
        <v>91.964079766243202</v>
      </c>
      <c r="AC4" s="4">
        <v>91.261334174287001</v>
      </c>
      <c r="AD4" s="4">
        <v>91.300294377138812</v>
      </c>
      <c r="AE4" s="4">
        <v>91.345148749054502</v>
      </c>
      <c r="AF4" s="4">
        <v>91.3841089519062</v>
      </c>
      <c r="AG4" s="4">
        <v>90.752783318475906</v>
      </c>
      <c r="AH4" s="4">
        <v>90.824314812529309</v>
      </c>
      <c r="AI4" s="4">
        <v>90.840506448187412</v>
      </c>
      <c r="AJ4" s="4">
        <v>90.294746831387499</v>
      </c>
      <c r="AK4" s="4">
        <v>90.313335714078207</v>
      </c>
      <c r="AL4" s="4">
        <v>90.386065831647798</v>
      </c>
      <c r="AM4" s="4">
        <v>89.868040186307496</v>
      </c>
      <c r="AN4" s="4">
        <v>89.914216182902393</v>
      </c>
      <c r="AO4" s="4">
        <v>89.962678451689598</v>
      </c>
      <c r="AP4" s="4">
        <v>90.008854448284495</v>
      </c>
      <c r="AQ4" s="4">
        <v>89.539962122463905</v>
      </c>
      <c r="AR4" s="4">
        <v>89.588187048146295</v>
      </c>
    </row>
    <row r="5" spans="1:44" x14ac:dyDescent="0.2">
      <c r="A5" s="13" t="s">
        <v>91</v>
      </c>
      <c r="B5" s="1" t="s">
        <v>4</v>
      </c>
      <c r="C5" s="1" t="s">
        <v>3</v>
      </c>
      <c r="D5" s="4">
        <v>5.76</v>
      </c>
      <c r="E5" s="4">
        <v>5.76</v>
      </c>
      <c r="F5" s="4">
        <v>5.76</v>
      </c>
      <c r="G5" s="4">
        <v>5.76</v>
      </c>
      <c r="H5" s="4">
        <v>5.76</v>
      </c>
      <c r="I5" s="4">
        <v>5.7997912075165203</v>
      </c>
      <c r="J5" s="4">
        <v>5.8693887020067201</v>
      </c>
      <c r="K5" s="4">
        <v>5.9273866140818896</v>
      </c>
      <c r="L5" s="4">
        <v>5.9969841085720903</v>
      </c>
      <c r="M5" s="4">
        <v>6.05498202064725</v>
      </c>
      <c r="N5" s="4">
        <v>6.1245795151374498</v>
      </c>
      <c r="O5" s="4">
        <v>6.1013803503073802</v>
      </c>
      <c r="P5" s="4">
        <v>6.0781811854773196</v>
      </c>
      <c r="Q5" s="4">
        <v>6.0665816030622901</v>
      </c>
      <c r="R5" s="4">
        <v>6.0433824382322197</v>
      </c>
      <c r="S5" s="4">
        <v>6.0201832734021501</v>
      </c>
      <c r="T5" s="4">
        <v>6.0085836909871198</v>
      </c>
      <c r="U5" s="4">
        <v>5.9853845261570502</v>
      </c>
      <c r="V5" s="4">
        <v>5.9621853613269904</v>
      </c>
      <c r="W5" s="4">
        <v>5.9389861964969199</v>
      </c>
      <c r="X5" s="4">
        <v>5.9273866140818896</v>
      </c>
      <c r="Y5" s="4">
        <v>5.90418744925182</v>
      </c>
      <c r="Z5" s="4">
        <v>5.8809882844217602</v>
      </c>
      <c r="AA5" s="4">
        <v>5.8693887020067201</v>
      </c>
      <c r="AB5" s="4">
        <v>5.8461895371766603</v>
      </c>
      <c r="AC5" s="4">
        <v>5.8229903723465899</v>
      </c>
      <c r="AD5" s="4">
        <v>5.7997912075165203</v>
      </c>
      <c r="AE5" s="4">
        <v>5.78819162510149</v>
      </c>
      <c r="AF5" s="4">
        <v>5.7649924602714204</v>
      </c>
      <c r="AG5" s="4">
        <v>5.7417932954413597</v>
      </c>
      <c r="AH5" s="4">
        <v>5.7301937130263303</v>
      </c>
      <c r="AI5" s="4">
        <v>5.7069945481962598</v>
      </c>
      <c r="AJ5" s="4">
        <v>5.6837953833662</v>
      </c>
      <c r="AK5" s="4">
        <v>5.6605962185361296</v>
      </c>
      <c r="AL5" s="4">
        <v>5.6489966361210904</v>
      </c>
      <c r="AM5" s="4">
        <v>5.6257974712910297</v>
      </c>
      <c r="AN5" s="4">
        <v>5.6025983064609601</v>
      </c>
      <c r="AO5" s="4">
        <v>5.5909987240459298</v>
      </c>
      <c r="AP5" s="4">
        <v>5.5677995592158602</v>
      </c>
      <c r="AQ5" s="4">
        <v>5.5446003943858004</v>
      </c>
      <c r="AR5" s="4">
        <v>5.52140122955573</v>
      </c>
    </row>
    <row r="7" spans="1:44" x14ac:dyDescent="0.2">
      <c r="A7" s="3" t="s">
        <v>90</v>
      </c>
      <c r="B7" s="3" t="s">
        <v>5</v>
      </c>
      <c r="C7" s="2" t="s">
        <v>1</v>
      </c>
      <c r="D7" s="2">
        <v>2010</v>
      </c>
      <c r="E7" s="2">
        <v>2011</v>
      </c>
      <c r="F7" s="2">
        <v>2012</v>
      </c>
      <c r="G7" s="2">
        <v>2013</v>
      </c>
      <c r="H7" s="2">
        <v>2014</v>
      </c>
      <c r="I7" s="2">
        <v>2015</v>
      </c>
      <c r="J7" s="2">
        <v>2016</v>
      </c>
      <c r="K7" s="2">
        <v>2017</v>
      </c>
      <c r="L7" s="2">
        <v>2018</v>
      </c>
      <c r="M7" s="2">
        <v>2019</v>
      </c>
      <c r="N7" s="2">
        <v>2020</v>
      </c>
      <c r="O7" s="2">
        <v>2021</v>
      </c>
      <c r="P7" s="2">
        <v>2022</v>
      </c>
      <c r="Q7" s="2">
        <v>2023</v>
      </c>
      <c r="R7" s="2">
        <v>2024</v>
      </c>
      <c r="S7" s="2">
        <v>2025</v>
      </c>
      <c r="T7" s="2">
        <v>2026</v>
      </c>
      <c r="U7" s="2">
        <v>2027</v>
      </c>
      <c r="V7" s="2">
        <v>2028</v>
      </c>
      <c r="W7" s="2">
        <v>2029</v>
      </c>
      <c r="X7" s="2">
        <v>2030</v>
      </c>
      <c r="Y7" s="2">
        <v>2031</v>
      </c>
      <c r="Z7" s="2">
        <v>2032</v>
      </c>
      <c r="AA7" s="2">
        <v>2033</v>
      </c>
      <c r="AB7" s="2">
        <v>2034</v>
      </c>
      <c r="AC7" s="2">
        <v>2035</v>
      </c>
      <c r="AD7" s="2">
        <v>2036</v>
      </c>
      <c r="AE7" s="2">
        <v>2037</v>
      </c>
      <c r="AF7" s="2">
        <v>2038</v>
      </c>
      <c r="AG7" s="2">
        <v>2039</v>
      </c>
      <c r="AH7" s="2">
        <v>2040</v>
      </c>
      <c r="AI7" s="2">
        <v>2041</v>
      </c>
      <c r="AJ7" s="2">
        <v>2042</v>
      </c>
      <c r="AK7" s="2">
        <v>2043</v>
      </c>
      <c r="AL7" s="2">
        <v>2044</v>
      </c>
      <c r="AM7" s="2">
        <v>2045</v>
      </c>
      <c r="AN7" s="2">
        <v>2046</v>
      </c>
      <c r="AO7" s="2">
        <v>2047</v>
      </c>
      <c r="AP7" s="2">
        <v>2048</v>
      </c>
      <c r="AQ7" s="2">
        <v>2049</v>
      </c>
      <c r="AR7" s="2">
        <v>2050</v>
      </c>
    </row>
    <row r="8" spans="1:44" ht="16" x14ac:dyDescent="0.2">
      <c r="A8" s="13" t="s">
        <v>91</v>
      </c>
      <c r="B8" s="1" t="s">
        <v>6</v>
      </c>
      <c r="C8" s="1" t="s">
        <v>7</v>
      </c>
      <c r="D8" s="23">
        <v>5143.7741192377725</v>
      </c>
      <c r="E8" s="23">
        <v>5166.7741192377707</v>
      </c>
      <c r="F8" s="23">
        <v>5209.7043008654846</v>
      </c>
      <c r="G8" s="23">
        <v>5244.4091244344745</v>
      </c>
      <c r="H8" s="23">
        <v>5293.1424157762094</v>
      </c>
      <c r="I8" s="23">
        <v>5282.742415776208</v>
      </c>
      <c r="J8" s="23">
        <v>5271.6424157762076</v>
      </c>
      <c r="K8" s="23">
        <v>5260.8424157762074</v>
      </c>
      <c r="L8" s="23">
        <v>5358.8857378721859</v>
      </c>
      <c r="M8" s="23">
        <v>5336.8973134470953</v>
      </c>
      <c r="N8" s="23">
        <v>5483.0927241860954</v>
      </c>
      <c r="O8" s="23">
        <v>5594.375830679267</v>
      </c>
      <c r="P8" s="23">
        <v>5641.3462869785972</v>
      </c>
      <c r="Q8" s="23">
        <v>5705.6567255736636</v>
      </c>
      <c r="R8" s="23">
        <v>5761.8576330968872</v>
      </c>
      <c r="S8" s="23">
        <v>5886.9269527439064</v>
      </c>
      <c r="T8" s="23">
        <v>6097.5163398798131</v>
      </c>
      <c r="U8" s="23">
        <v>6341.0248740290508</v>
      </c>
      <c r="V8" s="23">
        <v>6585.9390773523501</v>
      </c>
      <c r="W8" s="23">
        <v>6829.570498997502</v>
      </c>
      <c r="X8" s="23">
        <v>7073.9637398080831</v>
      </c>
      <c r="Y8" s="23">
        <v>7317.8756999677807</v>
      </c>
      <c r="Z8" s="23">
        <v>7527.8632213081974</v>
      </c>
      <c r="AA8" s="23">
        <v>7758.9704246319216</v>
      </c>
      <c r="AB8" s="23">
        <v>8056.4629217526026</v>
      </c>
      <c r="AC8" s="23">
        <v>8149.1213687871168</v>
      </c>
      <c r="AD8" s="23">
        <v>8288.3076960285816</v>
      </c>
      <c r="AE8" s="23">
        <v>8478.9242310301706</v>
      </c>
      <c r="AF8" s="23">
        <v>8689.4421772328315</v>
      </c>
      <c r="AG8" s="23">
        <v>8915.8398880690074</v>
      </c>
      <c r="AH8" s="23">
        <v>9236.6515431167209</v>
      </c>
      <c r="AI8" s="23">
        <v>9585.7134066899343</v>
      </c>
      <c r="AJ8" s="23">
        <v>9899.0166096224057</v>
      </c>
      <c r="AK8" s="23">
        <v>10061.08181743316</v>
      </c>
      <c r="AL8" s="23">
        <v>10420.814247291164</v>
      </c>
      <c r="AM8" s="23">
        <v>10751.602136637342</v>
      </c>
      <c r="AN8" s="23">
        <v>11043.737854122122</v>
      </c>
      <c r="AO8" s="23">
        <v>11363.900876487665</v>
      </c>
      <c r="AP8" s="23">
        <v>11619.390394578031</v>
      </c>
      <c r="AQ8" s="23">
        <v>11878.997886346555</v>
      </c>
      <c r="AR8" s="23">
        <v>12168.553617248663</v>
      </c>
    </row>
    <row r="9" spans="1:44" ht="16" x14ac:dyDescent="0.2">
      <c r="A9" s="13" t="s">
        <v>91</v>
      </c>
      <c r="B9" s="1" t="s">
        <v>8</v>
      </c>
      <c r="C9" s="1" t="s">
        <v>7</v>
      </c>
      <c r="D9" s="23">
        <v>86.3</v>
      </c>
      <c r="E9" s="23">
        <v>83.2</v>
      </c>
      <c r="F9" s="23">
        <v>80.100000000000009</v>
      </c>
      <c r="G9" s="23">
        <v>77</v>
      </c>
      <c r="H9" s="23">
        <v>73.800000000000011</v>
      </c>
      <c r="I9" s="23">
        <v>70.8</v>
      </c>
      <c r="J9" s="23">
        <v>67.7</v>
      </c>
      <c r="K9" s="23">
        <v>64.5</v>
      </c>
      <c r="L9" s="23">
        <v>93.938988856776092</v>
      </c>
      <c r="M9" s="23">
        <v>64.150564431686504</v>
      </c>
      <c r="N9" s="23">
        <v>131.63429608967951</v>
      </c>
      <c r="O9" s="23">
        <v>188.43429608967898</v>
      </c>
      <c r="P9" s="23">
        <v>245.43429608967901</v>
      </c>
      <c r="Q9" s="23">
        <v>302.33429608967901</v>
      </c>
      <c r="R9" s="23">
        <v>347.815736922589</v>
      </c>
      <c r="S9" s="23">
        <v>404.815736922589</v>
      </c>
      <c r="T9" s="23">
        <v>427.71821556645</v>
      </c>
      <c r="U9" s="23">
        <v>438.60902308499601</v>
      </c>
      <c r="V9" s="23">
        <v>449.42650414844906</v>
      </c>
      <c r="W9" s="23">
        <v>472.34117924519899</v>
      </c>
      <c r="X9" s="23">
        <v>469.24117924519896</v>
      </c>
      <c r="Y9" s="23">
        <v>475.45138540087498</v>
      </c>
      <c r="Z9" s="23">
        <v>506.11347661213102</v>
      </c>
      <c r="AA9" s="23">
        <v>533.72769260071198</v>
      </c>
      <c r="AB9" s="23">
        <v>539.75053828633304</v>
      </c>
      <c r="AC9" s="23">
        <v>571.26194446691807</v>
      </c>
      <c r="AD9" s="23">
        <v>595.48695626813003</v>
      </c>
      <c r="AE9" s="23">
        <v>610.66261014168504</v>
      </c>
      <c r="AF9" s="23">
        <v>614.88537991334101</v>
      </c>
      <c r="AG9" s="23">
        <v>649.71638209125103</v>
      </c>
      <c r="AH9" s="23">
        <v>661.755261281495</v>
      </c>
      <c r="AI9" s="23">
        <v>668.11712485470696</v>
      </c>
      <c r="AJ9" s="23">
        <v>695.83523573841399</v>
      </c>
      <c r="AK9" s="23">
        <v>694.93523573841401</v>
      </c>
      <c r="AL9" s="23">
        <v>712.85270549506595</v>
      </c>
      <c r="AM9" s="23">
        <v>732.94059484124193</v>
      </c>
      <c r="AN9" s="23">
        <v>732.94059484124193</v>
      </c>
      <c r="AO9" s="23">
        <v>732.94059484124193</v>
      </c>
      <c r="AP9" s="23">
        <v>741.53638249670598</v>
      </c>
      <c r="AQ9" s="23">
        <v>755.963340955543</v>
      </c>
      <c r="AR9" s="23">
        <v>758.93129675070998</v>
      </c>
    </row>
    <row r="10" spans="1:44" ht="16" x14ac:dyDescent="0.2">
      <c r="A10" s="13" t="s">
        <v>91</v>
      </c>
      <c r="B10" s="1" t="s">
        <v>9</v>
      </c>
      <c r="C10" s="1" t="s">
        <v>7</v>
      </c>
      <c r="D10" s="23">
        <v>1580.8000000000002</v>
      </c>
      <c r="E10" s="23">
        <v>1543.7</v>
      </c>
      <c r="F10" s="23">
        <v>1504.3</v>
      </c>
      <c r="G10" s="23">
        <v>1464.6999999999998</v>
      </c>
      <c r="H10" s="23">
        <v>1425.2</v>
      </c>
      <c r="I10" s="23">
        <v>1385.7</v>
      </c>
      <c r="J10" s="23">
        <v>1346.1999999999998</v>
      </c>
      <c r="K10" s="23">
        <v>1306.7</v>
      </c>
      <c r="L10" s="23">
        <v>1227.7</v>
      </c>
      <c r="M10" s="23">
        <v>1267.1000000000001</v>
      </c>
      <c r="N10" s="23">
        <v>1188.1000000000001</v>
      </c>
      <c r="O10" s="23">
        <v>1148.5999999999999</v>
      </c>
      <c r="P10" s="23">
        <v>1109</v>
      </c>
      <c r="Q10" s="23">
        <v>1069.5999999999999</v>
      </c>
      <c r="R10" s="23">
        <v>1030</v>
      </c>
      <c r="S10" s="23">
        <v>990.5</v>
      </c>
      <c r="T10" s="23">
        <v>950.9</v>
      </c>
      <c r="U10" s="23">
        <v>911.5</v>
      </c>
      <c r="V10" s="23">
        <v>871.89999999999986</v>
      </c>
      <c r="W10" s="23">
        <v>841.12873834166396</v>
      </c>
      <c r="X10" s="23">
        <v>901.52873834166394</v>
      </c>
      <c r="Y10" s="23">
        <v>962.12873834166396</v>
      </c>
      <c r="Z10" s="23">
        <v>1022.6287383416638</v>
      </c>
      <c r="AA10" s="23">
        <v>1083.0287383416601</v>
      </c>
      <c r="AB10" s="23">
        <v>1143.5287383416598</v>
      </c>
      <c r="AC10" s="23">
        <v>1204.0287383416598</v>
      </c>
      <c r="AD10" s="23">
        <v>1264.5287383416601</v>
      </c>
      <c r="AE10" s="23">
        <v>1324.9287383416602</v>
      </c>
      <c r="AF10" s="23">
        <v>1385.5287383416598</v>
      </c>
      <c r="AG10" s="23">
        <v>1445.9287383416599</v>
      </c>
      <c r="AH10" s="23">
        <v>1506.4287383416599</v>
      </c>
      <c r="AI10" s="23">
        <v>1566.8287383416603</v>
      </c>
      <c r="AJ10" s="23">
        <v>1627.4287383416602</v>
      </c>
      <c r="AK10" s="23">
        <v>1687.82873834166</v>
      </c>
      <c r="AL10" s="23">
        <v>1748.32873834166</v>
      </c>
      <c r="AM10" s="23">
        <v>1808.7287383416601</v>
      </c>
      <c r="AN10" s="23">
        <v>1869.32873834166</v>
      </c>
      <c r="AO10" s="23">
        <v>1929.7287383416599</v>
      </c>
      <c r="AP10" s="23">
        <v>1990.2287383416599</v>
      </c>
      <c r="AQ10" s="23">
        <v>2050.6287383416598</v>
      </c>
      <c r="AR10" s="23">
        <v>2111.2287383416601</v>
      </c>
    </row>
    <row r="11" spans="1:44" ht="16" x14ac:dyDescent="0.2">
      <c r="A11" s="13" t="s">
        <v>91</v>
      </c>
      <c r="B11" s="1" t="s">
        <v>10</v>
      </c>
      <c r="C11" s="1" t="s">
        <v>7</v>
      </c>
      <c r="D11" s="23">
        <v>1403.7741192377712</v>
      </c>
      <c r="E11" s="23">
        <v>1459.1741192377701</v>
      </c>
      <c r="F11" s="23">
        <v>1536.604300865484</v>
      </c>
      <c r="G11" s="23">
        <v>1637.6091244344755</v>
      </c>
      <c r="H11" s="23">
        <v>1752.7424157762086</v>
      </c>
      <c r="I11" s="23">
        <v>1808.3424157762076</v>
      </c>
      <c r="J11" s="23">
        <v>1863.5424157762075</v>
      </c>
      <c r="K11" s="23">
        <v>1919.0424157762075</v>
      </c>
      <c r="L11" s="23">
        <v>2087.5713992832157</v>
      </c>
      <c r="M11" s="23">
        <v>2032.2713992832155</v>
      </c>
      <c r="N11" s="23">
        <v>2143.1713992832156</v>
      </c>
      <c r="O11" s="23">
        <v>2227.3541631200383</v>
      </c>
      <c r="P11" s="23">
        <v>2293.9742363603555</v>
      </c>
      <c r="Q11" s="23">
        <v>2384.3846749554218</v>
      </c>
      <c r="R11" s="23">
        <v>2478.2041416457346</v>
      </c>
      <c r="S11" s="23">
        <v>2629.4734612927546</v>
      </c>
      <c r="T11" s="23">
        <v>2760.9493240570664</v>
      </c>
      <c r="U11" s="23">
        <v>2846.0670506877577</v>
      </c>
      <c r="V11" s="23">
        <v>2901.3670506877575</v>
      </c>
      <c r="W11" s="23">
        <v>2956.8670506877575</v>
      </c>
      <c r="X11" s="23">
        <v>3012.3670506877575</v>
      </c>
      <c r="Y11" s="23">
        <v>3067.6670506877572</v>
      </c>
      <c r="Z11" s="23">
        <v>3123.1670506877576</v>
      </c>
      <c r="AA11" s="23">
        <v>3178.4670506877574</v>
      </c>
      <c r="AB11" s="23">
        <v>3233.9670506877574</v>
      </c>
      <c r="AC11" s="23">
        <v>3183.6929314499862</v>
      </c>
      <c r="AD11" s="23">
        <v>3146.9929314499859</v>
      </c>
      <c r="AE11" s="23">
        <v>3134.0338125780231</v>
      </c>
      <c r="AF11" s="23">
        <v>3151.8289890090332</v>
      </c>
      <c r="AG11" s="23">
        <v>3155.2956976672999</v>
      </c>
      <c r="AH11" s="23">
        <v>3195.8684735247602</v>
      </c>
      <c r="AI11" s="23">
        <v>3195.8684735247602</v>
      </c>
      <c r="AJ11" s="23">
        <v>3150.0974107690099</v>
      </c>
      <c r="AK11" s="23">
        <v>3086.3388941213816</v>
      </c>
      <c r="AL11" s="23">
        <v>3086.3388941213816</v>
      </c>
      <c r="AM11" s="23">
        <v>3086.3388941213816</v>
      </c>
      <c r="AN11" s="23">
        <v>3057.3561302845592</v>
      </c>
      <c r="AO11" s="23">
        <v>3046.236057044242</v>
      </c>
      <c r="AP11" s="23">
        <v>3011.3256184491761</v>
      </c>
      <c r="AQ11" s="23">
        <v>2972.9061517588634</v>
      </c>
      <c r="AR11" s="23">
        <v>3069.505605946812</v>
      </c>
    </row>
    <row r="12" spans="1:44" ht="16" x14ac:dyDescent="0.2">
      <c r="A12" s="13" t="s">
        <v>91</v>
      </c>
      <c r="B12" s="1" t="s">
        <v>11</v>
      </c>
      <c r="C12" s="1" t="s">
        <v>7</v>
      </c>
      <c r="D12" s="23">
        <v>1006.6999999999999</v>
      </c>
      <c r="E12" s="23">
        <v>994.1</v>
      </c>
      <c r="F12" s="23">
        <v>981.6</v>
      </c>
      <c r="G12" s="23">
        <v>969</v>
      </c>
      <c r="H12" s="23">
        <v>956.4</v>
      </c>
      <c r="I12" s="23">
        <v>943.8</v>
      </c>
      <c r="J12" s="23">
        <v>931.2</v>
      </c>
      <c r="K12" s="23">
        <v>918.60000000000014</v>
      </c>
      <c r="L12" s="23">
        <v>893.5</v>
      </c>
      <c r="M12" s="23">
        <v>906</v>
      </c>
      <c r="N12" s="23">
        <v>880.89999999999986</v>
      </c>
      <c r="O12" s="23">
        <v>868.30000000000007</v>
      </c>
      <c r="P12" s="23">
        <v>855.7</v>
      </c>
      <c r="Q12" s="23">
        <v>843.09999999999991</v>
      </c>
      <c r="R12" s="23">
        <v>830.5</v>
      </c>
      <c r="S12" s="23">
        <v>818.00000000000011</v>
      </c>
      <c r="T12" s="23">
        <v>866.91104572773406</v>
      </c>
      <c r="U12" s="23">
        <v>1004.311045727734</v>
      </c>
      <c r="V12" s="23">
        <v>1141.7110457277299</v>
      </c>
      <c r="W12" s="23">
        <v>1279.1110457277302</v>
      </c>
      <c r="X12" s="23">
        <v>1356.9890170049</v>
      </c>
      <c r="Y12" s="23">
        <v>1425.7907710089198</v>
      </c>
      <c r="Z12" s="23">
        <v>1436.1162011380802</v>
      </c>
      <c r="AA12" s="23">
        <v>1470.90918847323</v>
      </c>
      <c r="AB12" s="23">
        <v>1593.5788399082899</v>
      </c>
      <c r="AC12" s="23">
        <v>1674.5999999999899</v>
      </c>
      <c r="AD12" s="23">
        <v>1690.69999999999</v>
      </c>
      <c r="AE12" s="23">
        <v>1706.8999999999901</v>
      </c>
      <c r="AF12" s="23">
        <v>1723.0999999999899</v>
      </c>
      <c r="AG12" s="23">
        <v>1739.19999999999</v>
      </c>
      <c r="AH12" s="23">
        <v>1755.29999999999</v>
      </c>
      <c r="AI12" s="23">
        <v>1769.49999999999</v>
      </c>
      <c r="AJ12" s="23">
        <v>1783.7</v>
      </c>
      <c r="AK12" s="23">
        <v>1797.8999999999899</v>
      </c>
      <c r="AL12" s="23">
        <v>1812.19999999999</v>
      </c>
      <c r="AM12" s="23">
        <v>1826.3999999999899</v>
      </c>
      <c r="AN12" s="23">
        <v>1835.8999999999899</v>
      </c>
      <c r="AO12" s="23">
        <v>1845.3999999999901</v>
      </c>
      <c r="AP12" s="23">
        <v>1854.8999999999901</v>
      </c>
      <c r="AQ12" s="23">
        <v>1864.3999999999901</v>
      </c>
      <c r="AR12" s="23">
        <v>1873.9999999999902</v>
      </c>
    </row>
    <row r="13" spans="1:44" ht="16" x14ac:dyDescent="0.2">
      <c r="A13" s="13" t="s">
        <v>91</v>
      </c>
      <c r="B13" s="1" t="s">
        <v>12</v>
      </c>
      <c r="C13" s="1" t="s">
        <v>7</v>
      </c>
      <c r="D13" s="23">
        <v>393.29999999999995</v>
      </c>
      <c r="E13" s="23">
        <v>385.40000000000003</v>
      </c>
      <c r="F13" s="23">
        <v>377.59999999999997</v>
      </c>
      <c r="G13" s="23">
        <v>369.7</v>
      </c>
      <c r="H13" s="23">
        <v>361.8</v>
      </c>
      <c r="I13" s="23">
        <v>354</v>
      </c>
      <c r="J13" s="23">
        <v>346.1</v>
      </c>
      <c r="K13" s="23">
        <v>338.2</v>
      </c>
      <c r="L13" s="23">
        <v>322.5</v>
      </c>
      <c r="M13" s="23">
        <v>330.40000000000003</v>
      </c>
      <c r="N13" s="23">
        <v>314.59999999999997</v>
      </c>
      <c r="O13" s="23">
        <v>306.8</v>
      </c>
      <c r="P13" s="23">
        <v>298.89999999999998</v>
      </c>
      <c r="Q13" s="23">
        <v>291</v>
      </c>
      <c r="R13" s="23">
        <v>283.2</v>
      </c>
      <c r="S13" s="23">
        <v>275.3</v>
      </c>
      <c r="T13" s="23">
        <v>267.40000000000003</v>
      </c>
      <c r="U13" s="23">
        <v>259.60000000000002</v>
      </c>
      <c r="V13" s="23">
        <v>251.7</v>
      </c>
      <c r="W13" s="23">
        <v>243.79999999999998</v>
      </c>
      <c r="X13" s="23">
        <v>236</v>
      </c>
      <c r="Y13" s="23">
        <v>228.1</v>
      </c>
      <c r="Z13" s="23">
        <v>220.29999999999998</v>
      </c>
      <c r="AA13" s="23">
        <v>212.4</v>
      </c>
      <c r="AB13" s="23">
        <v>204.5</v>
      </c>
      <c r="AC13" s="23">
        <v>196.70000000000002</v>
      </c>
      <c r="AD13" s="23">
        <v>188.79999999999998</v>
      </c>
      <c r="AE13" s="23">
        <v>180.9</v>
      </c>
      <c r="AF13" s="23">
        <v>173.1</v>
      </c>
      <c r="AG13" s="23">
        <v>165.20000000000002</v>
      </c>
      <c r="AH13" s="23">
        <v>157.29999999999998</v>
      </c>
      <c r="AI13" s="23">
        <v>149.5</v>
      </c>
      <c r="AJ13" s="23">
        <v>141.6</v>
      </c>
      <c r="AK13" s="23">
        <v>133.70000000000002</v>
      </c>
      <c r="AL13" s="23">
        <v>125.9</v>
      </c>
      <c r="AM13" s="23">
        <v>118</v>
      </c>
      <c r="AN13" s="23">
        <v>110.10000000000001</v>
      </c>
      <c r="AO13" s="23">
        <v>102.3</v>
      </c>
      <c r="AP13" s="23">
        <v>94.399999999999991</v>
      </c>
      <c r="AQ13" s="23">
        <v>86.5</v>
      </c>
      <c r="AR13" s="23">
        <v>78.7</v>
      </c>
    </row>
    <row r="14" spans="1:44" ht="16" x14ac:dyDescent="0.2">
      <c r="A14" s="13" t="s">
        <v>91</v>
      </c>
      <c r="B14" s="1" t="s">
        <v>13</v>
      </c>
      <c r="C14" s="1" t="s">
        <v>7</v>
      </c>
      <c r="D14" s="23">
        <v>461.80000000000007</v>
      </c>
      <c r="E14" s="23">
        <v>466.8</v>
      </c>
      <c r="F14" s="23">
        <v>471.9</v>
      </c>
      <c r="G14" s="23">
        <v>477</v>
      </c>
      <c r="H14" s="23">
        <v>482.09999999999997</v>
      </c>
      <c r="I14" s="23">
        <v>487.20000000000005</v>
      </c>
      <c r="J14" s="23">
        <v>492.29999999999995</v>
      </c>
      <c r="K14" s="23">
        <v>497.5</v>
      </c>
      <c r="L14" s="23">
        <v>533.97534973219433</v>
      </c>
      <c r="M14" s="23">
        <v>528.87534973219431</v>
      </c>
      <c r="N14" s="23">
        <v>633.08702881320096</v>
      </c>
      <c r="O14" s="23">
        <v>671.587371469549</v>
      </c>
      <c r="P14" s="23">
        <v>663.437754528563</v>
      </c>
      <c r="Q14" s="23">
        <v>648.53775452856303</v>
      </c>
      <c r="R14" s="23">
        <v>633.73775452856296</v>
      </c>
      <c r="S14" s="23">
        <v>618.73775452856307</v>
      </c>
      <c r="T14" s="23">
        <v>601.73775452856307</v>
      </c>
      <c r="U14" s="23">
        <v>587.33775452856298</v>
      </c>
      <c r="V14" s="23">
        <v>572.937754528563</v>
      </c>
      <c r="W14" s="23">
        <v>558.53775452856303</v>
      </c>
      <c r="X14" s="23">
        <v>544.33775452856298</v>
      </c>
      <c r="Y14" s="23">
        <v>529.937754528563</v>
      </c>
      <c r="Z14" s="23">
        <v>515.53775452856303</v>
      </c>
      <c r="AA14" s="23">
        <v>501.13775452856299</v>
      </c>
      <c r="AB14" s="23">
        <v>486.73775452856302</v>
      </c>
      <c r="AC14" s="23">
        <v>452.33775452856298</v>
      </c>
      <c r="AD14" s="23">
        <v>417.937754528563</v>
      </c>
      <c r="AE14" s="23">
        <v>383.73775452856302</v>
      </c>
      <c r="AF14" s="23">
        <v>349.33775452856298</v>
      </c>
      <c r="AG14" s="23">
        <v>314.937754528563</v>
      </c>
      <c r="AH14" s="23">
        <v>280.53775452856303</v>
      </c>
      <c r="AI14" s="23">
        <v>260.53775452856343</v>
      </c>
      <c r="AJ14" s="23">
        <v>240.5377545285634</v>
      </c>
      <c r="AK14" s="23">
        <v>220.53775452856343</v>
      </c>
      <c r="AL14" s="23">
        <v>200.53775452856343</v>
      </c>
      <c r="AM14" s="23">
        <v>180.53775452856343</v>
      </c>
      <c r="AN14" s="23">
        <v>175.71775908923101</v>
      </c>
      <c r="AO14" s="23">
        <v>175.71775908923101</v>
      </c>
      <c r="AP14" s="23">
        <v>149.34240935703599</v>
      </c>
      <c r="AQ14" s="23">
        <v>149.34240935703599</v>
      </c>
      <c r="AR14" s="23">
        <v>55.330730276029001</v>
      </c>
    </row>
    <row r="15" spans="1:44" ht="16" x14ac:dyDescent="0.2">
      <c r="A15" s="13" t="s">
        <v>91</v>
      </c>
      <c r="B15" s="1" t="s">
        <v>14</v>
      </c>
      <c r="C15" s="1" t="s">
        <v>7</v>
      </c>
      <c r="D15" s="23">
        <v>11.299999999999999</v>
      </c>
      <c r="E15" s="23">
        <v>11</v>
      </c>
      <c r="F15" s="23">
        <v>10.7</v>
      </c>
      <c r="G15" s="23">
        <v>10.4</v>
      </c>
      <c r="H15" s="23">
        <v>10.1</v>
      </c>
      <c r="I15" s="23">
        <v>9.9</v>
      </c>
      <c r="J15" s="23">
        <v>9.6</v>
      </c>
      <c r="K15" s="23">
        <v>9.2999999999999989</v>
      </c>
      <c r="L15" s="23">
        <v>8.6999999999999993</v>
      </c>
      <c r="M15" s="23">
        <v>9</v>
      </c>
      <c r="N15" s="23">
        <v>8.5</v>
      </c>
      <c r="O15" s="23">
        <v>8.2000000000000011</v>
      </c>
      <c r="P15" s="23">
        <v>7.9</v>
      </c>
      <c r="Q15" s="23">
        <v>7.6</v>
      </c>
      <c r="R15" s="23">
        <v>7.3</v>
      </c>
      <c r="S15" s="23">
        <v>7</v>
      </c>
      <c r="T15" s="23">
        <v>6.8</v>
      </c>
      <c r="U15" s="23">
        <v>6.5</v>
      </c>
      <c r="V15" s="23">
        <v>37.696722259850397</v>
      </c>
      <c r="W15" s="23">
        <v>46.684730466588398</v>
      </c>
      <c r="X15" s="23">
        <v>50.4</v>
      </c>
      <c r="Y15" s="23">
        <v>53.6</v>
      </c>
      <c r="Z15" s="23">
        <v>56.800000000000004</v>
      </c>
      <c r="AA15" s="23">
        <v>60.1</v>
      </c>
      <c r="AB15" s="23">
        <v>63.3</v>
      </c>
      <c r="AC15" s="23">
        <v>66.5</v>
      </c>
      <c r="AD15" s="23">
        <v>70.400000000000006</v>
      </c>
      <c r="AE15" s="23">
        <v>74.300000000000011</v>
      </c>
      <c r="AF15" s="23">
        <v>78.2</v>
      </c>
      <c r="AG15" s="23">
        <v>82.100000000000009</v>
      </c>
      <c r="AH15" s="23">
        <v>86</v>
      </c>
      <c r="AI15" s="23">
        <v>91.899999999999991</v>
      </c>
      <c r="AJ15" s="23">
        <v>97.8</v>
      </c>
      <c r="AK15" s="23">
        <v>103.7</v>
      </c>
      <c r="AL15" s="23">
        <v>109.599999999999</v>
      </c>
      <c r="AM15" s="23">
        <v>115.5</v>
      </c>
      <c r="AN15" s="23">
        <v>120.19999999999901</v>
      </c>
      <c r="AO15" s="23">
        <v>124.89999999999999</v>
      </c>
      <c r="AP15" s="23">
        <v>129.70000000000002</v>
      </c>
      <c r="AQ15" s="23">
        <v>134.4</v>
      </c>
      <c r="AR15" s="23">
        <v>139.1</v>
      </c>
    </row>
    <row r="16" spans="1:44" ht="16" x14ac:dyDescent="0.2">
      <c r="A16" s="13" t="s">
        <v>91</v>
      </c>
      <c r="B16" s="1" t="s">
        <v>15</v>
      </c>
      <c r="C16" s="1" t="s">
        <v>7</v>
      </c>
      <c r="D16" s="23">
        <v>40.6</v>
      </c>
      <c r="E16" s="23">
        <v>70.599999999999994</v>
      </c>
      <c r="F16" s="23">
        <v>100.5</v>
      </c>
      <c r="G16" s="23">
        <v>98.899999999999991</v>
      </c>
      <c r="H16" s="23">
        <v>97.3</v>
      </c>
      <c r="I16" s="23">
        <v>95.7</v>
      </c>
      <c r="J16" s="23">
        <v>94.000000000000014</v>
      </c>
      <c r="K16" s="23">
        <v>92.4</v>
      </c>
      <c r="L16" s="23">
        <v>89.199999999999989</v>
      </c>
      <c r="M16" s="23">
        <v>90.800000000000011</v>
      </c>
      <c r="N16" s="23">
        <v>87.600000000000009</v>
      </c>
      <c r="O16" s="23">
        <v>85.9</v>
      </c>
      <c r="P16" s="23">
        <v>84.299999999999983</v>
      </c>
      <c r="Q16" s="23">
        <v>82.7</v>
      </c>
      <c r="R16" s="23">
        <v>81.100000000000009</v>
      </c>
      <c r="S16" s="23">
        <v>79.399999999999991</v>
      </c>
      <c r="T16" s="23">
        <v>77.800000000000011</v>
      </c>
      <c r="U16" s="23">
        <v>76.2</v>
      </c>
      <c r="V16" s="23">
        <v>74.599999999999994</v>
      </c>
      <c r="W16" s="23">
        <v>72.899999999999991</v>
      </c>
      <c r="X16" s="23">
        <v>71.3</v>
      </c>
      <c r="Y16" s="23">
        <v>69.699999999999989</v>
      </c>
      <c r="Z16" s="23">
        <v>68.099999999999994</v>
      </c>
      <c r="AA16" s="23">
        <v>66.400000000000006</v>
      </c>
      <c r="AB16" s="23">
        <v>64.8</v>
      </c>
      <c r="AC16" s="23">
        <v>0</v>
      </c>
      <c r="AD16" s="23">
        <v>33.461315440253799</v>
      </c>
      <c r="AE16" s="23">
        <v>103.461315440253</v>
      </c>
      <c r="AF16" s="23">
        <v>173.461315440253</v>
      </c>
      <c r="AG16" s="23">
        <v>243.461315440253</v>
      </c>
      <c r="AH16" s="23">
        <v>393.46131544025303</v>
      </c>
      <c r="AI16" s="23">
        <v>543.46131544025297</v>
      </c>
      <c r="AJ16" s="23">
        <v>693.46131544025297</v>
      </c>
      <c r="AK16" s="23">
        <v>787.58503989864607</v>
      </c>
      <c r="AL16" s="23">
        <v>936.5</v>
      </c>
      <c r="AM16" s="23">
        <v>1054.5999999999999</v>
      </c>
      <c r="AN16" s="23">
        <v>1191.5</v>
      </c>
      <c r="AO16" s="23">
        <v>1328.4</v>
      </c>
      <c r="AP16" s="23">
        <v>1465.1999999999989</v>
      </c>
      <c r="AQ16" s="23">
        <v>1602.0999999999981</v>
      </c>
      <c r="AR16" s="23">
        <v>1738.999999999998</v>
      </c>
    </row>
    <row r="17" spans="1:44" ht="16" x14ac:dyDescent="0.2">
      <c r="A17" s="13" t="s">
        <v>91</v>
      </c>
      <c r="B17" s="1" t="s">
        <v>16</v>
      </c>
      <c r="C17" s="1" t="s">
        <v>7</v>
      </c>
      <c r="D17" s="23">
        <v>159.20000000000002</v>
      </c>
      <c r="E17" s="23">
        <v>152.79999999999998</v>
      </c>
      <c r="F17" s="23">
        <v>146.4</v>
      </c>
      <c r="G17" s="23">
        <v>140.1</v>
      </c>
      <c r="H17" s="23">
        <v>133.69999999999999</v>
      </c>
      <c r="I17" s="23">
        <v>127.3</v>
      </c>
      <c r="J17" s="23">
        <v>121</v>
      </c>
      <c r="K17" s="23">
        <v>114.60000000000001</v>
      </c>
      <c r="L17" s="23">
        <v>101.8</v>
      </c>
      <c r="M17" s="23">
        <v>108.30000000000001</v>
      </c>
      <c r="N17" s="23">
        <v>95.5</v>
      </c>
      <c r="O17" s="23">
        <v>89.2</v>
      </c>
      <c r="P17" s="23">
        <v>82.699999999999989</v>
      </c>
      <c r="Q17" s="23">
        <v>76.399999999999991</v>
      </c>
      <c r="R17" s="23">
        <v>69.999999999999986</v>
      </c>
      <c r="S17" s="23">
        <v>63.699999999999996</v>
      </c>
      <c r="T17" s="23">
        <v>137.30000000000001</v>
      </c>
      <c r="U17" s="23">
        <v>210.9</v>
      </c>
      <c r="V17" s="23">
        <v>284.60000000000002</v>
      </c>
      <c r="W17" s="23">
        <v>358.2</v>
      </c>
      <c r="X17" s="23">
        <v>431.79999999999995</v>
      </c>
      <c r="Y17" s="23">
        <v>505.49999999999994</v>
      </c>
      <c r="Z17" s="23">
        <v>579.09999999999991</v>
      </c>
      <c r="AA17" s="23">
        <v>652.79999999999995</v>
      </c>
      <c r="AB17" s="23">
        <v>726.3</v>
      </c>
      <c r="AC17" s="23">
        <v>799.99999999999909</v>
      </c>
      <c r="AD17" s="23">
        <v>879.99999999999898</v>
      </c>
      <c r="AE17" s="23">
        <v>959.99999999999898</v>
      </c>
      <c r="AF17" s="23">
        <v>1039.99999999999</v>
      </c>
      <c r="AG17" s="23">
        <v>1119.99999999999</v>
      </c>
      <c r="AH17" s="23">
        <v>1200</v>
      </c>
      <c r="AI17" s="23">
        <v>1340</v>
      </c>
      <c r="AJ17" s="23">
        <v>1468.5561548045052</v>
      </c>
      <c r="AK17" s="23">
        <v>1548.556154804505</v>
      </c>
      <c r="AL17" s="23">
        <v>1688.556154804505</v>
      </c>
      <c r="AM17" s="23">
        <v>1828.556154804505</v>
      </c>
      <c r="AN17" s="23">
        <v>1950.6946315654409</v>
      </c>
      <c r="AO17" s="23">
        <v>2078.2777271713007</v>
      </c>
      <c r="AP17" s="23">
        <v>2182.7572459334642</v>
      </c>
      <c r="AQ17" s="23">
        <v>2262.7572459334638</v>
      </c>
      <c r="AR17" s="23">
        <v>2342.7572459334642</v>
      </c>
    </row>
    <row r="18" spans="1:44" x14ac:dyDescent="0.2">
      <c r="D18" s="4"/>
    </row>
    <row r="19" spans="1:44" x14ac:dyDescent="0.2">
      <c r="A19" s="3" t="s">
        <v>90</v>
      </c>
      <c r="B19" s="3" t="s">
        <v>17</v>
      </c>
      <c r="C19" s="2" t="s">
        <v>1</v>
      </c>
      <c r="D19" s="2">
        <v>2010</v>
      </c>
      <c r="E19" s="2">
        <v>2011</v>
      </c>
      <c r="F19" s="2">
        <v>2012</v>
      </c>
      <c r="G19" s="2">
        <v>2013</v>
      </c>
      <c r="H19" s="2">
        <v>2014</v>
      </c>
      <c r="I19" s="2">
        <v>2015</v>
      </c>
      <c r="J19" s="2">
        <v>2016</v>
      </c>
      <c r="K19" s="2">
        <v>2017</v>
      </c>
      <c r="L19" s="2">
        <v>2018</v>
      </c>
      <c r="M19" s="2">
        <v>2019</v>
      </c>
      <c r="N19" s="2">
        <v>2020</v>
      </c>
      <c r="O19" s="2">
        <v>2021</v>
      </c>
      <c r="P19" s="2">
        <v>2022</v>
      </c>
      <c r="Q19" s="2">
        <v>2023</v>
      </c>
      <c r="R19" s="2">
        <v>2024</v>
      </c>
      <c r="S19" s="2">
        <v>2025</v>
      </c>
      <c r="T19" s="2">
        <v>2026</v>
      </c>
      <c r="U19" s="2">
        <v>2027</v>
      </c>
      <c r="V19" s="2">
        <v>2028</v>
      </c>
      <c r="W19" s="2">
        <v>2029</v>
      </c>
      <c r="X19" s="2">
        <v>2030</v>
      </c>
      <c r="Y19" s="2">
        <v>2031</v>
      </c>
      <c r="Z19" s="2">
        <v>2032</v>
      </c>
      <c r="AA19" s="2">
        <v>2033</v>
      </c>
      <c r="AB19" s="2">
        <v>2034</v>
      </c>
      <c r="AC19" s="2">
        <v>2035</v>
      </c>
      <c r="AD19" s="2">
        <v>2036</v>
      </c>
      <c r="AE19" s="2">
        <v>2037</v>
      </c>
      <c r="AF19" s="2">
        <v>2038</v>
      </c>
      <c r="AG19" s="2">
        <v>2039</v>
      </c>
      <c r="AH19" s="2">
        <v>2040</v>
      </c>
      <c r="AI19" s="2">
        <v>2041</v>
      </c>
      <c r="AJ19" s="2">
        <v>2042</v>
      </c>
      <c r="AK19" s="2">
        <v>2043</v>
      </c>
      <c r="AL19" s="2">
        <v>2044</v>
      </c>
      <c r="AM19" s="2">
        <v>2045</v>
      </c>
      <c r="AN19" s="2">
        <v>2046</v>
      </c>
      <c r="AO19" s="2">
        <v>2047</v>
      </c>
      <c r="AP19" s="2">
        <v>2048</v>
      </c>
      <c r="AQ19" s="2">
        <v>2049</v>
      </c>
      <c r="AR19" s="2">
        <v>2050</v>
      </c>
    </row>
    <row r="20" spans="1:44" x14ac:dyDescent="0.2">
      <c r="A20" s="13" t="s">
        <v>91</v>
      </c>
      <c r="B20" s="1" t="s">
        <v>18</v>
      </c>
      <c r="C20" s="1" t="s">
        <v>19</v>
      </c>
      <c r="D20" s="4">
        <v>35766.237192693705</v>
      </c>
      <c r="E20" s="4">
        <v>36025.047856056095</v>
      </c>
      <c r="F20" s="4">
        <v>36284.452186874201</v>
      </c>
      <c r="G20" s="4">
        <v>36542.450703308197</v>
      </c>
      <c r="H20" s="4">
        <v>36798.115423290707</v>
      </c>
      <c r="I20" s="4">
        <v>37079.010321722402</v>
      </c>
      <c r="J20" s="4">
        <v>37377.976185409505</v>
      </c>
      <c r="K20" s="4">
        <v>37670.556224119304</v>
      </c>
      <c r="L20" s="4">
        <v>37969.605917272194</v>
      </c>
      <c r="M20" s="4">
        <v>38262.096657794697</v>
      </c>
      <c r="N20" s="4">
        <v>38575.470451105306</v>
      </c>
      <c r="O20" s="4">
        <v>38007.174970631604</v>
      </c>
      <c r="P20" s="4">
        <v>37236.004546124197</v>
      </c>
      <c r="Q20" s="4">
        <v>36963.469394311098</v>
      </c>
      <c r="R20" s="4">
        <v>36996.672352731206</v>
      </c>
      <c r="S20" s="4">
        <v>36905.589101689504</v>
      </c>
      <c r="T20" s="4">
        <v>37202.398516297202</v>
      </c>
      <c r="U20" s="4">
        <v>37200.205849572798</v>
      </c>
      <c r="V20" s="4">
        <v>37047.261311867798</v>
      </c>
      <c r="W20" s="4">
        <v>36646.271412814502</v>
      </c>
      <c r="X20" s="4">
        <v>36903.536103113001</v>
      </c>
      <c r="Y20" s="4">
        <v>37301.519115056799</v>
      </c>
      <c r="Z20" s="4">
        <v>37674.634440922098</v>
      </c>
      <c r="AA20" s="4">
        <v>38375.387969629795</v>
      </c>
      <c r="AB20" s="4">
        <v>38774.3317682454</v>
      </c>
      <c r="AC20" s="4">
        <v>39042.399728950601</v>
      </c>
      <c r="AD20" s="4">
        <v>39492.690654844097</v>
      </c>
      <c r="AE20" s="4">
        <v>39999.266316758898</v>
      </c>
      <c r="AF20" s="4">
        <v>40460.370515170296</v>
      </c>
      <c r="AG20" s="4">
        <v>40610.969383146701</v>
      </c>
      <c r="AH20" s="4">
        <v>40771.132567622502</v>
      </c>
      <c r="AI20" s="4">
        <v>40867.889068600802</v>
      </c>
      <c r="AJ20" s="4">
        <v>40817.607869141801</v>
      </c>
      <c r="AK20" s="4">
        <v>40903.514477039302</v>
      </c>
      <c r="AL20" s="4">
        <v>41075.313599897003</v>
      </c>
      <c r="AM20" s="4">
        <v>41118.9462086735</v>
      </c>
      <c r="AN20" s="4">
        <v>41478.110776217596</v>
      </c>
      <c r="AO20" s="4">
        <v>41851.3534742716</v>
      </c>
      <c r="AP20" s="4">
        <v>42105.534843318404</v>
      </c>
      <c r="AQ20" s="4">
        <v>42303.638311092203</v>
      </c>
      <c r="AR20" s="4">
        <v>42809.286564163005</v>
      </c>
    </row>
    <row r="21" spans="1:44" x14ac:dyDescent="0.2">
      <c r="A21" s="13" t="s">
        <v>91</v>
      </c>
      <c r="B21" s="1" t="s">
        <v>20</v>
      </c>
      <c r="C21" s="1" t="s">
        <v>19</v>
      </c>
      <c r="D21" s="4">
        <v>5562.6038264183098</v>
      </c>
      <c r="E21" s="4">
        <v>5585.7793896290596</v>
      </c>
      <c r="F21" s="4">
        <v>5609.5491980503493</v>
      </c>
      <c r="G21" s="4">
        <v>5631.9947474034207</v>
      </c>
      <c r="H21" s="4">
        <v>5653.199698416819</v>
      </c>
      <c r="I21" s="4">
        <v>5698.536414165229</v>
      </c>
      <c r="J21" s="4">
        <v>5761.9494424903341</v>
      </c>
      <c r="K21" s="4">
        <v>5818.8579150388341</v>
      </c>
      <c r="L21" s="4">
        <v>5882.2709433639402</v>
      </c>
      <c r="M21" s="4">
        <v>5939.1794159124311</v>
      </c>
      <c r="N21" s="4">
        <v>6003.1225680128773</v>
      </c>
      <c r="O21" s="4">
        <v>5953.9540584689403</v>
      </c>
      <c r="P21" s="4">
        <v>5701.0382222791122</v>
      </c>
      <c r="Q21" s="4">
        <v>5670.9011647169755</v>
      </c>
      <c r="R21" s="4">
        <v>5623.4841432550293</v>
      </c>
      <c r="S21" s="4">
        <v>5403.9053921847135</v>
      </c>
      <c r="T21" s="4">
        <v>5364.8652821027408</v>
      </c>
      <c r="U21" s="4">
        <v>5321.3936565020331</v>
      </c>
      <c r="V21" s="4">
        <v>5278.3206660906408</v>
      </c>
      <c r="W21" s="4">
        <v>5082.1269317126516</v>
      </c>
      <c r="X21" s="4">
        <v>5046.4219839345824</v>
      </c>
      <c r="Y21" s="4">
        <v>5003.4685109790817</v>
      </c>
      <c r="Z21" s="4">
        <v>4826.0225331586089</v>
      </c>
      <c r="AA21" s="4">
        <v>4789.40869768428</v>
      </c>
      <c r="AB21" s="4">
        <v>4748.0647849076668</v>
      </c>
      <c r="AC21" s="4">
        <v>4584.9072028076789</v>
      </c>
      <c r="AD21" s="4">
        <v>4544.1462873442197</v>
      </c>
      <c r="AE21" s="4">
        <v>4509.5718755204844</v>
      </c>
      <c r="AF21" s="4">
        <v>4469.964736629202</v>
      </c>
      <c r="AG21" s="4">
        <v>4318.0389123887708</v>
      </c>
      <c r="AH21" s="4">
        <v>4283.7711397008343</v>
      </c>
      <c r="AI21" s="4">
        <v>4242.1719562374337</v>
      </c>
      <c r="AJ21" s="4">
        <v>4101.909736338418</v>
      </c>
      <c r="AK21" s="4">
        <v>4060.203227533802</v>
      </c>
      <c r="AL21" s="4">
        <v>4037.5728581216431</v>
      </c>
      <c r="AM21" s="4">
        <v>3928.1301718560071</v>
      </c>
      <c r="AN21" s="4">
        <v>3907.6821296193139</v>
      </c>
      <c r="AO21" s="4">
        <v>3893.0356104193315</v>
      </c>
      <c r="AP21" s="4">
        <v>3873.1274762639641</v>
      </c>
      <c r="AQ21" s="4">
        <v>3773.1596014221786</v>
      </c>
      <c r="AR21" s="4">
        <v>3754.159748691176</v>
      </c>
    </row>
    <row r="22" spans="1:44" x14ac:dyDescent="0.2">
      <c r="A22" s="13" t="s">
        <v>91</v>
      </c>
      <c r="B22" s="1" t="s">
        <v>21</v>
      </c>
      <c r="C22" s="1" t="s">
        <v>19</v>
      </c>
      <c r="D22" s="4">
        <v>29761.899099999988</v>
      </c>
      <c r="E22" s="4">
        <v>29987.73504999989</v>
      </c>
      <c r="F22" s="4">
        <v>30213.571000000004</v>
      </c>
      <c r="G22" s="4">
        <v>30439.398009999899</v>
      </c>
      <c r="H22" s="4">
        <v>30665.226869999999</v>
      </c>
      <c r="I22" s="4">
        <v>30891.057789999999</v>
      </c>
      <c r="J22" s="4">
        <v>31116.884799999985</v>
      </c>
      <c r="K22" s="4">
        <v>31342.720749999989</v>
      </c>
      <c r="L22" s="4">
        <v>31568.549609999893</v>
      </c>
      <c r="M22" s="4">
        <v>31794.376619999897</v>
      </c>
      <c r="N22" s="4">
        <v>32034.099999999995</v>
      </c>
      <c r="O22" s="4">
        <v>31506.440000000002</v>
      </c>
      <c r="P22" s="4">
        <v>30978.78</v>
      </c>
      <c r="Q22" s="4">
        <v>30726.643331213301</v>
      </c>
      <c r="R22" s="4">
        <v>30797.520425091487</v>
      </c>
      <c r="S22" s="4">
        <v>30916.251838058397</v>
      </c>
      <c r="T22" s="4">
        <v>31242.337273315294</v>
      </c>
      <c r="U22" s="4">
        <v>31274.986144520299</v>
      </c>
      <c r="V22" s="4">
        <v>31155.35427888139</v>
      </c>
      <c r="W22" s="4">
        <v>30940.798162434698</v>
      </c>
      <c r="X22" s="4">
        <v>31224.007706906905</v>
      </c>
      <c r="Y22" s="4">
        <v>31655.184420263602</v>
      </c>
      <c r="Z22" s="4">
        <v>32195.986757857198</v>
      </c>
      <c r="AA22" s="4">
        <v>32923.595438881996</v>
      </c>
      <c r="AB22" s="4">
        <v>33355.275377814287</v>
      </c>
      <c r="AC22" s="4">
        <v>33776.745253307992</v>
      </c>
      <c r="AD22" s="4">
        <v>34258.041177443498</v>
      </c>
      <c r="AE22" s="4">
        <v>34789.436068453397</v>
      </c>
      <c r="AF22" s="4">
        <v>35280.391973316189</v>
      </c>
      <c r="AG22" s="4">
        <v>35573.161954247102</v>
      </c>
      <c r="AH22" s="4">
        <v>35757.8379329495</v>
      </c>
      <c r="AI22" s="4">
        <v>35887.606613720804</v>
      </c>
      <c r="AJ22" s="4">
        <v>35967.835332771792</v>
      </c>
      <c r="AK22" s="4">
        <v>36085.696777738391</v>
      </c>
      <c r="AL22" s="4">
        <v>36270.374324264689</v>
      </c>
      <c r="AM22" s="4">
        <v>36413.698292742112</v>
      </c>
      <c r="AN22" s="4">
        <v>36783.559305759365</v>
      </c>
      <c r="AO22" s="4">
        <v>37162.877886656199</v>
      </c>
      <c r="AP22" s="4">
        <v>37427.218165814586</v>
      </c>
      <c r="AQ22" s="4">
        <v>37715.540911596887</v>
      </c>
      <c r="AR22" s="4">
        <v>38230.440042125192</v>
      </c>
    </row>
    <row r="23" spans="1:44" x14ac:dyDescent="0.2">
      <c r="A23" s="13" t="s">
        <v>91</v>
      </c>
      <c r="B23" s="1" t="s">
        <v>22</v>
      </c>
      <c r="C23" s="1" t="s">
        <v>19</v>
      </c>
      <c r="D23" s="4">
        <v>1104.1238937562985</v>
      </c>
      <c r="E23" s="4">
        <v>1113.9015426637918</v>
      </c>
      <c r="F23" s="4">
        <v>1123.6788984139571</v>
      </c>
      <c r="G23" s="4">
        <v>1133.4551391726995</v>
      </c>
      <c r="H23" s="4">
        <v>1142.1335129780934</v>
      </c>
      <c r="I23" s="4">
        <v>1151.9054710131243</v>
      </c>
      <c r="J23" s="4">
        <v>1161.6772409535047</v>
      </c>
      <c r="K23" s="4">
        <v>1171.4480065687721</v>
      </c>
      <c r="L23" s="4">
        <v>1181.2186734983466</v>
      </c>
      <c r="M23" s="4">
        <v>1190.988331472375</v>
      </c>
      <c r="N23" s="4">
        <v>1200.75792770064</v>
      </c>
      <c r="O23" s="4">
        <v>1209.4089254745631</v>
      </c>
      <c r="P23" s="4">
        <v>1219.174759184142</v>
      </c>
      <c r="Q23" s="4">
        <v>1228.9397059688224</v>
      </c>
      <c r="R23" s="4">
        <v>1238.7046543847034</v>
      </c>
      <c r="S23" s="4">
        <v>1248.4687414464081</v>
      </c>
      <c r="T23" s="4">
        <v>1258.2328308791059</v>
      </c>
      <c r="U23" s="4">
        <v>1266.8629185504535</v>
      </c>
      <c r="V23" s="4">
        <v>1276.6232368957549</v>
      </c>
      <c r="W23" s="4">
        <v>1286.3831886671419</v>
      </c>
      <c r="X23" s="4">
        <v>1296.1432822715631</v>
      </c>
      <c r="Y23" s="4">
        <v>1305.9030538140441</v>
      </c>
      <c r="Z23" s="4">
        <v>1315.6620199062861</v>
      </c>
      <c r="AA23" s="4">
        <v>1325.4207030634568</v>
      </c>
      <c r="AB23" s="4">
        <v>1334.0284755234843</v>
      </c>
      <c r="AC23" s="4">
        <v>1343.7841428349634</v>
      </c>
      <c r="AD23" s="4">
        <v>1353.5400600564305</v>
      </c>
      <c r="AE23" s="4">
        <v>1363.2952427850103</v>
      </c>
      <c r="AF23" s="4">
        <v>1373.0506752249266</v>
      </c>
      <c r="AG23" s="4">
        <v>1382.8053865108598</v>
      </c>
      <c r="AH23" s="4">
        <v>1392.5603649721643</v>
      </c>
      <c r="AI23" s="4">
        <v>1401.147368642562</v>
      </c>
      <c r="AJ23" s="4">
        <v>1410.899670031564</v>
      </c>
      <c r="AK23" s="4">
        <v>1420.6513417671219</v>
      </c>
      <c r="AL23" s="4">
        <v>1430.4032875106313</v>
      </c>
      <c r="AM23" s="4">
        <v>1440.1546140754233</v>
      </c>
      <c r="AN23" s="4">
        <v>1449.9062108389696</v>
      </c>
      <c r="AO23" s="4">
        <v>1458.4768471960738</v>
      </c>
      <c r="AP23" s="4">
        <v>1468.2260712398288</v>
      </c>
      <c r="AQ23" s="4">
        <v>1477.9746680730209</v>
      </c>
      <c r="AR23" s="4">
        <v>1487.7236433466542</v>
      </c>
    </row>
    <row r="25" spans="1:44" x14ac:dyDescent="0.2">
      <c r="A25" s="3" t="s">
        <v>90</v>
      </c>
      <c r="B25" s="3" t="s">
        <v>23</v>
      </c>
      <c r="C25" s="2" t="s">
        <v>1</v>
      </c>
      <c r="D25" s="2">
        <v>2010</v>
      </c>
      <c r="E25" s="2">
        <v>2011</v>
      </c>
      <c r="F25" s="2">
        <v>2012</v>
      </c>
      <c r="G25" s="2">
        <v>2013</v>
      </c>
      <c r="H25" s="2">
        <v>2014</v>
      </c>
      <c r="I25" s="2">
        <v>2015</v>
      </c>
      <c r="J25" s="2">
        <v>2016</v>
      </c>
      <c r="K25" s="2">
        <v>2017</v>
      </c>
      <c r="L25" s="2">
        <v>2018</v>
      </c>
      <c r="M25" s="2">
        <v>2019</v>
      </c>
      <c r="N25" s="2">
        <v>2020</v>
      </c>
      <c r="O25" s="2">
        <v>2021</v>
      </c>
      <c r="P25" s="2">
        <v>2022</v>
      </c>
      <c r="Q25" s="2">
        <v>2023</v>
      </c>
      <c r="R25" s="2">
        <v>2024</v>
      </c>
      <c r="S25" s="2">
        <v>2025</v>
      </c>
      <c r="T25" s="2">
        <v>2026</v>
      </c>
      <c r="U25" s="2">
        <v>2027</v>
      </c>
      <c r="V25" s="2">
        <v>2028</v>
      </c>
      <c r="W25" s="2">
        <v>2029</v>
      </c>
      <c r="X25" s="2">
        <v>2030</v>
      </c>
      <c r="Y25" s="2">
        <v>2031</v>
      </c>
      <c r="Z25" s="2">
        <v>2032</v>
      </c>
      <c r="AA25" s="2">
        <v>2033</v>
      </c>
      <c r="AB25" s="2">
        <v>2034</v>
      </c>
      <c r="AC25" s="2">
        <v>2035</v>
      </c>
      <c r="AD25" s="2">
        <v>2036</v>
      </c>
      <c r="AE25" s="2">
        <v>2037</v>
      </c>
      <c r="AF25" s="2">
        <v>2038</v>
      </c>
      <c r="AG25" s="2">
        <v>2039</v>
      </c>
      <c r="AH25" s="2">
        <v>2040</v>
      </c>
      <c r="AI25" s="2">
        <v>2041</v>
      </c>
      <c r="AJ25" s="2">
        <v>2042</v>
      </c>
      <c r="AK25" s="2">
        <v>2043</v>
      </c>
      <c r="AL25" s="2">
        <v>2044</v>
      </c>
      <c r="AM25" s="2">
        <v>2045</v>
      </c>
      <c r="AN25" s="2">
        <v>2046</v>
      </c>
      <c r="AO25" s="2">
        <v>2047</v>
      </c>
      <c r="AP25" s="2">
        <v>2048</v>
      </c>
      <c r="AQ25" s="2">
        <v>2049</v>
      </c>
      <c r="AR25" s="2">
        <v>2050</v>
      </c>
    </row>
    <row r="26" spans="1:44" x14ac:dyDescent="0.2">
      <c r="A26" s="13" t="s">
        <v>91</v>
      </c>
      <c r="B26" s="5" t="s">
        <v>24</v>
      </c>
      <c r="C26" s="1" t="s">
        <v>3</v>
      </c>
      <c r="D26" s="4">
        <v>343.55347772894936</v>
      </c>
      <c r="E26" s="4">
        <v>348.43860266804762</v>
      </c>
      <c r="F26" s="4">
        <v>355.80152940635185</v>
      </c>
      <c r="G26" s="4">
        <v>362.9903340390386</v>
      </c>
      <c r="H26" s="4">
        <v>370.01984670902783</v>
      </c>
      <c r="I26" s="4">
        <v>376.94686170233217</v>
      </c>
      <c r="J26" s="4">
        <v>383.33996773870842</v>
      </c>
      <c r="K26" s="4">
        <v>389.837199766921</v>
      </c>
      <c r="L26" s="4">
        <v>396.42336952126641</v>
      </c>
      <c r="M26" s="4">
        <v>402.64819012477551</v>
      </c>
      <c r="N26" s="4">
        <v>408.86029536141086</v>
      </c>
      <c r="O26" s="4">
        <v>416.30462451001631</v>
      </c>
      <c r="P26" s="4">
        <v>423.68123956833392</v>
      </c>
      <c r="Q26" s="4">
        <v>430.92437015709186</v>
      </c>
      <c r="R26" s="4">
        <v>437.6256588335221</v>
      </c>
      <c r="S26" s="4">
        <v>444.67029833239189</v>
      </c>
      <c r="T26" s="4">
        <v>451.63183697447414</v>
      </c>
      <c r="U26" s="4">
        <v>458.51076324541964</v>
      </c>
      <c r="V26" s="4">
        <v>465.32603933275067</v>
      </c>
      <c r="W26" s="4">
        <v>472.01486386845045</v>
      </c>
      <c r="X26" s="4">
        <v>478.63268521660689</v>
      </c>
      <c r="Y26" s="4">
        <v>485.92089187936193</v>
      </c>
      <c r="Z26" s="4">
        <v>493.13724711147262</v>
      </c>
      <c r="AA26" s="4">
        <v>500.17927582601067</v>
      </c>
      <c r="AB26" s="4">
        <v>506.64964824135723</v>
      </c>
      <c r="AC26" s="4">
        <v>513.17671667514719</v>
      </c>
      <c r="AD26" s="4">
        <v>519.20317459449905</v>
      </c>
      <c r="AE26" s="4">
        <v>525.75526518353308</v>
      </c>
      <c r="AF26" s="4">
        <v>531.99943893155944</v>
      </c>
      <c r="AG26" s="4">
        <v>538.22321473751128</v>
      </c>
      <c r="AH26" s="4">
        <v>543.60979590007491</v>
      </c>
      <c r="AI26" s="4">
        <v>549.00454901300327</v>
      </c>
      <c r="AJ26" s="4">
        <v>554.73077453055384</v>
      </c>
      <c r="AK26" s="4">
        <v>560.42305997296614</v>
      </c>
      <c r="AL26" s="4">
        <v>566.05016817726676</v>
      </c>
      <c r="AM26" s="4">
        <v>571.55061282951192</v>
      </c>
      <c r="AN26" s="4">
        <v>576.65835939681961</v>
      </c>
      <c r="AO26" s="4">
        <v>581.6802696275214</v>
      </c>
      <c r="AP26" s="4">
        <v>586.86501447892431</v>
      </c>
      <c r="AQ26" s="4">
        <v>591.83681233629648</v>
      </c>
      <c r="AR26" s="4">
        <v>596.26953847606273</v>
      </c>
    </row>
    <row r="27" spans="1:44" x14ac:dyDescent="0.2">
      <c r="A27" s="13" t="s">
        <v>91</v>
      </c>
      <c r="B27" s="1" t="s">
        <v>25</v>
      </c>
      <c r="C27" s="1" t="s">
        <v>3</v>
      </c>
      <c r="D27" s="4">
        <v>12.938010363412401</v>
      </c>
      <c r="E27" s="4">
        <v>13.20974719432772</v>
      </c>
      <c r="F27" s="4">
        <v>13.474692437142849</v>
      </c>
      <c r="G27" s="4">
        <v>13.732683271120619</v>
      </c>
      <c r="H27" s="4">
        <v>13.98398884844595</v>
      </c>
      <c r="I27" s="4">
        <v>14.228903230185109</v>
      </c>
      <c r="J27" s="4">
        <v>14.467671075133492</v>
      </c>
      <c r="K27" s="4">
        <v>14.700527425822639</v>
      </c>
      <c r="L27" s="4">
        <v>14.92771351635586</v>
      </c>
      <c r="M27" s="4">
        <v>15.149474273557049</v>
      </c>
      <c r="N27" s="4">
        <v>15.365980050359509</v>
      </c>
      <c r="O27" s="4">
        <v>15.577480293482658</v>
      </c>
      <c r="P27" s="4">
        <v>15.78409961734887</v>
      </c>
      <c r="Q27" s="4">
        <v>15.986104521746732</v>
      </c>
      <c r="R27" s="4">
        <v>16.183582800260019</v>
      </c>
      <c r="S27" s="4">
        <v>16.3767979015484</v>
      </c>
      <c r="T27" s="4">
        <v>16.565796216309021</v>
      </c>
      <c r="U27" s="4">
        <v>16.750818626140571</v>
      </c>
      <c r="V27" s="4">
        <v>16.93197516129263</v>
      </c>
      <c r="W27" s="4">
        <v>17.109411302038531</v>
      </c>
      <c r="X27" s="4">
        <v>17.28326014483968</v>
      </c>
      <c r="Y27" s="4">
        <v>17.45367014562429</v>
      </c>
      <c r="Z27" s="4">
        <v>17.62069854403417</v>
      </c>
      <c r="AA27" s="4">
        <v>17.78456158501994</v>
      </c>
      <c r="AB27" s="4">
        <v>17.94526210938913</v>
      </c>
      <c r="AC27" s="4">
        <v>18.103026532484009</v>
      </c>
      <c r="AD27" s="4">
        <v>18.257850494695347</v>
      </c>
      <c r="AE27" s="4">
        <v>18.409897613691399</v>
      </c>
      <c r="AF27" s="4">
        <v>18.559241329161551</v>
      </c>
      <c r="AG27" s="4">
        <v>18.705993558555701</v>
      </c>
      <c r="AH27" s="4">
        <v>18.85021545702411</v>
      </c>
      <c r="AI27" s="4">
        <v>18.992027774612531</v>
      </c>
      <c r="AJ27" s="4">
        <v>19.131457278167389</v>
      </c>
      <c r="AK27" s="4">
        <v>19.268660912853111</v>
      </c>
      <c r="AL27" s="4">
        <v>19.403609419468559</v>
      </c>
      <c r="AM27" s="4">
        <v>19.53651489427061</v>
      </c>
      <c r="AN27" s="4">
        <v>19.667317393249132</v>
      </c>
      <c r="AO27" s="4">
        <v>19.796184229930191</v>
      </c>
      <c r="AP27" s="4">
        <v>19.923094736683929</v>
      </c>
      <c r="AQ27" s="4">
        <v>20.048193464625491</v>
      </c>
      <c r="AR27" s="4">
        <v>20.17146763373454</v>
      </c>
    </row>
    <row r="28" spans="1:44" x14ac:dyDescent="0.2">
      <c r="A28" s="13" t="s">
        <v>91</v>
      </c>
      <c r="B28" s="1" t="s">
        <v>26</v>
      </c>
      <c r="C28" s="1" t="s">
        <v>3</v>
      </c>
      <c r="D28" s="4">
        <v>118.40359816553709</v>
      </c>
      <c r="E28" s="4">
        <v>119.91576881251993</v>
      </c>
      <c r="F28" s="4">
        <v>121.40100818820935</v>
      </c>
      <c r="G28" s="4">
        <v>122.85995933531814</v>
      </c>
      <c r="H28" s="4">
        <v>124.29407041838203</v>
      </c>
      <c r="I28" s="4">
        <v>125.70364170974739</v>
      </c>
      <c r="J28" s="4">
        <v>127.09011534517498</v>
      </c>
      <c r="K28" s="4">
        <v>128.4538166654047</v>
      </c>
      <c r="L28" s="4">
        <v>129.79606711503533</v>
      </c>
      <c r="M28" s="4">
        <v>131.11701054100206</v>
      </c>
      <c r="N28" s="4">
        <v>132.41789824699856</v>
      </c>
      <c r="O28" s="4">
        <v>133.7466948219182</v>
      </c>
      <c r="P28" s="4">
        <v>135.05662865098529</v>
      </c>
      <c r="Q28" s="4">
        <v>136.34797032201618</v>
      </c>
      <c r="R28" s="4">
        <v>137.62171415326216</v>
      </c>
      <c r="S28" s="4">
        <v>138.87827143084377</v>
      </c>
      <c r="T28" s="4">
        <v>140.11791583816574</v>
      </c>
      <c r="U28" s="4">
        <v>141.34124965927936</v>
      </c>
      <c r="V28" s="4">
        <v>142.54920937145866</v>
      </c>
      <c r="W28" s="4">
        <v>143.74156806641275</v>
      </c>
      <c r="X28" s="4">
        <v>144.91932277176733</v>
      </c>
      <c r="Y28" s="4">
        <v>146.10432845373788</v>
      </c>
      <c r="Z28" s="4">
        <v>147.27552290743918</v>
      </c>
      <c r="AA28" s="4">
        <v>148.43299586989468</v>
      </c>
      <c r="AB28" s="4">
        <v>149.57728507666457</v>
      </c>
      <c r="AC28" s="4">
        <v>150.70862417743595</v>
      </c>
      <c r="AD28" s="4">
        <v>151.82754983157184</v>
      </c>
      <c r="AE28" s="4">
        <v>152.93409312386035</v>
      </c>
      <c r="AF28" s="4">
        <v>154.02887449475796</v>
      </c>
      <c r="AG28" s="4">
        <v>155.11194113428508</v>
      </c>
      <c r="AH28" s="4">
        <v>156.18382124731789</v>
      </c>
      <c r="AI28" s="4">
        <v>157.19876807839154</v>
      </c>
      <c r="AJ28" s="4">
        <v>158.2030454923871</v>
      </c>
      <c r="AK28" s="4">
        <v>159.19661366011363</v>
      </c>
      <c r="AL28" s="4">
        <v>160.18017059779822</v>
      </c>
      <c r="AM28" s="4">
        <v>161.15360521319258</v>
      </c>
      <c r="AN28" s="4">
        <v>162.11723696583667</v>
      </c>
      <c r="AO28" s="4">
        <v>163.07132632374206</v>
      </c>
      <c r="AP28" s="4">
        <v>164.01621821175414</v>
      </c>
      <c r="AQ28" s="4">
        <v>164.95181595405853</v>
      </c>
      <c r="AR28" s="4">
        <v>165.8785162070568</v>
      </c>
    </row>
    <row r="29" spans="1:44" x14ac:dyDescent="0.2">
      <c r="A29" s="13" t="s">
        <v>91</v>
      </c>
      <c r="B29" s="1" t="s">
        <v>27</v>
      </c>
      <c r="C29" s="1" t="s">
        <v>3</v>
      </c>
      <c r="D29" s="4">
        <v>47.763470499999997</v>
      </c>
      <c r="E29" s="4">
        <v>49.853523571200029</v>
      </c>
      <c r="F29" s="4">
        <v>51.916501671000034</v>
      </c>
      <c r="G29" s="4">
        <v>53.883178392600016</v>
      </c>
      <c r="H29" s="4">
        <v>55.76917976219994</v>
      </c>
      <c r="I29" s="4">
        <v>57.643775437399938</v>
      </c>
      <c r="J29" s="4">
        <v>59.834662408400007</v>
      </c>
      <c r="K29" s="4">
        <v>62.009966149999997</v>
      </c>
      <c r="L29" s="4">
        <v>64.368606539689623</v>
      </c>
      <c r="M29" s="4">
        <v>66.597075999999959</v>
      </c>
      <c r="N29" s="4">
        <v>68.713391999999942</v>
      </c>
      <c r="O29" s="4">
        <v>71.242635000000035</v>
      </c>
      <c r="P29" s="4">
        <v>73.749656999999999</v>
      </c>
      <c r="Q29" s="4">
        <v>76.234708000000012</v>
      </c>
      <c r="R29" s="4">
        <v>78.698999999999955</v>
      </c>
      <c r="S29" s="4">
        <v>81.139563999999964</v>
      </c>
      <c r="T29" s="4">
        <v>83.653976999999728</v>
      </c>
      <c r="U29" s="4">
        <v>86.158881999999878</v>
      </c>
      <c r="V29" s="4">
        <v>88.635051999999476</v>
      </c>
      <c r="W29" s="4">
        <v>91.087436999999227</v>
      </c>
      <c r="X29" s="4">
        <v>93.523073999999909</v>
      </c>
      <c r="Y29" s="4">
        <v>96.242699999999914</v>
      </c>
      <c r="Z29" s="4">
        <v>98.963367999999434</v>
      </c>
      <c r="AA29" s="4">
        <v>101.68112399999984</v>
      </c>
      <c r="AB29" s="4">
        <v>104.39700999999907</v>
      </c>
      <c r="AC29" s="4">
        <v>107.10019599999903</v>
      </c>
      <c r="AD29" s="4">
        <v>109.45289999999972</v>
      </c>
      <c r="AE29" s="4">
        <v>111.80241599999984</v>
      </c>
      <c r="AF29" s="4">
        <v>114.15223799999906</v>
      </c>
      <c r="AG29" s="4">
        <v>116.4983839999998</v>
      </c>
      <c r="AH29" s="4">
        <v>118.84432399999996</v>
      </c>
      <c r="AI29" s="4">
        <v>121.02919999999939</v>
      </c>
      <c r="AJ29" s="4">
        <v>123.18325799999948</v>
      </c>
      <c r="AK29" s="4">
        <v>125.36826399999948</v>
      </c>
      <c r="AL29" s="4">
        <v>127.55244</v>
      </c>
      <c r="AM29" s="4">
        <v>129.67403812204881</v>
      </c>
      <c r="AN29" s="4">
        <v>131.53954731773419</v>
      </c>
      <c r="AO29" s="4">
        <v>133.38105723384945</v>
      </c>
      <c r="AP29" s="4">
        <v>135.44675413048734</v>
      </c>
      <c r="AQ29" s="4">
        <v>137.36061223761328</v>
      </c>
      <c r="AR29" s="4">
        <v>138.79951753527206</v>
      </c>
    </row>
    <row r="30" spans="1:44" x14ac:dyDescent="0.2">
      <c r="A30" s="13" t="s">
        <v>91</v>
      </c>
      <c r="B30" s="1" t="s">
        <v>28</v>
      </c>
      <c r="C30" s="1" t="s">
        <v>3</v>
      </c>
      <c r="D30" s="4">
        <v>77.894399999999877</v>
      </c>
      <c r="E30" s="4">
        <v>78.979799999999969</v>
      </c>
      <c r="F30" s="4">
        <v>80.065099999999774</v>
      </c>
      <c r="G30" s="4">
        <v>81.150499999999909</v>
      </c>
      <c r="H30" s="4">
        <v>82.235899999999887</v>
      </c>
      <c r="I30" s="4">
        <v>83.321299999999766</v>
      </c>
      <c r="J30" s="4">
        <v>84.406699999999915</v>
      </c>
      <c r="K30" s="4">
        <v>85.492099999999951</v>
      </c>
      <c r="L30" s="4">
        <v>86.577499999999873</v>
      </c>
      <c r="M30" s="4">
        <v>87.662899999999851</v>
      </c>
      <c r="N30" s="4">
        <v>88.748299999999858</v>
      </c>
      <c r="O30" s="4">
        <v>89.972999999999857</v>
      </c>
      <c r="P30" s="4">
        <v>91.197699999999784</v>
      </c>
      <c r="Q30" s="4">
        <v>92.422399999999882</v>
      </c>
      <c r="R30" s="4">
        <v>93.647099999999909</v>
      </c>
      <c r="S30" s="4">
        <v>94.871799999999951</v>
      </c>
      <c r="T30" s="4">
        <v>96.09649999999975</v>
      </c>
      <c r="U30" s="4">
        <v>97.321199999999891</v>
      </c>
      <c r="V30" s="4">
        <v>98.545899999999918</v>
      </c>
      <c r="W30" s="4">
        <v>99.770599999999988</v>
      </c>
      <c r="X30" s="4">
        <v>100.99529999999999</v>
      </c>
      <c r="Y30" s="4">
        <v>102.28389999999983</v>
      </c>
      <c r="Z30" s="4">
        <v>103.57249999999991</v>
      </c>
      <c r="AA30" s="4">
        <v>104.86109999999979</v>
      </c>
      <c r="AB30" s="4">
        <v>106.14959999999994</v>
      </c>
      <c r="AC30" s="4">
        <v>107.43819999999985</v>
      </c>
      <c r="AD30" s="4">
        <v>108.72679999999983</v>
      </c>
      <c r="AE30" s="4">
        <v>110.0153999999998</v>
      </c>
      <c r="AF30" s="4">
        <v>111.30399999999982</v>
      </c>
      <c r="AG30" s="4">
        <v>112.59259999999998</v>
      </c>
      <c r="AH30" s="4">
        <v>113.88109999999989</v>
      </c>
      <c r="AI30" s="4">
        <v>115.03589999999991</v>
      </c>
      <c r="AJ30" s="4">
        <v>116.19059999999986</v>
      </c>
      <c r="AK30" s="4">
        <v>117.34539999999991</v>
      </c>
      <c r="AL30" s="4">
        <v>118.50009999999997</v>
      </c>
      <c r="AM30" s="4">
        <v>119.65479999999997</v>
      </c>
      <c r="AN30" s="4">
        <v>120.80959999999983</v>
      </c>
      <c r="AO30" s="4">
        <v>121.96429999999989</v>
      </c>
      <c r="AP30" s="4">
        <v>123.11899999999903</v>
      </c>
      <c r="AQ30" s="4">
        <v>124.27379999999917</v>
      </c>
      <c r="AR30" s="4">
        <v>125.42849999999936</v>
      </c>
    </row>
    <row r="31" spans="1:44" x14ac:dyDescent="0.2">
      <c r="A31" s="13" t="s">
        <v>91</v>
      </c>
      <c r="B31" s="1" t="s">
        <v>29</v>
      </c>
      <c r="C31" s="1" t="s">
        <v>3</v>
      </c>
      <c r="D31" s="4">
        <v>86.553998699999994</v>
      </c>
      <c r="E31" s="4">
        <v>86.479763089999992</v>
      </c>
      <c r="F31" s="4">
        <v>88.944227109999815</v>
      </c>
      <c r="G31" s="4">
        <v>91.364013039999918</v>
      </c>
      <c r="H31" s="4">
        <v>93.736707679999995</v>
      </c>
      <c r="I31" s="4">
        <v>96.049241324999997</v>
      </c>
      <c r="J31" s="4">
        <v>97.540818909999984</v>
      </c>
      <c r="K31" s="4">
        <v>99.180789525693754</v>
      </c>
      <c r="L31" s="4">
        <v>100.75348235018569</v>
      </c>
      <c r="M31" s="4">
        <v>102.12172931021662</v>
      </c>
      <c r="N31" s="4">
        <v>103.614725064053</v>
      </c>
      <c r="O31" s="4">
        <v>105.76481439461554</v>
      </c>
      <c r="P31" s="4">
        <v>107.89315429999999</v>
      </c>
      <c r="Q31" s="4">
        <v>109.93318731332901</v>
      </c>
      <c r="R31" s="4">
        <v>111.47426188000001</v>
      </c>
      <c r="S31" s="4">
        <v>113.4038649999998</v>
      </c>
      <c r="T31" s="4">
        <v>115.19764791999992</v>
      </c>
      <c r="U31" s="4">
        <v>116.93861295999989</v>
      </c>
      <c r="V31" s="4">
        <v>118.6639028</v>
      </c>
      <c r="W31" s="4">
        <v>120.3058475</v>
      </c>
      <c r="X31" s="4">
        <v>121.91172829999999</v>
      </c>
      <c r="Y31" s="4">
        <v>123.83629328000001</v>
      </c>
      <c r="Z31" s="4">
        <v>125.7051576599999</v>
      </c>
      <c r="AA31" s="4">
        <v>127.41949437109641</v>
      </c>
      <c r="AB31" s="4">
        <v>128.58049105530452</v>
      </c>
      <c r="AC31" s="4">
        <v>129.82666996522829</v>
      </c>
      <c r="AD31" s="4">
        <v>130.93807426823233</v>
      </c>
      <c r="AE31" s="4">
        <v>132.59345844598167</v>
      </c>
      <c r="AF31" s="4">
        <v>133.95508510764111</v>
      </c>
      <c r="AG31" s="4">
        <v>135.31429604467073</v>
      </c>
      <c r="AH31" s="4">
        <v>135.85033519573307</v>
      </c>
      <c r="AI31" s="4">
        <v>136.74865315999989</v>
      </c>
      <c r="AJ31" s="4">
        <v>138.02241375999998</v>
      </c>
      <c r="AK31" s="4">
        <v>139.24412139999998</v>
      </c>
      <c r="AL31" s="4">
        <v>140.41384815999999</v>
      </c>
      <c r="AM31" s="4">
        <v>141.53165459999997</v>
      </c>
      <c r="AN31" s="4">
        <v>142.52465771999988</v>
      </c>
      <c r="AO31" s="4">
        <v>143.46740183999989</v>
      </c>
      <c r="AP31" s="4">
        <v>144.35994739999992</v>
      </c>
      <c r="AQ31" s="4">
        <v>145.20239067999998</v>
      </c>
      <c r="AR31" s="4">
        <v>145.99153709999999</v>
      </c>
    </row>
    <row r="33" spans="1:44" x14ac:dyDescent="0.2">
      <c r="A33" s="3" t="s">
        <v>90</v>
      </c>
      <c r="B33" s="3" t="str">
        <f>[1]InteractiveVisualization!A30</f>
        <v>Food Demand [kcal/pp/day]</v>
      </c>
      <c r="C33" s="2" t="str">
        <f>[1]InteractiveVisualization!B30</f>
        <v>Unit</v>
      </c>
      <c r="D33" s="2">
        <v>2010</v>
      </c>
      <c r="E33" s="2">
        <v>2011</v>
      </c>
      <c r="F33" s="2">
        <v>2012</v>
      </c>
      <c r="G33" s="2">
        <v>2013</v>
      </c>
      <c r="H33" s="2">
        <v>2014</v>
      </c>
      <c r="I33" s="2">
        <v>2015</v>
      </c>
      <c r="J33" s="2">
        <v>2016</v>
      </c>
      <c r="K33" s="2">
        <v>2017</v>
      </c>
      <c r="L33" s="2">
        <v>2018</v>
      </c>
      <c r="M33" s="2">
        <v>2019</v>
      </c>
      <c r="N33" s="2">
        <v>2020</v>
      </c>
      <c r="O33" s="2">
        <v>2021</v>
      </c>
      <c r="P33" s="2">
        <v>2022</v>
      </c>
      <c r="Q33" s="2">
        <v>2023</v>
      </c>
      <c r="R33" s="2">
        <v>2024</v>
      </c>
      <c r="S33" s="2">
        <v>2025</v>
      </c>
      <c r="T33" s="2">
        <v>2026</v>
      </c>
      <c r="U33" s="2">
        <v>2027</v>
      </c>
      <c r="V33" s="2">
        <v>2028</v>
      </c>
      <c r="W33" s="2">
        <v>2029</v>
      </c>
      <c r="X33" s="2">
        <v>2030</v>
      </c>
      <c r="Y33" s="2">
        <v>2031</v>
      </c>
      <c r="Z33" s="2">
        <v>2032</v>
      </c>
      <c r="AA33" s="2">
        <v>2033</v>
      </c>
      <c r="AB33" s="2">
        <v>2034</v>
      </c>
      <c r="AC33" s="2">
        <v>2035</v>
      </c>
      <c r="AD33" s="2">
        <v>2036</v>
      </c>
      <c r="AE33" s="2">
        <v>2037</v>
      </c>
      <c r="AF33" s="2">
        <v>2038</v>
      </c>
      <c r="AG33" s="2">
        <v>2039</v>
      </c>
      <c r="AH33" s="2">
        <v>2040</v>
      </c>
      <c r="AI33" s="2">
        <v>2041</v>
      </c>
      <c r="AJ33" s="2">
        <v>2042</v>
      </c>
      <c r="AK33" s="2">
        <v>2043</v>
      </c>
      <c r="AL33" s="2">
        <v>2044</v>
      </c>
      <c r="AM33" s="2">
        <v>2045</v>
      </c>
      <c r="AN33" s="2">
        <v>2046</v>
      </c>
      <c r="AO33" s="2">
        <v>2047</v>
      </c>
      <c r="AP33" s="2">
        <v>2048</v>
      </c>
      <c r="AQ33" s="2">
        <v>2049</v>
      </c>
      <c r="AR33" s="2">
        <v>2050</v>
      </c>
    </row>
    <row r="34" spans="1:44" x14ac:dyDescent="0.2">
      <c r="A34" s="13" t="s">
        <v>91</v>
      </c>
      <c r="B34" s="1" t="str">
        <f>[1]InteractiveVisualization!A31</f>
        <v>Food Demand</v>
      </c>
      <c r="C34" s="1" t="str">
        <f>[1]InteractiveVisualization!B31</f>
        <v>kcal/cap/day</v>
      </c>
      <c r="D34" s="6">
        <v>2856.3201850944711</v>
      </c>
      <c r="E34" s="4">
        <v>2867.5667417364225</v>
      </c>
      <c r="F34" s="4">
        <v>2878.8546235695385</v>
      </c>
      <c r="G34" s="4">
        <v>2890.0902420072202</v>
      </c>
      <c r="H34" s="4">
        <v>2901.366554683596</v>
      </c>
      <c r="I34" s="4">
        <v>2912.5919157585263</v>
      </c>
      <c r="J34" s="4">
        <v>2923.857351939399</v>
      </c>
      <c r="K34" s="4">
        <v>2935.1616527540828</v>
      </c>
      <c r="L34" s="4">
        <v>2946.4159676525992</v>
      </c>
      <c r="M34" s="4">
        <v>2957.7085995521347</v>
      </c>
      <c r="N34" s="4">
        <v>2968.9524506611479</v>
      </c>
      <c r="O34" s="4">
        <v>2973.2788979422326</v>
      </c>
      <c r="P34" s="4">
        <v>2977.532609205774</v>
      </c>
      <c r="Q34" s="4">
        <v>2981.8830520822089</v>
      </c>
      <c r="R34" s="4">
        <v>2986.1615648143638</v>
      </c>
      <c r="S34" s="4">
        <v>2990.5348162093296</v>
      </c>
      <c r="T34" s="4">
        <v>2994.7551572028124</v>
      </c>
      <c r="U34" s="4">
        <v>2999.0696468939491</v>
      </c>
      <c r="V34" s="4">
        <v>3003.3150843083304</v>
      </c>
      <c r="W34" s="4">
        <v>3007.6527770846656</v>
      </c>
      <c r="X34" s="4">
        <v>3011.9221398291975</v>
      </c>
      <c r="Y34" s="4">
        <v>3012.4962740211085</v>
      </c>
      <c r="Z34" s="4">
        <v>3012.9849928944454</v>
      </c>
      <c r="AA34" s="4">
        <v>3013.5453362174553</v>
      </c>
      <c r="AB34" s="4">
        <v>3014.0987330903863</v>
      </c>
      <c r="AC34" s="4">
        <v>3014.6453118877721</v>
      </c>
      <c r="AD34" s="4">
        <v>3015.1851978403797</v>
      </c>
      <c r="AE34" s="4">
        <v>3015.7185131307433</v>
      </c>
      <c r="AF34" s="4">
        <v>3016.1700066519329</v>
      </c>
      <c r="AG34" s="4">
        <v>3016.7659057636115</v>
      </c>
      <c r="AH34" s="4">
        <v>3017.2802130431955</v>
      </c>
      <c r="AI34" s="4">
        <v>3018.4566462882512</v>
      </c>
      <c r="AJ34" s="4">
        <v>3019.6229394120746</v>
      </c>
      <c r="AK34" s="4">
        <v>3020.8527337524033</v>
      </c>
      <c r="AL34" s="4">
        <v>3022.0720186172498</v>
      </c>
      <c r="AM34" s="4">
        <v>3023.2809281499572</v>
      </c>
      <c r="AN34" s="4">
        <v>3024.4795942205928</v>
      </c>
      <c r="AO34" s="4">
        <v>3025.7404167683458</v>
      </c>
      <c r="AP34" s="4">
        <v>3026.8467123761629</v>
      </c>
      <c r="AQ34" s="4">
        <v>3028.0870828718225</v>
      </c>
      <c r="AR34" s="4">
        <v>3029.3171184685521</v>
      </c>
    </row>
    <row r="35" spans="1:44" x14ac:dyDescent="0.2">
      <c r="A35" s="13" t="s">
        <v>91</v>
      </c>
      <c r="B35" s="1" t="str">
        <f>[1]InteractiveVisualization!A32</f>
        <v>Food Demand|Crops</v>
      </c>
      <c r="C35" s="1" t="str">
        <f>[1]InteractiveVisualization!B32</f>
        <v>kcal/cap/day</v>
      </c>
      <c r="D35" s="7">
        <v>2405.4225637268787</v>
      </c>
      <c r="E35" s="4">
        <v>2416.410449563055</v>
      </c>
      <c r="F35" s="4">
        <v>2427.351879073035</v>
      </c>
      <c r="G35" s="4">
        <v>2438.3406023338757</v>
      </c>
      <c r="H35" s="4">
        <v>2449.2838164950012</v>
      </c>
      <c r="I35" s="4">
        <v>2460.2733158188853</v>
      </c>
      <c r="J35" s="4">
        <v>2471.2182159816443</v>
      </c>
      <c r="K35" s="4">
        <v>2482.2084353248665</v>
      </c>
      <c r="L35" s="4">
        <v>2493.1549302817612</v>
      </c>
      <c r="M35" s="4">
        <v>2504.1458183727127</v>
      </c>
      <c r="N35" s="4">
        <v>2515.0938236570328</v>
      </c>
      <c r="O35" s="4">
        <v>2520.1988978942854</v>
      </c>
      <c r="P35" s="4">
        <v>2525.2181458761474</v>
      </c>
      <c r="Q35" s="4">
        <v>2530.321362589948</v>
      </c>
      <c r="R35" s="4">
        <v>2535.3402028103797</v>
      </c>
      <c r="S35" s="4">
        <v>2540.4416414951565</v>
      </c>
      <c r="T35" s="4">
        <v>2545.460104994685</v>
      </c>
      <c r="U35" s="4">
        <v>2550.5598404055368</v>
      </c>
      <c r="V35" s="4">
        <v>2555.5779558876875</v>
      </c>
      <c r="W35" s="4">
        <v>2560.6760583975597</v>
      </c>
      <c r="X35" s="4">
        <v>2565.6938524290322</v>
      </c>
      <c r="Y35" s="4">
        <v>2567.0400238369416</v>
      </c>
      <c r="Z35" s="4">
        <v>2568.3692975840518</v>
      </c>
      <c r="AA35" s="4">
        <v>2569.6819898448848</v>
      </c>
      <c r="AB35" s="4">
        <v>2571.0556479865722</v>
      </c>
      <c r="AC35" s="4">
        <v>2572.4123820987952</v>
      </c>
      <c r="AD35" s="4">
        <v>2573.7525030330798</v>
      </c>
      <c r="AE35" s="4">
        <v>2575.0763140745389</v>
      </c>
      <c r="AF35" s="4">
        <v>2576.3841111706934</v>
      </c>
      <c r="AG35" s="4">
        <v>2577.7511003544519</v>
      </c>
      <c r="AH35" s="4">
        <v>2579.1017509191847</v>
      </c>
      <c r="AI35" s="4">
        <v>2580.9142687797321</v>
      </c>
      <c r="AJ35" s="4">
        <v>2582.7111638661718</v>
      </c>
      <c r="AK35" s="4">
        <v>2584.5661480976319</v>
      </c>
      <c r="AL35" s="4">
        <v>2586.4052801571788</v>
      </c>
      <c r="AM35" s="4">
        <v>2588.2287623825364</v>
      </c>
      <c r="AN35" s="4">
        <v>2590.0367936824869</v>
      </c>
      <c r="AO35" s="4">
        <v>2591.9018399036486</v>
      </c>
      <c r="AP35" s="4">
        <v>2593.6792491115903</v>
      </c>
      <c r="AQ35" s="4">
        <v>2595.5134524129007</v>
      </c>
      <c r="AR35" s="4">
        <v>2597.3323729371682</v>
      </c>
    </row>
    <row r="36" spans="1:44" x14ac:dyDescent="0.2">
      <c r="A36" s="13" t="s">
        <v>91</v>
      </c>
      <c r="B36" s="1" t="str">
        <f>[1]InteractiveVisualization!A33</f>
        <v>Food Demand|Livestock</v>
      </c>
      <c r="C36" s="1" t="str">
        <f>[1]InteractiveVisualization!B33</f>
        <v>kcal/cap/day</v>
      </c>
      <c r="D36" s="7">
        <v>450.89762136759254</v>
      </c>
      <c r="E36" s="4">
        <v>451.15629217336738</v>
      </c>
      <c r="F36" s="4">
        <v>451.5027444965034</v>
      </c>
      <c r="G36" s="4">
        <v>451.74963967334469</v>
      </c>
      <c r="H36" s="4">
        <v>452.08273818859482</v>
      </c>
      <c r="I36" s="4">
        <v>452.31859993964082</v>
      </c>
      <c r="J36" s="4">
        <v>452.63913595775477</v>
      </c>
      <c r="K36" s="4">
        <v>452.95321742921618</v>
      </c>
      <c r="L36" s="4">
        <v>453.26103737083821</v>
      </c>
      <c r="M36" s="4">
        <v>453.56278117942219</v>
      </c>
      <c r="N36" s="4">
        <v>453.85862700411514</v>
      </c>
      <c r="O36" s="4">
        <v>453.08000004794712</v>
      </c>
      <c r="P36" s="4">
        <v>452.31446332962639</v>
      </c>
      <c r="Q36" s="4">
        <v>451.56168949226094</v>
      </c>
      <c r="R36" s="4">
        <v>450.82136200398429</v>
      </c>
      <c r="S36" s="4">
        <v>450.09317471417313</v>
      </c>
      <c r="T36" s="4">
        <v>449.29505220812729</v>
      </c>
      <c r="U36" s="4">
        <v>448.50980648841244</v>
      </c>
      <c r="V36" s="4">
        <v>447.73712842064276</v>
      </c>
      <c r="W36" s="4">
        <v>446.97671868710574</v>
      </c>
      <c r="X36" s="4">
        <v>446.22828740016553</v>
      </c>
      <c r="Y36" s="4">
        <v>445.45625018416672</v>
      </c>
      <c r="Z36" s="4">
        <v>444.61569531039385</v>
      </c>
      <c r="AA36" s="4">
        <v>443.86334637257045</v>
      </c>
      <c r="AB36" s="4">
        <v>443.04308510381406</v>
      </c>
      <c r="AC36" s="4">
        <v>442.23292978897689</v>
      </c>
      <c r="AD36" s="4">
        <v>441.4326948072997</v>
      </c>
      <c r="AE36" s="4">
        <v>440.64219905620456</v>
      </c>
      <c r="AF36" s="4">
        <v>439.78589548123966</v>
      </c>
      <c r="AG36" s="4">
        <v>439.01480540915958</v>
      </c>
      <c r="AH36" s="4">
        <v>438.17846212401105</v>
      </c>
      <c r="AI36" s="4">
        <v>437.542377508519</v>
      </c>
      <c r="AJ36" s="4">
        <v>436.91177554590297</v>
      </c>
      <c r="AK36" s="4">
        <v>436.28658565477161</v>
      </c>
      <c r="AL36" s="4">
        <v>435.66673846007086</v>
      </c>
      <c r="AM36" s="4">
        <v>435.05216576742089</v>
      </c>
      <c r="AN36" s="4">
        <v>434.44280053810604</v>
      </c>
      <c r="AO36" s="4">
        <v>433.83857686469713</v>
      </c>
      <c r="AP36" s="4">
        <v>433.16746326457246</v>
      </c>
      <c r="AQ36" s="4">
        <v>432.57363045892163</v>
      </c>
      <c r="AR36" s="4">
        <v>431.98474553138396</v>
      </c>
    </row>
    <row r="37" spans="1:44" x14ac:dyDescent="0.2">
      <c r="D37" s="7"/>
    </row>
    <row r="38" spans="1:44" x14ac:dyDescent="0.2">
      <c r="A38" s="3" t="s">
        <v>90</v>
      </c>
      <c r="B38" s="3" t="s">
        <v>35</v>
      </c>
      <c r="C38" s="2" t="s">
        <v>1</v>
      </c>
      <c r="D38" s="2">
        <v>2010</v>
      </c>
      <c r="E38" s="2">
        <v>2011</v>
      </c>
      <c r="F38" s="2">
        <v>2012</v>
      </c>
      <c r="G38" s="2">
        <v>2013</v>
      </c>
      <c r="H38" s="2">
        <v>2014</v>
      </c>
      <c r="I38" s="2">
        <v>2015</v>
      </c>
      <c r="J38" s="2">
        <v>2016</v>
      </c>
      <c r="K38" s="2">
        <v>2017</v>
      </c>
      <c r="L38" s="2">
        <v>2018</v>
      </c>
      <c r="M38" s="2">
        <v>2019</v>
      </c>
      <c r="N38" s="2">
        <v>2020</v>
      </c>
      <c r="O38" s="2">
        <v>2021</v>
      </c>
      <c r="P38" s="2">
        <v>2022</v>
      </c>
      <c r="Q38" s="2">
        <v>2023</v>
      </c>
      <c r="R38" s="2">
        <v>2024</v>
      </c>
      <c r="S38" s="2">
        <v>2025</v>
      </c>
      <c r="T38" s="2">
        <v>2026</v>
      </c>
      <c r="U38" s="2">
        <v>2027</v>
      </c>
      <c r="V38" s="2">
        <v>2028</v>
      </c>
      <c r="W38" s="2">
        <v>2029</v>
      </c>
      <c r="X38" s="2">
        <v>2030</v>
      </c>
      <c r="Y38" s="2">
        <v>2031</v>
      </c>
      <c r="Z38" s="2">
        <v>2032</v>
      </c>
      <c r="AA38" s="2">
        <v>2033</v>
      </c>
      <c r="AB38" s="2">
        <v>2034</v>
      </c>
      <c r="AC38" s="2">
        <v>2035</v>
      </c>
      <c r="AD38" s="2">
        <v>2036</v>
      </c>
      <c r="AE38" s="2">
        <v>2037</v>
      </c>
      <c r="AF38" s="2">
        <v>2038</v>
      </c>
      <c r="AG38" s="2">
        <v>2039</v>
      </c>
      <c r="AH38" s="2">
        <v>2040</v>
      </c>
      <c r="AI38" s="2">
        <v>2041</v>
      </c>
      <c r="AJ38" s="2">
        <v>2042</v>
      </c>
      <c r="AK38" s="2">
        <v>2043</v>
      </c>
      <c r="AL38" s="2">
        <v>2044</v>
      </c>
      <c r="AM38" s="2">
        <v>2045</v>
      </c>
      <c r="AN38" s="2">
        <v>2046</v>
      </c>
      <c r="AO38" s="2">
        <v>2047</v>
      </c>
      <c r="AP38" s="2">
        <v>2048</v>
      </c>
      <c r="AQ38" s="2">
        <v>2049</v>
      </c>
      <c r="AR38" s="2">
        <v>2050</v>
      </c>
    </row>
    <row r="39" spans="1:44" x14ac:dyDescent="0.2">
      <c r="A39" s="13" t="s">
        <v>91</v>
      </c>
      <c r="B39" s="1" t="s">
        <v>36</v>
      </c>
      <c r="C39" s="1" t="s">
        <v>3</v>
      </c>
      <c r="D39" s="4">
        <v>537.57000000000005</v>
      </c>
      <c r="E39" s="4">
        <v>537.56999999999903</v>
      </c>
      <c r="F39" s="4">
        <v>537.56999999999903</v>
      </c>
      <c r="G39" s="4">
        <v>536.23045055030002</v>
      </c>
      <c r="H39" s="4">
        <v>531.52402848288602</v>
      </c>
      <c r="I39" s="4">
        <v>521.80503252246399</v>
      </c>
      <c r="J39" s="4">
        <v>508.331282050769</v>
      </c>
      <c r="K39" s="4">
        <v>496.20109242810099</v>
      </c>
      <c r="L39" s="4">
        <v>482.72734195640601</v>
      </c>
      <c r="M39" s="4">
        <v>470.59715233373799</v>
      </c>
      <c r="N39" s="4">
        <v>457.00574131035802</v>
      </c>
      <c r="O39" s="4">
        <v>467.718412727459</v>
      </c>
      <c r="P39" s="4">
        <v>500.54888215852498</v>
      </c>
      <c r="Q39" s="4">
        <v>527.48547881789898</v>
      </c>
      <c r="R39" s="4">
        <v>537.81994780674495</v>
      </c>
      <c r="S39" s="4">
        <v>583.90420137754495</v>
      </c>
      <c r="T39" s="4">
        <v>592.47901472733497</v>
      </c>
      <c r="U39" s="4">
        <v>601.94729129921302</v>
      </c>
      <c r="V39" s="4">
        <v>611.32709110684095</v>
      </c>
      <c r="W39" s="4">
        <v>652.49499652253996</v>
      </c>
      <c r="X39" s="4">
        <v>660.333864106433</v>
      </c>
      <c r="Y39" s="4">
        <v>669.69571883653896</v>
      </c>
      <c r="Z39" s="4">
        <v>706.93038039230203</v>
      </c>
      <c r="AA39" s="4">
        <v>714.97487566489895</v>
      </c>
      <c r="AB39" s="4">
        <v>723.98729135933002</v>
      </c>
      <c r="AC39" s="4">
        <v>758.24823805378298</v>
      </c>
      <c r="AD39" s="4">
        <v>767.13838112939402</v>
      </c>
      <c r="AE39" s="4">
        <v>774.73378952580799</v>
      </c>
      <c r="AF39" s="4">
        <v>783.36785280586798</v>
      </c>
      <c r="AG39" s="4">
        <v>815.31488946054696</v>
      </c>
      <c r="AH39" s="4">
        <v>822.84550433132699</v>
      </c>
      <c r="AI39" s="4">
        <v>831.92822989994397</v>
      </c>
      <c r="AJ39" s="4">
        <v>861.4373719985</v>
      </c>
      <c r="AK39" s="4">
        <v>870.54992555046795</v>
      </c>
      <c r="AL39" s="4">
        <v>875.50063159409797</v>
      </c>
      <c r="AM39" s="4">
        <v>898.30248541749404</v>
      </c>
      <c r="AN39" s="4">
        <v>902.70228428309997</v>
      </c>
      <c r="AO39" s="4">
        <v>905.88375365923002</v>
      </c>
      <c r="AP39" s="4">
        <v>910.16372035418897</v>
      </c>
      <c r="AQ39" s="4">
        <v>930.98576940477199</v>
      </c>
      <c r="AR39" s="4">
        <v>935.06927812424999</v>
      </c>
    </row>
    <row r="41" spans="1:44" x14ac:dyDescent="0.2">
      <c r="A41" s="3" t="s">
        <v>90</v>
      </c>
      <c r="B41" s="3" t="s">
        <v>37</v>
      </c>
      <c r="C41" s="2" t="s">
        <v>1</v>
      </c>
      <c r="D41" s="2">
        <v>2010</v>
      </c>
      <c r="E41" s="2">
        <v>2011</v>
      </c>
      <c r="F41" s="2">
        <v>2012</v>
      </c>
      <c r="G41" s="2">
        <v>2013</v>
      </c>
      <c r="H41" s="2">
        <v>2014</v>
      </c>
      <c r="I41" s="2">
        <v>2015</v>
      </c>
      <c r="J41" s="2">
        <v>2016</v>
      </c>
      <c r="K41" s="2">
        <v>2017</v>
      </c>
      <c r="L41" s="2">
        <v>2018</v>
      </c>
      <c r="M41" s="2">
        <v>2019</v>
      </c>
      <c r="N41" s="2">
        <v>2020</v>
      </c>
      <c r="O41" s="2">
        <v>2021</v>
      </c>
      <c r="P41" s="2">
        <v>2022</v>
      </c>
      <c r="Q41" s="2">
        <v>2023</v>
      </c>
      <c r="R41" s="2">
        <v>2024</v>
      </c>
      <c r="S41" s="2">
        <v>2025</v>
      </c>
      <c r="T41" s="2">
        <v>2026</v>
      </c>
      <c r="U41" s="2">
        <v>2027</v>
      </c>
      <c r="V41" s="2">
        <v>2028</v>
      </c>
      <c r="W41" s="2">
        <v>2029</v>
      </c>
      <c r="X41" s="2">
        <v>2030</v>
      </c>
      <c r="Y41" s="2">
        <v>2031</v>
      </c>
      <c r="Z41" s="2">
        <v>2032</v>
      </c>
      <c r="AA41" s="2">
        <v>2033</v>
      </c>
      <c r="AB41" s="2">
        <v>2034</v>
      </c>
      <c r="AC41" s="2">
        <v>2035</v>
      </c>
      <c r="AD41" s="2">
        <v>2036</v>
      </c>
      <c r="AE41" s="2">
        <v>2037</v>
      </c>
      <c r="AF41" s="2">
        <v>2038</v>
      </c>
      <c r="AG41" s="2">
        <v>2039</v>
      </c>
      <c r="AH41" s="2">
        <v>2040</v>
      </c>
      <c r="AI41" s="2">
        <v>2041</v>
      </c>
      <c r="AJ41" s="2">
        <v>2042</v>
      </c>
      <c r="AK41" s="2">
        <v>2043</v>
      </c>
      <c r="AL41" s="2">
        <v>2044</v>
      </c>
      <c r="AM41" s="2">
        <v>2045</v>
      </c>
      <c r="AN41" s="2">
        <v>2046</v>
      </c>
      <c r="AO41" s="2">
        <v>2047</v>
      </c>
      <c r="AP41" s="2">
        <v>2048</v>
      </c>
      <c r="AQ41" s="2">
        <v>2049</v>
      </c>
      <c r="AR41" s="2">
        <v>2050</v>
      </c>
    </row>
    <row r="42" spans="1:44" x14ac:dyDescent="0.2">
      <c r="A42" s="13" t="s">
        <v>91</v>
      </c>
      <c r="B42" s="1" t="s">
        <v>38</v>
      </c>
      <c r="C42" s="1" t="s">
        <v>39</v>
      </c>
      <c r="D42" s="1">
        <v>13008</v>
      </c>
      <c r="E42" s="1">
        <v>13008</v>
      </c>
      <c r="F42" s="1">
        <v>13007.9999999999</v>
      </c>
      <c r="G42" s="1">
        <v>13008.9999999999</v>
      </c>
      <c r="H42" s="1">
        <v>13009</v>
      </c>
      <c r="I42" s="1">
        <v>13009</v>
      </c>
      <c r="J42" s="1">
        <v>13009</v>
      </c>
      <c r="K42" s="1">
        <v>13009</v>
      </c>
      <c r="L42" s="1">
        <v>13009</v>
      </c>
      <c r="M42" s="1">
        <v>13008.9999999999</v>
      </c>
      <c r="N42" s="1">
        <v>13009</v>
      </c>
      <c r="O42" s="1">
        <v>13009</v>
      </c>
      <c r="P42" s="1">
        <v>13007.9999999999</v>
      </c>
      <c r="Q42" s="1">
        <v>13009</v>
      </c>
      <c r="R42" s="1">
        <v>13009</v>
      </c>
      <c r="S42" s="1">
        <v>13009</v>
      </c>
      <c r="T42" s="1">
        <v>13009</v>
      </c>
      <c r="U42" s="1">
        <v>13009</v>
      </c>
      <c r="V42" s="1">
        <v>13009</v>
      </c>
      <c r="W42" s="1">
        <v>13009</v>
      </c>
      <c r="X42" s="1">
        <v>13009</v>
      </c>
      <c r="Y42" s="1">
        <v>13009</v>
      </c>
      <c r="Z42" s="1">
        <v>13009</v>
      </c>
      <c r="AA42" s="1">
        <v>13009</v>
      </c>
      <c r="AB42" s="1">
        <v>13009</v>
      </c>
      <c r="AC42" s="1">
        <v>13009</v>
      </c>
      <c r="AD42" s="1">
        <v>13009</v>
      </c>
      <c r="AE42" s="1">
        <v>13009</v>
      </c>
      <c r="AF42" s="1">
        <v>13009</v>
      </c>
      <c r="AG42" s="1">
        <v>13009</v>
      </c>
      <c r="AH42" s="1">
        <v>13009</v>
      </c>
      <c r="AI42" s="1">
        <v>13009</v>
      </c>
      <c r="AJ42" s="1">
        <v>13009</v>
      </c>
      <c r="AK42" s="1">
        <v>13009</v>
      </c>
      <c r="AL42" s="1">
        <v>13009</v>
      </c>
      <c r="AM42" s="1">
        <v>13009</v>
      </c>
      <c r="AN42" s="1">
        <v>13009</v>
      </c>
      <c r="AO42" s="1">
        <v>13009</v>
      </c>
      <c r="AP42" s="1">
        <v>13009</v>
      </c>
      <c r="AQ42" s="1">
        <v>13009</v>
      </c>
      <c r="AR42" s="1">
        <v>13009</v>
      </c>
    </row>
    <row r="43" spans="1:44" x14ac:dyDescent="0.2">
      <c r="A43" s="13" t="s">
        <v>91</v>
      </c>
      <c r="B43" s="1" t="s">
        <v>40</v>
      </c>
      <c r="C43" s="1" t="s">
        <v>39</v>
      </c>
      <c r="D43" s="8">
        <v>1845.64446641831</v>
      </c>
      <c r="E43" s="8">
        <v>1868.8200296290599</v>
      </c>
      <c r="F43" s="8">
        <v>1892.58983805035</v>
      </c>
      <c r="G43" s="8">
        <v>1915.7654012610999</v>
      </c>
      <c r="H43" s="8">
        <v>1939.5352096823899</v>
      </c>
      <c r="I43" s="8">
        <v>1966.5148214682699</v>
      </c>
      <c r="J43" s="8">
        <v>1995.898791558029</v>
      </c>
      <c r="K43" s="8">
        <v>2024.9413132469199</v>
      </c>
      <c r="L43" s="8">
        <v>2054.3252833366801</v>
      </c>
      <c r="M43" s="8">
        <v>2083.3678050255598</v>
      </c>
      <c r="N43" s="8">
        <v>2113.3460203258601</v>
      </c>
      <c r="O43" s="8">
        <v>2072.130044134989</v>
      </c>
      <c r="P43" s="8">
        <v>2005.2785294081689</v>
      </c>
      <c r="Q43" s="8">
        <v>1966.9942393398599</v>
      </c>
      <c r="R43" s="8">
        <v>1927.0100382700689</v>
      </c>
      <c r="S43" s="8">
        <v>1864.89724523051</v>
      </c>
      <c r="T43" s="8">
        <v>1827.38989830777</v>
      </c>
      <c r="U43" s="8">
        <v>1791.1699020769499</v>
      </c>
      <c r="V43" s="8">
        <v>1755.39675819083</v>
      </c>
      <c r="W43" s="8">
        <v>1700.4820596350889</v>
      </c>
      <c r="X43" s="8">
        <v>1666.41542998623</v>
      </c>
      <c r="Y43" s="8">
        <v>1630.1805567373799</v>
      </c>
      <c r="Z43" s="8">
        <v>1580.4680505542331</v>
      </c>
      <c r="AA43" s="8">
        <v>1545.1118240126029</v>
      </c>
      <c r="AB43" s="8">
        <v>1510.139647953381</v>
      </c>
      <c r="AC43" s="8">
        <v>1462.7284996742901</v>
      </c>
      <c r="AD43" s="8">
        <v>1427.9153805755791</v>
      </c>
      <c r="AE43" s="8">
        <v>1394.5980288110309</v>
      </c>
      <c r="AF43" s="8">
        <v>1361.0782420130861</v>
      </c>
      <c r="AG43" s="8">
        <v>1313.8341599269741</v>
      </c>
      <c r="AH43" s="8">
        <v>1280.6339108282839</v>
      </c>
      <c r="AI43" s="8">
        <v>1244.4278781508249</v>
      </c>
      <c r="AJ43" s="8">
        <v>1199.788048681294</v>
      </c>
      <c r="AK43" s="8">
        <v>1163.044716876112</v>
      </c>
      <c r="AL43" s="8">
        <v>1142.6809839652001</v>
      </c>
      <c r="AM43" s="8">
        <v>1123.3505023288401</v>
      </c>
      <c r="AN43" s="8">
        <v>1110.0520516407701</v>
      </c>
      <c r="AO43" s="8">
        <v>1098.4454023405301</v>
      </c>
      <c r="AP43" s="8">
        <v>1085.7521646355101</v>
      </c>
      <c r="AQ43" s="8">
        <v>1068.4959680484901</v>
      </c>
      <c r="AR43" s="8">
        <v>1056.4644699073799</v>
      </c>
    </row>
    <row r="44" spans="1:44" x14ac:dyDescent="0.2">
      <c r="A44" s="13" t="s">
        <v>91</v>
      </c>
      <c r="B44" s="1" t="s">
        <v>41</v>
      </c>
      <c r="C44" s="1" t="s">
        <v>39</v>
      </c>
      <c r="D44" s="8">
        <v>1477.84446641831</v>
      </c>
      <c r="E44" s="8">
        <v>1501.02002962906</v>
      </c>
      <c r="F44" s="8">
        <v>1524.78983805035</v>
      </c>
      <c r="G44" s="8">
        <v>1547.9654012610999</v>
      </c>
      <c r="H44" s="8">
        <v>1571.73520968239</v>
      </c>
      <c r="I44" s="8">
        <v>1598.71482146827</v>
      </c>
      <c r="J44" s="8">
        <v>1628.0987915580299</v>
      </c>
      <c r="K44" s="8">
        <v>1657.1413132469199</v>
      </c>
      <c r="L44" s="8">
        <v>1686.5252833366801</v>
      </c>
      <c r="M44" s="8">
        <v>1715.5678050255599</v>
      </c>
      <c r="N44" s="8">
        <v>1745.5460203258599</v>
      </c>
      <c r="O44" s="8">
        <v>1685.9400441349901</v>
      </c>
      <c r="P44" s="8">
        <v>1599.7790294081699</v>
      </c>
      <c r="Q44" s="8">
        <v>1541.2197643398599</v>
      </c>
      <c r="R44" s="8">
        <v>1479.94683947007</v>
      </c>
      <c r="S44" s="8">
        <v>1395.4808865305099</v>
      </c>
      <c r="T44" s="8">
        <v>1334.50272170777</v>
      </c>
      <c r="U44" s="8">
        <v>1273.6383665769499</v>
      </c>
      <c r="V44" s="8">
        <v>1211.98864599083</v>
      </c>
      <c r="W44" s="8">
        <v>1129.90354183509</v>
      </c>
      <c r="X44" s="8">
        <v>1067.3079862862301</v>
      </c>
      <c r="Y44" s="8">
        <v>1001.11774083738</v>
      </c>
      <c r="Z44" s="8">
        <v>919.95209385423402</v>
      </c>
      <c r="AA44" s="8">
        <v>851.57006951260405</v>
      </c>
      <c r="AB44" s="8">
        <v>781.92080565338097</v>
      </c>
      <c r="AC44" s="8">
        <v>698.09871527429095</v>
      </c>
      <c r="AD44" s="8">
        <v>625.05410697558</v>
      </c>
      <c r="AE44" s="8">
        <v>551.59369151103101</v>
      </c>
      <c r="AF44" s="8">
        <v>475.92368781308602</v>
      </c>
      <c r="AG44" s="8">
        <v>384.42187802697401</v>
      </c>
      <c r="AH44" s="8">
        <v>304.75101482828399</v>
      </c>
      <c r="AI44" s="8">
        <v>219.75083715082499</v>
      </c>
      <c r="AJ44" s="8">
        <v>123.877155681294</v>
      </c>
      <c r="AK44" s="8">
        <v>33.338279876111898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</row>
    <row r="45" spans="1:44" x14ac:dyDescent="0.2">
      <c r="A45" s="13" t="s">
        <v>91</v>
      </c>
      <c r="B45" s="1" t="s">
        <v>42</v>
      </c>
      <c r="C45" s="1" t="s">
        <v>39</v>
      </c>
      <c r="D45" s="8">
        <v>367.8</v>
      </c>
      <c r="E45" s="8">
        <v>367.8</v>
      </c>
      <c r="F45" s="8">
        <v>367.8</v>
      </c>
      <c r="G45" s="8">
        <v>367.8</v>
      </c>
      <c r="H45" s="8">
        <v>367.8</v>
      </c>
      <c r="I45" s="8">
        <v>367.8</v>
      </c>
      <c r="J45" s="8">
        <v>367.79999999999899</v>
      </c>
      <c r="K45" s="8">
        <v>367.8</v>
      </c>
      <c r="L45" s="8">
        <v>367.8</v>
      </c>
      <c r="M45" s="8">
        <v>367.8</v>
      </c>
      <c r="N45" s="8">
        <v>367.8</v>
      </c>
      <c r="O45" s="8">
        <v>386.18999999999897</v>
      </c>
      <c r="P45" s="8">
        <v>405.49949999999899</v>
      </c>
      <c r="Q45" s="8">
        <v>425.774475</v>
      </c>
      <c r="R45" s="8">
        <v>447.06319879999899</v>
      </c>
      <c r="S45" s="8">
        <v>469.41635869999999</v>
      </c>
      <c r="T45" s="8">
        <v>492.88717659999998</v>
      </c>
      <c r="U45" s="8">
        <v>517.53153550000002</v>
      </c>
      <c r="V45" s="8">
        <v>543.40811220000001</v>
      </c>
      <c r="W45" s="8">
        <v>570.57851779999896</v>
      </c>
      <c r="X45" s="8">
        <v>599.10744369999998</v>
      </c>
      <c r="Y45" s="8">
        <v>629.06281590000003</v>
      </c>
      <c r="Z45" s="8">
        <v>660.51595669999904</v>
      </c>
      <c r="AA45" s="8">
        <v>693.541754499999</v>
      </c>
      <c r="AB45" s="8">
        <v>728.21884230000001</v>
      </c>
      <c r="AC45" s="8">
        <v>764.62978439999904</v>
      </c>
      <c r="AD45" s="8">
        <v>802.86127359999898</v>
      </c>
      <c r="AE45" s="8">
        <v>843.00433729999997</v>
      </c>
      <c r="AF45" s="8">
        <v>885.15455420000001</v>
      </c>
      <c r="AG45" s="8">
        <v>929.41228190000004</v>
      </c>
      <c r="AH45" s="8">
        <v>975.88289599999996</v>
      </c>
      <c r="AI45" s="8">
        <v>1024.6770409999999</v>
      </c>
      <c r="AJ45" s="8">
        <v>1075.910893</v>
      </c>
      <c r="AK45" s="8">
        <v>1129.7064370000001</v>
      </c>
      <c r="AL45" s="8">
        <v>1142.6809839652001</v>
      </c>
      <c r="AM45" s="8">
        <v>1123.3505023288401</v>
      </c>
      <c r="AN45" s="8">
        <v>1110.0520516407701</v>
      </c>
      <c r="AO45" s="8">
        <v>1098.4454023405301</v>
      </c>
      <c r="AP45" s="8">
        <v>1085.7521646355101</v>
      </c>
      <c r="AQ45" s="8">
        <v>1068.4959680484901</v>
      </c>
      <c r="AR45" s="8">
        <v>1056.4644699073799</v>
      </c>
    </row>
    <row r="46" spans="1:44" x14ac:dyDescent="0.2">
      <c r="A46" s="13" t="s">
        <v>91</v>
      </c>
      <c r="B46" s="1" t="s">
        <v>43</v>
      </c>
      <c r="C46" s="1" t="s">
        <v>39</v>
      </c>
      <c r="D46" s="9">
        <v>4000</v>
      </c>
      <c r="E46" s="9">
        <v>4000</v>
      </c>
      <c r="F46" s="9">
        <v>3999.99999999999</v>
      </c>
      <c r="G46" s="9">
        <v>3993.2345987388899</v>
      </c>
      <c r="H46" s="9">
        <v>3969.4647903176001</v>
      </c>
      <c r="I46" s="9">
        <v>3920.3789521336498</v>
      </c>
      <c r="J46" s="9">
        <v>3852.3297073271101</v>
      </c>
      <c r="K46" s="9">
        <v>3791.0661233742499</v>
      </c>
      <c r="L46" s="9">
        <v>3723.0168785677101</v>
      </c>
      <c r="M46" s="9">
        <v>3661.7532946148399</v>
      </c>
      <c r="N46" s="9">
        <v>3593.1098045977701</v>
      </c>
      <c r="O46" s="9">
        <v>3647.2142056942298</v>
      </c>
      <c r="P46" s="9">
        <v>3813.0246573662798</v>
      </c>
      <c r="Q46" s="9">
        <v>3949.06807483787</v>
      </c>
      <c r="R46" s="9">
        <v>4001.2623626603199</v>
      </c>
      <c r="S46" s="9">
        <v>4234.0111180683998</v>
      </c>
      <c r="T46" s="9">
        <v>4277.3182561986596</v>
      </c>
      <c r="U46" s="9">
        <v>4325.1378348445096</v>
      </c>
      <c r="V46" s="9">
        <v>4372.5105611456602</v>
      </c>
      <c r="W46" s="9">
        <v>4580.4292753663603</v>
      </c>
      <c r="X46" s="9">
        <v>4620.0195156890504</v>
      </c>
      <c r="Y46" s="9">
        <v>4667.3016102855499</v>
      </c>
      <c r="Z46" s="9">
        <v>4855.3554565267796</v>
      </c>
      <c r="AA46" s="9">
        <v>4895.98422052979</v>
      </c>
      <c r="AB46" s="9">
        <v>4941.5014715117704</v>
      </c>
      <c r="AC46" s="9">
        <v>5114.5365558271797</v>
      </c>
      <c r="AD46" s="9">
        <v>5159.4362683302697</v>
      </c>
      <c r="AE46" s="9">
        <v>5197.7969167970105</v>
      </c>
      <c r="AF46" s="9">
        <v>5241.4032969993305</v>
      </c>
      <c r="AG46" s="9">
        <v>5402.7519669724497</v>
      </c>
      <c r="AH46" s="9">
        <v>5440.78537541074</v>
      </c>
      <c r="AI46" s="9">
        <v>5486.6577267673902</v>
      </c>
      <c r="AJ46" s="9">
        <v>5635.6937979722197</v>
      </c>
      <c r="AK46" s="9">
        <v>5681.7167957094298</v>
      </c>
      <c r="AL46" s="9">
        <v>5706.72036158635</v>
      </c>
      <c r="AM46" s="9">
        <v>5821.8812394822899</v>
      </c>
      <c r="AN46" s="9">
        <v>5844.1024458742404</v>
      </c>
      <c r="AO46" s="9">
        <v>5860.17047302641</v>
      </c>
      <c r="AP46" s="9">
        <v>5881.7864664353001</v>
      </c>
      <c r="AQ46" s="9">
        <v>5986.94833032713</v>
      </c>
      <c r="AR46" s="9">
        <v>6007.5721117386302</v>
      </c>
    </row>
    <row r="47" spans="1:44" x14ac:dyDescent="0.2">
      <c r="A47" s="13" t="s">
        <v>91</v>
      </c>
      <c r="B47" s="1" t="s">
        <v>44</v>
      </c>
      <c r="C47" s="1" t="s">
        <v>39</v>
      </c>
      <c r="D47" s="9">
        <v>2715</v>
      </c>
      <c r="E47" s="9">
        <v>2714.99999999999</v>
      </c>
      <c r="F47" s="9">
        <v>2714.99999999999</v>
      </c>
      <c r="G47" s="9">
        <v>2708.2345987388899</v>
      </c>
      <c r="H47" s="9">
        <v>2684.4647903176001</v>
      </c>
      <c r="I47" s="9">
        <v>2635.3789521336498</v>
      </c>
      <c r="J47" s="9">
        <v>2567.3297073271101</v>
      </c>
      <c r="K47" s="9">
        <v>2506.0661233742499</v>
      </c>
      <c r="L47" s="9">
        <v>2438.0168785677101</v>
      </c>
      <c r="M47" s="9">
        <v>2376.7532946148399</v>
      </c>
      <c r="N47" s="9">
        <v>2308.1098045977701</v>
      </c>
      <c r="O47" s="9">
        <v>2362.2142056942298</v>
      </c>
      <c r="P47" s="9">
        <v>2528.0246573662798</v>
      </c>
      <c r="Q47" s="9">
        <v>2664.06807483787</v>
      </c>
      <c r="R47" s="9">
        <v>2716.2623626603199</v>
      </c>
      <c r="S47" s="9">
        <v>2949.0111180683998</v>
      </c>
      <c r="T47" s="9">
        <v>2992.31825619866</v>
      </c>
      <c r="U47" s="9">
        <v>3040.1378348445101</v>
      </c>
      <c r="V47" s="9">
        <v>3087.5105611456602</v>
      </c>
      <c r="W47" s="9">
        <v>3295.4292753663599</v>
      </c>
      <c r="X47" s="9">
        <v>3335.01951568905</v>
      </c>
      <c r="Y47" s="9">
        <v>3382.3016102855499</v>
      </c>
      <c r="Z47" s="9">
        <v>3570.35545652678</v>
      </c>
      <c r="AA47" s="9">
        <v>3610.98422052979</v>
      </c>
      <c r="AB47" s="9">
        <v>3656.50147151177</v>
      </c>
      <c r="AC47" s="9">
        <v>3829.5365558271801</v>
      </c>
      <c r="AD47" s="9">
        <v>3874.4362683302702</v>
      </c>
      <c r="AE47" s="9">
        <v>3912.79691679701</v>
      </c>
      <c r="AF47" s="9">
        <v>3956.40329699933</v>
      </c>
      <c r="AG47" s="9">
        <v>4117.7519669724597</v>
      </c>
      <c r="AH47" s="9">
        <v>4155.78537541074</v>
      </c>
      <c r="AI47" s="9">
        <v>4201.6577267673902</v>
      </c>
      <c r="AJ47" s="9">
        <v>4350.6937979722197</v>
      </c>
      <c r="AK47" s="9">
        <v>4396.7167957094298</v>
      </c>
      <c r="AL47" s="9">
        <v>4421.72036158635</v>
      </c>
      <c r="AM47" s="9">
        <v>4536.8812394822899</v>
      </c>
      <c r="AN47" s="9">
        <v>4559.1024458742404</v>
      </c>
      <c r="AO47" s="9">
        <v>4575.17047302641</v>
      </c>
      <c r="AP47" s="9">
        <v>4596.7864664353001</v>
      </c>
      <c r="AQ47" s="9">
        <v>4701.94833032713</v>
      </c>
      <c r="AR47" s="9">
        <v>4722.5721117386302</v>
      </c>
    </row>
    <row r="48" spans="1:44" x14ac:dyDescent="0.2">
      <c r="A48" s="13" t="s">
        <v>91</v>
      </c>
      <c r="B48" s="1" t="s">
        <v>45</v>
      </c>
      <c r="C48" s="1" t="s">
        <v>39</v>
      </c>
      <c r="D48" s="1">
        <v>3899.99999999999</v>
      </c>
      <c r="E48" s="1">
        <v>3899.99999999999</v>
      </c>
      <c r="F48" s="1">
        <v>3899.99999999999</v>
      </c>
      <c r="G48" s="1">
        <v>3899.99999999999</v>
      </c>
      <c r="H48" s="1">
        <v>3899.99999999999</v>
      </c>
      <c r="I48" s="1">
        <v>3899.99999999999</v>
      </c>
      <c r="J48" s="1">
        <v>3900</v>
      </c>
      <c r="K48" s="1">
        <v>3899.99999999999</v>
      </c>
      <c r="L48" s="1">
        <v>3899.99999999999</v>
      </c>
      <c r="M48" s="1">
        <v>3900</v>
      </c>
      <c r="N48" s="1">
        <v>3900</v>
      </c>
      <c r="O48" s="1">
        <v>3900</v>
      </c>
      <c r="P48" s="1">
        <v>3900</v>
      </c>
      <c r="Q48" s="1">
        <v>3900</v>
      </c>
      <c r="R48" s="1">
        <v>3900</v>
      </c>
      <c r="S48" s="1">
        <v>3900</v>
      </c>
      <c r="T48" s="1">
        <v>3900</v>
      </c>
      <c r="U48" s="1">
        <v>3900</v>
      </c>
      <c r="V48" s="1">
        <v>3900</v>
      </c>
      <c r="W48" s="1">
        <v>3900</v>
      </c>
      <c r="X48" s="1">
        <v>3900</v>
      </c>
      <c r="Y48" s="1">
        <v>3900</v>
      </c>
      <c r="Z48" s="1">
        <v>3900</v>
      </c>
      <c r="AA48" s="1">
        <v>3900</v>
      </c>
      <c r="AB48" s="1">
        <v>3900</v>
      </c>
      <c r="AC48" s="1">
        <v>3900</v>
      </c>
      <c r="AD48" s="1">
        <v>3900</v>
      </c>
      <c r="AE48" s="1">
        <v>3900</v>
      </c>
      <c r="AF48" s="1">
        <v>3900</v>
      </c>
      <c r="AG48" s="1">
        <v>3900</v>
      </c>
      <c r="AH48" s="1">
        <v>3900</v>
      </c>
      <c r="AI48" s="1">
        <v>3900</v>
      </c>
      <c r="AJ48" s="1">
        <v>3900</v>
      </c>
      <c r="AK48" s="1">
        <v>3900</v>
      </c>
      <c r="AL48" s="1">
        <v>3900</v>
      </c>
      <c r="AM48" s="1">
        <v>3900</v>
      </c>
      <c r="AN48" s="1">
        <v>3900</v>
      </c>
      <c r="AO48" s="1">
        <v>3900</v>
      </c>
      <c r="AP48" s="1">
        <v>3900</v>
      </c>
      <c r="AQ48" s="1">
        <v>3900</v>
      </c>
      <c r="AR48" s="1">
        <v>3900</v>
      </c>
    </row>
    <row r="49" spans="1:44" x14ac:dyDescent="0.2">
      <c r="A49" s="13" t="s">
        <v>91</v>
      </c>
      <c r="B49" s="1" t="s">
        <v>46</v>
      </c>
      <c r="C49" s="1" t="s">
        <v>39</v>
      </c>
      <c r="D49" s="8">
        <v>3200</v>
      </c>
      <c r="E49" s="8">
        <v>3200</v>
      </c>
      <c r="F49" s="8">
        <v>3200</v>
      </c>
      <c r="G49" s="8">
        <v>3200</v>
      </c>
      <c r="H49" s="8">
        <v>3200</v>
      </c>
      <c r="I49" s="8">
        <v>3222.1062263980698</v>
      </c>
      <c r="J49" s="8">
        <v>3260.7715011148398</v>
      </c>
      <c r="K49" s="8">
        <v>3292.9925633788298</v>
      </c>
      <c r="L49" s="8">
        <v>3331.6578380955998</v>
      </c>
      <c r="M49" s="8">
        <v>3363.8789003595798</v>
      </c>
      <c r="N49" s="8">
        <v>3402.5441750763598</v>
      </c>
      <c r="O49" s="8">
        <v>3389.6557501707698</v>
      </c>
      <c r="P49" s="8">
        <v>3199.0427291985902</v>
      </c>
      <c r="Q49" s="8">
        <v>3192.9376858222499</v>
      </c>
      <c r="R49" s="8">
        <v>3180.7275990695898</v>
      </c>
      <c r="S49" s="8">
        <v>3010.09163670107</v>
      </c>
      <c r="T49" s="8">
        <v>3004.2918454935598</v>
      </c>
      <c r="U49" s="8">
        <v>2992.6922630785202</v>
      </c>
      <c r="V49" s="8">
        <v>2981.0926806634898</v>
      </c>
      <c r="W49" s="8">
        <v>2828.08866499853</v>
      </c>
      <c r="X49" s="8">
        <v>2822.5650543247102</v>
      </c>
      <c r="Y49" s="8">
        <v>2811.5178329770501</v>
      </c>
      <c r="Z49" s="8">
        <v>2673.1764929189799</v>
      </c>
      <c r="AA49" s="8">
        <v>2667.9039554576002</v>
      </c>
      <c r="AB49" s="8">
        <v>2657.35888053484</v>
      </c>
      <c r="AC49" s="8">
        <v>2531.7349444985198</v>
      </c>
      <c r="AD49" s="8">
        <v>2521.6483510941398</v>
      </c>
      <c r="AE49" s="8">
        <v>2516.60505439195</v>
      </c>
      <c r="AF49" s="8">
        <v>2506.5184609875701</v>
      </c>
      <c r="AG49" s="8">
        <v>2392.4138731005601</v>
      </c>
      <c r="AH49" s="8">
        <v>2387.58071376097</v>
      </c>
      <c r="AI49" s="8">
        <v>2377.9143950817702</v>
      </c>
      <c r="AJ49" s="8">
        <v>2273.5181533464802</v>
      </c>
      <c r="AK49" s="8">
        <v>2264.23848741445</v>
      </c>
      <c r="AL49" s="8">
        <v>2259.5986544484299</v>
      </c>
      <c r="AM49" s="8">
        <v>2163.7682581888498</v>
      </c>
      <c r="AN49" s="8">
        <v>2154.84550248498</v>
      </c>
      <c r="AO49" s="8">
        <v>2150.3841246330499</v>
      </c>
      <c r="AP49" s="8">
        <v>2141.46136892917</v>
      </c>
      <c r="AQ49" s="8">
        <v>2053.5557016243702</v>
      </c>
      <c r="AR49" s="8">
        <v>2044.9634183539699</v>
      </c>
    </row>
    <row r="50" spans="1:44" x14ac:dyDescent="0.2">
      <c r="A50" s="13" t="s">
        <v>91</v>
      </c>
      <c r="B50" s="5" t="s">
        <v>47</v>
      </c>
      <c r="C50" s="1" t="s">
        <v>39</v>
      </c>
      <c r="D50" s="8">
        <v>7760.64446641831</v>
      </c>
      <c r="E50" s="8">
        <v>7783.8200296290497</v>
      </c>
      <c r="F50" s="8">
        <v>7807.5898380503404</v>
      </c>
      <c r="G50" s="8">
        <v>7823.99999999999</v>
      </c>
      <c r="H50" s="8">
        <v>7823.99999999999</v>
      </c>
      <c r="I50" s="8">
        <v>7823.9999999999891</v>
      </c>
      <c r="J50" s="8">
        <v>7823.9999999999782</v>
      </c>
      <c r="K50" s="8">
        <v>7824</v>
      </c>
      <c r="L50" s="8">
        <v>7823.99999999999</v>
      </c>
      <c r="M50" s="8">
        <v>7823.99999999998</v>
      </c>
      <c r="N50" s="8">
        <v>7823.9999999999909</v>
      </c>
      <c r="O50" s="8">
        <v>7823.9999999999891</v>
      </c>
      <c r="P50" s="8">
        <v>7732.3459159730392</v>
      </c>
      <c r="Q50" s="8">
        <v>7823.99999999998</v>
      </c>
      <c r="R50" s="8">
        <v>7823.9999999999791</v>
      </c>
      <c r="S50" s="8">
        <v>7823.99999999998</v>
      </c>
      <c r="T50" s="8">
        <v>7823.99999999999</v>
      </c>
      <c r="U50" s="8">
        <v>7823.99999999998</v>
      </c>
      <c r="V50" s="8">
        <v>7823.99999999998</v>
      </c>
      <c r="W50" s="8">
        <v>7823.9999999999782</v>
      </c>
      <c r="X50" s="8">
        <v>7823.99999999999</v>
      </c>
      <c r="Y50" s="8">
        <v>7823.99999999998</v>
      </c>
      <c r="Z50" s="8">
        <v>7823.9999999999927</v>
      </c>
      <c r="AA50" s="8">
        <v>7823.9999999999936</v>
      </c>
      <c r="AB50" s="8">
        <v>7823.9999999999909</v>
      </c>
      <c r="AC50" s="8">
        <v>7823.9999999999891</v>
      </c>
      <c r="AD50" s="8">
        <v>7823.9999999999891</v>
      </c>
      <c r="AE50" s="8">
        <v>7823.9999999999909</v>
      </c>
      <c r="AF50" s="8">
        <v>7823.9999999999854</v>
      </c>
      <c r="AG50" s="8">
        <v>7823.9999999999945</v>
      </c>
      <c r="AH50" s="8">
        <v>7823.9999999999936</v>
      </c>
      <c r="AI50" s="8">
        <v>7823.9999999999854</v>
      </c>
      <c r="AJ50" s="8">
        <v>7823.9999999999936</v>
      </c>
      <c r="AK50" s="8">
        <v>7823.9999999999918</v>
      </c>
      <c r="AL50" s="8">
        <v>7823.99999999998</v>
      </c>
      <c r="AM50" s="8">
        <v>7823.99999999998</v>
      </c>
      <c r="AN50" s="8">
        <v>7823.99999999999</v>
      </c>
      <c r="AO50" s="8">
        <v>7823.9999999999909</v>
      </c>
      <c r="AP50" s="8">
        <v>7823.99999999998</v>
      </c>
      <c r="AQ50" s="8">
        <v>7823.99999999999</v>
      </c>
      <c r="AR50" s="8">
        <v>7823.99999999998</v>
      </c>
    </row>
    <row r="51" spans="1:44" x14ac:dyDescent="0.2">
      <c r="B51" s="5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44" x14ac:dyDescent="0.2">
      <c r="A52" s="3" t="s">
        <v>90</v>
      </c>
      <c r="B52" s="3" t="s">
        <v>48</v>
      </c>
      <c r="C52" s="2" t="s">
        <v>1</v>
      </c>
      <c r="D52" s="2">
        <v>2010</v>
      </c>
      <c r="E52" s="2">
        <v>2011</v>
      </c>
      <c r="F52" s="2">
        <v>2012</v>
      </c>
      <c r="G52" s="2">
        <v>2013</v>
      </c>
      <c r="H52" s="2">
        <v>2014</v>
      </c>
      <c r="I52" s="2">
        <v>2015</v>
      </c>
      <c r="J52" s="2">
        <v>2016</v>
      </c>
      <c r="K52" s="2">
        <v>2017</v>
      </c>
      <c r="L52" s="2">
        <v>2018</v>
      </c>
      <c r="M52" s="2">
        <v>2019</v>
      </c>
      <c r="N52" s="2">
        <v>2020</v>
      </c>
      <c r="O52" s="2">
        <v>2021</v>
      </c>
      <c r="P52" s="2">
        <v>2022</v>
      </c>
      <c r="Q52" s="2">
        <v>2023</v>
      </c>
      <c r="R52" s="2">
        <v>2024</v>
      </c>
      <c r="S52" s="2">
        <v>2025</v>
      </c>
      <c r="T52" s="2">
        <v>2026</v>
      </c>
      <c r="U52" s="2">
        <v>2027</v>
      </c>
      <c r="V52" s="2">
        <v>2028</v>
      </c>
      <c r="W52" s="2">
        <v>2029</v>
      </c>
      <c r="X52" s="2">
        <v>2030</v>
      </c>
      <c r="Y52" s="2">
        <v>2031</v>
      </c>
      <c r="Z52" s="2">
        <v>2032</v>
      </c>
      <c r="AA52" s="2">
        <v>2033</v>
      </c>
      <c r="AB52" s="2">
        <v>2034</v>
      </c>
      <c r="AC52" s="2">
        <v>2035</v>
      </c>
      <c r="AD52" s="2">
        <v>2036</v>
      </c>
      <c r="AE52" s="2">
        <v>2037</v>
      </c>
      <c r="AF52" s="2">
        <v>2038</v>
      </c>
      <c r="AG52" s="2">
        <v>2039</v>
      </c>
      <c r="AH52" s="2">
        <v>2040</v>
      </c>
      <c r="AI52" s="2">
        <v>2041</v>
      </c>
      <c r="AJ52" s="2">
        <v>2042</v>
      </c>
      <c r="AK52" s="2">
        <v>2043</v>
      </c>
      <c r="AL52" s="2">
        <v>2044</v>
      </c>
      <c r="AM52" s="2">
        <v>2045</v>
      </c>
      <c r="AN52" s="2">
        <v>2046</v>
      </c>
      <c r="AO52" s="2">
        <v>2047</v>
      </c>
      <c r="AP52" s="2">
        <v>2048</v>
      </c>
      <c r="AQ52" s="2">
        <v>2049</v>
      </c>
      <c r="AR52" s="2">
        <v>2050</v>
      </c>
    </row>
    <row r="53" spans="1:44" x14ac:dyDescent="0.2">
      <c r="A53" s="13" t="s">
        <v>91</v>
      </c>
      <c r="B53" s="1" t="s">
        <v>49</v>
      </c>
      <c r="C53" s="1" t="s">
        <v>3</v>
      </c>
      <c r="D53" s="4">
        <v>490.83359062747843</v>
      </c>
      <c r="E53" s="4">
        <v>497.10340575361784</v>
      </c>
      <c r="F53" s="4">
        <v>497.9827917788885</v>
      </c>
      <c r="G53" s="4">
        <v>491.86928885809641</v>
      </c>
      <c r="H53" s="4">
        <v>487.47586742548026</v>
      </c>
      <c r="I53" s="4">
        <v>487.3901694929861</v>
      </c>
      <c r="J53" s="4">
        <v>489.18455895842152</v>
      </c>
      <c r="K53" s="4">
        <v>490.67597182325591</v>
      </c>
      <c r="L53" s="4">
        <v>493.17493632166691</v>
      </c>
      <c r="M53" s="4">
        <v>499.72830470843172</v>
      </c>
      <c r="N53" s="4">
        <v>501.57166331291199</v>
      </c>
      <c r="O53" s="4">
        <v>500.07989203505599</v>
      </c>
      <c r="P53" s="4">
        <v>502.55224127820929</v>
      </c>
      <c r="Q53" s="4">
        <v>508.28196172274812</v>
      </c>
      <c r="R53" s="4">
        <v>509.26587314345909</v>
      </c>
      <c r="S53" s="4">
        <v>512.67915644594575</v>
      </c>
      <c r="T53" s="4">
        <v>517.23102362138104</v>
      </c>
      <c r="U53" s="4">
        <v>519.82037051250484</v>
      </c>
      <c r="V53" s="4">
        <v>521.43286926773919</v>
      </c>
      <c r="W53" s="4">
        <v>523.15434674131222</v>
      </c>
      <c r="X53" s="4">
        <v>527.73983343709131</v>
      </c>
      <c r="Y53" s="4">
        <v>533.79947153344858</v>
      </c>
      <c r="Z53" s="4">
        <v>541.74611641559341</v>
      </c>
      <c r="AA53" s="4">
        <v>550.57843243787306</v>
      </c>
      <c r="AB53" s="4">
        <v>557.40585483877067</v>
      </c>
      <c r="AC53" s="4">
        <v>564.49034501068809</v>
      </c>
      <c r="AD53" s="4">
        <v>570.52647252396571</v>
      </c>
      <c r="AE53" s="4">
        <v>577.57618991658387</v>
      </c>
      <c r="AF53" s="4">
        <v>584.24427372488401</v>
      </c>
      <c r="AG53" s="4">
        <v>589.92485278107813</v>
      </c>
      <c r="AH53" s="4">
        <v>593.62706561884738</v>
      </c>
      <c r="AI53" s="4">
        <v>597.60854865449335</v>
      </c>
      <c r="AJ53" s="4">
        <v>601.97494899076389</v>
      </c>
      <c r="AK53" s="4">
        <v>604.26026717645686</v>
      </c>
      <c r="AL53" s="4">
        <v>608.65021816521676</v>
      </c>
      <c r="AM53" s="4">
        <v>613.10862146553995</v>
      </c>
      <c r="AN53" s="4">
        <v>619.14086185230997</v>
      </c>
      <c r="AO53" s="4">
        <v>625.25698948302329</v>
      </c>
      <c r="AP53" s="4">
        <v>629.87822171051459</v>
      </c>
      <c r="AQ53" s="4">
        <v>635.32403519647391</v>
      </c>
      <c r="AR53" s="4">
        <v>642.57101663225944</v>
      </c>
    </row>
    <row r="54" spans="1:44" x14ac:dyDescent="0.2">
      <c r="A54" s="13" t="s">
        <v>91</v>
      </c>
      <c r="B54" s="1" t="s">
        <v>50</v>
      </c>
      <c r="C54" s="1" t="s">
        <v>3</v>
      </c>
      <c r="D54" s="4">
        <v>36.423419817305216</v>
      </c>
      <c r="E54" s="4">
        <v>36.545733950773837</v>
      </c>
      <c r="F54" s="4">
        <v>36.671184344075051</v>
      </c>
      <c r="G54" s="4">
        <v>36.722461764302025</v>
      </c>
      <c r="H54" s="4">
        <v>36.598329169179806</v>
      </c>
      <c r="I54" s="4">
        <v>36.208378261549541</v>
      </c>
      <c r="J54" s="4">
        <v>35.619311584382061</v>
      </c>
      <c r="K54" s="4">
        <v>35.104630606010595</v>
      </c>
      <c r="L54" s="4">
        <v>34.51556392884315</v>
      </c>
      <c r="M54" s="4">
        <v>34.00088295047177</v>
      </c>
      <c r="N54" s="4">
        <v>33.408712958426221</v>
      </c>
      <c r="O54" s="4">
        <v>33.989354209269308</v>
      </c>
      <c r="P54" s="4">
        <v>35.739772731323427</v>
      </c>
      <c r="Q54" s="4">
        <v>37.180773654105224</v>
      </c>
      <c r="R54" s="4">
        <v>37.738222455738502</v>
      </c>
      <c r="S54" s="4">
        <v>40.194629426853467</v>
      </c>
      <c r="T54" s="4">
        <v>40.658763156718805</v>
      </c>
      <c r="U54" s="4">
        <v>41.173413771830305</v>
      </c>
      <c r="V54" s="4">
        <v>41.68337243732249</v>
      </c>
      <c r="W54" s="4">
        <v>43.875927716137454</v>
      </c>
      <c r="X54" s="4">
        <v>44.304170278855885</v>
      </c>
      <c r="Y54" s="4">
        <v>44.810041051616629</v>
      </c>
      <c r="Z54" s="4">
        <v>46.797151476479662</v>
      </c>
      <c r="AA54" s="4">
        <v>47.233162278008876</v>
      </c>
      <c r="AB54" s="4">
        <v>47.723638452649766</v>
      </c>
      <c r="AC54" s="4">
        <v>49.549915617459199</v>
      </c>
      <c r="AD54" s="4">
        <v>50.033907638071767</v>
      </c>
      <c r="AE54" s="4">
        <v>50.4461032264701</v>
      </c>
      <c r="AF54" s="4">
        <v>50.916515257924658</v>
      </c>
      <c r="AG54" s="4">
        <v>52.620085072140036</v>
      </c>
      <c r="AH54" s="4">
        <v>53.031980900072099</v>
      </c>
      <c r="AI54" s="4">
        <v>53.523049368814497</v>
      </c>
      <c r="AJ54" s="4">
        <v>55.100473155795385</v>
      </c>
      <c r="AK54" s="4">
        <v>55.593123411533696</v>
      </c>
      <c r="AL54" s="4">
        <v>55.86820589257141</v>
      </c>
      <c r="AM54" s="4">
        <v>57.086803889976402</v>
      </c>
      <c r="AN54" s="4">
        <v>57.33267159642196</v>
      </c>
      <c r="AO54" s="4">
        <v>57.510794661017371</v>
      </c>
      <c r="AP54" s="4">
        <v>57.750307631140799</v>
      </c>
      <c r="AQ54" s="4">
        <v>58.863915981502601</v>
      </c>
      <c r="AR54" s="4">
        <v>59.0930107256535</v>
      </c>
    </row>
    <row r="55" spans="1:44" x14ac:dyDescent="0.2">
      <c r="A55" s="13" t="s">
        <v>91</v>
      </c>
      <c r="B55" s="1" t="s">
        <v>51</v>
      </c>
      <c r="C55" s="1" t="s">
        <v>3</v>
      </c>
      <c r="D55" s="4">
        <v>7.9159198173052499</v>
      </c>
      <c r="E55" s="4">
        <v>8.0382339507739093</v>
      </c>
      <c r="F55" s="4">
        <v>8.1636843440751008</v>
      </c>
      <c r="G55" s="4">
        <v>8.2859984775437692</v>
      </c>
      <c r="H55" s="4">
        <v>8.4114488708449606</v>
      </c>
      <c r="I55" s="4">
        <v>8.5368992641461503</v>
      </c>
      <c r="J55" s="4">
        <v>8.66234965744734</v>
      </c>
      <c r="K55" s="4">
        <v>8.7909363105810705</v>
      </c>
      <c r="L55" s="4">
        <v>8.9163867038822602</v>
      </c>
      <c r="M55" s="4">
        <v>9.04497335701598</v>
      </c>
      <c r="N55" s="4">
        <v>9.1735600101496999</v>
      </c>
      <c r="O55" s="4">
        <v>9.1861050494798207</v>
      </c>
      <c r="P55" s="4">
        <v>9.1955138289774094</v>
      </c>
      <c r="Q55" s="4">
        <v>9.2080588683075302</v>
      </c>
      <c r="R55" s="4">
        <v>9.2174676478051207</v>
      </c>
      <c r="S55" s="4">
        <v>9.2300126871352397</v>
      </c>
      <c r="T55" s="4">
        <v>9.2394214666328303</v>
      </c>
      <c r="U55" s="4">
        <v>9.2519665059629492</v>
      </c>
      <c r="V55" s="4">
        <v>9.26451154529307</v>
      </c>
      <c r="W55" s="4">
        <v>9.2739203247906605</v>
      </c>
      <c r="X55" s="4">
        <v>9.2864653641207795</v>
      </c>
      <c r="Y55" s="4">
        <v>9.2958741436183701</v>
      </c>
      <c r="Z55" s="4">
        <v>9.3084191829484801</v>
      </c>
      <c r="AA55" s="4">
        <v>9.3178279624460796</v>
      </c>
      <c r="AB55" s="4">
        <v>9.3303730017761897</v>
      </c>
      <c r="AC55" s="4">
        <v>9.3397817812737802</v>
      </c>
      <c r="AD55" s="4">
        <v>9.3523268206038992</v>
      </c>
      <c r="AE55" s="4">
        <v>9.3617356001014898</v>
      </c>
      <c r="AF55" s="4">
        <v>9.3742806394316105</v>
      </c>
      <c r="AG55" s="4">
        <v>9.3836894189291993</v>
      </c>
      <c r="AH55" s="4">
        <v>9.39623445825932</v>
      </c>
      <c r="AI55" s="4">
        <v>9.4056432377569106</v>
      </c>
      <c r="AJ55" s="4">
        <v>9.4181882770870295</v>
      </c>
      <c r="AK55" s="4">
        <v>9.4275970565846201</v>
      </c>
      <c r="AL55" s="4">
        <v>9.4401420959147408</v>
      </c>
      <c r="AM55" s="4">
        <v>9.4495508754123296</v>
      </c>
      <c r="AN55" s="4">
        <v>9.4620959147424504</v>
      </c>
      <c r="AO55" s="4">
        <v>9.4715046942400392</v>
      </c>
      <c r="AP55" s="4">
        <v>9.4840497335701492</v>
      </c>
      <c r="AQ55" s="4">
        <v>9.4934585130677505</v>
      </c>
      <c r="AR55" s="4">
        <v>9.5060035523978605</v>
      </c>
    </row>
    <row r="56" spans="1:44" x14ac:dyDescent="0.2">
      <c r="A56" s="13" t="s">
        <v>91</v>
      </c>
      <c r="B56" s="1" t="s">
        <v>52</v>
      </c>
      <c r="C56" s="1" t="s">
        <v>3</v>
      </c>
      <c r="D56" s="4">
        <v>139.24760000000001</v>
      </c>
      <c r="E56" s="4">
        <v>140.35120000000001</v>
      </c>
      <c r="F56" s="4">
        <v>141.45480000000001</v>
      </c>
      <c r="G56" s="4">
        <v>142.5583</v>
      </c>
      <c r="H56" s="4">
        <v>143.6619</v>
      </c>
      <c r="I56" s="4">
        <v>144.7655</v>
      </c>
      <c r="J56" s="4">
        <v>145.869</v>
      </c>
      <c r="K56" s="4">
        <v>146.9726</v>
      </c>
      <c r="L56" s="4">
        <v>148.07619999999901</v>
      </c>
      <c r="M56" s="4">
        <v>149.179699999999</v>
      </c>
      <c r="N56" s="4">
        <v>150</v>
      </c>
      <c r="O56" s="4">
        <v>144.4</v>
      </c>
      <c r="P56" s="4">
        <v>138.80000000000001</v>
      </c>
      <c r="Q56" s="4">
        <v>136.28191645652399</v>
      </c>
      <c r="R56" s="4">
        <v>137.37696224934501</v>
      </c>
      <c r="S56" s="4">
        <v>139.00729125344901</v>
      </c>
      <c r="T56" s="4">
        <v>143.96976815789</v>
      </c>
      <c r="U56" s="4">
        <v>145.64995687382901</v>
      </c>
      <c r="V56" s="4">
        <v>145.62678164296801</v>
      </c>
      <c r="W56" s="4">
        <v>144.54181389748001</v>
      </c>
      <c r="X56" s="4">
        <v>149.02469470813099</v>
      </c>
      <c r="Y56" s="4">
        <v>155.43383020429101</v>
      </c>
      <c r="Z56" s="4">
        <v>163.06920310802201</v>
      </c>
      <c r="AA56" s="4">
        <v>172.794132425973</v>
      </c>
      <c r="AB56" s="4">
        <v>179.20889684356001</v>
      </c>
      <c r="AC56" s="4">
        <v>185.50945473498899</v>
      </c>
      <c r="AD56" s="4">
        <v>192.88323464701901</v>
      </c>
      <c r="AE56" s="4">
        <v>200.81740568739801</v>
      </c>
      <c r="AF56" s="4">
        <v>208.299239075125</v>
      </c>
      <c r="AG56" s="4">
        <v>213.564227676142</v>
      </c>
      <c r="AH56" s="4">
        <v>217.620111106818</v>
      </c>
      <c r="AI56" s="4">
        <v>221.266516932</v>
      </c>
      <c r="AJ56" s="4">
        <v>224.358784482907</v>
      </c>
      <c r="AK56" s="4">
        <v>227.871999750989</v>
      </c>
      <c r="AL56" s="4">
        <v>232.132598705422</v>
      </c>
      <c r="AM56" s="4">
        <v>235.83543407359701</v>
      </c>
      <c r="AN56" s="4">
        <v>241.81943051502299</v>
      </c>
      <c r="AO56" s="4">
        <v>248.06597188653399</v>
      </c>
      <c r="AP56" s="4">
        <v>252.90042691067799</v>
      </c>
      <c r="AQ56" s="4">
        <v>258.00314218788498</v>
      </c>
      <c r="AR56" s="4">
        <v>265.64026892757499</v>
      </c>
    </row>
    <row r="57" spans="1:44" x14ac:dyDescent="0.2">
      <c r="A57" s="13" t="s">
        <v>91</v>
      </c>
      <c r="B57" s="1" t="s">
        <v>53</v>
      </c>
      <c r="C57" s="1" t="s">
        <v>3</v>
      </c>
      <c r="D57" s="4">
        <v>414.82859999999903</v>
      </c>
      <c r="E57" s="4">
        <v>418.21449999999902</v>
      </c>
      <c r="F57" s="4">
        <v>421.60039999999799</v>
      </c>
      <c r="G57" s="4">
        <v>424.98619999999903</v>
      </c>
      <c r="H57" s="4">
        <v>428.37199999999899</v>
      </c>
      <c r="I57" s="4">
        <v>431.75779999999901</v>
      </c>
      <c r="J57" s="4">
        <v>435.14359999999999</v>
      </c>
      <c r="K57" s="4">
        <v>438.52949999999998</v>
      </c>
      <c r="L57" s="4">
        <v>441.91529999999801</v>
      </c>
      <c r="M57" s="4">
        <v>445.301099999999</v>
      </c>
      <c r="N57" s="4">
        <v>449</v>
      </c>
      <c r="O57" s="4">
        <v>443.59999999999997</v>
      </c>
      <c r="P57" s="4">
        <v>438.20000000000005</v>
      </c>
      <c r="Q57" s="4">
        <v>435.88191645652398</v>
      </c>
      <c r="R57" s="4">
        <v>437.17696224934502</v>
      </c>
      <c r="S57" s="4">
        <v>439.00729125344901</v>
      </c>
      <c r="T57" s="4">
        <v>442.36976815788995</v>
      </c>
      <c r="U57" s="4">
        <v>442.44995687382806</v>
      </c>
      <c r="V57" s="4">
        <v>440.82678164296806</v>
      </c>
      <c r="W57" s="4">
        <v>438.14181389748006</v>
      </c>
      <c r="X57" s="4">
        <v>441.02469470813099</v>
      </c>
      <c r="Y57" s="4">
        <v>445.43383020429098</v>
      </c>
      <c r="Z57" s="4">
        <v>451.06920310802201</v>
      </c>
      <c r="AA57" s="4">
        <v>458.79413242597298</v>
      </c>
      <c r="AB57" s="4">
        <v>463.20889684355905</v>
      </c>
      <c r="AC57" s="4">
        <v>467.50945473498899</v>
      </c>
      <c r="AD57" s="4">
        <v>472.083234647018</v>
      </c>
      <c r="AE57" s="4">
        <v>477.21740568739801</v>
      </c>
      <c r="AF57" s="4">
        <v>481.899239075124</v>
      </c>
      <c r="AG57" s="4">
        <v>484.36422767614198</v>
      </c>
      <c r="AH57" s="4">
        <v>485.620111106818</v>
      </c>
      <c r="AI57" s="4">
        <v>486.266516932</v>
      </c>
      <c r="AJ57" s="4">
        <v>486.35878448290703</v>
      </c>
      <c r="AK57" s="4">
        <v>486.87199975098798</v>
      </c>
      <c r="AL57" s="4">
        <v>488.132598705421</v>
      </c>
      <c r="AM57" s="4">
        <v>488.95546914499903</v>
      </c>
      <c r="AN57" s="4">
        <v>492.37827702724098</v>
      </c>
      <c r="AO57" s="4">
        <v>495.865971886534</v>
      </c>
      <c r="AP57" s="4">
        <v>498.10042691067702</v>
      </c>
      <c r="AQ57" s="4">
        <v>500.603142187885</v>
      </c>
      <c r="AR57" s="4">
        <v>505.64026892757499</v>
      </c>
    </row>
    <row r="58" spans="1:44" x14ac:dyDescent="0.2">
      <c r="A58" s="13" t="s">
        <v>91</v>
      </c>
      <c r="B58" s="1" t="s">
        <v>54</v>
      </c>
      <c r="C58" s="1" t="s">
        <v>3</v>
      </c>
      <c r="D58" s="4">
        <v>108.0354</v>
      </c>
      <c r="E58" s="4">
        <v>109.716999999999</v>
      </c>
      <c r="F58" s="4">
        <v>111.39859999999901</v>
      </c>
      <c r="G58" s="4">
        <v>113.080199999999</v>
      </c>
      <c r="H58" s="4">
        <v>114.76179999999999</v>
      </c>
      <c r="I58" s="4">
        <v>116.44329999999999</v>
      </c>
      <c r="J58" s="4">
        <v>118.1249</v>
      </c>
      <c r="K58" s="4">
        <v>119.8065</v>
      </c>
      <c r="L58" s="4">
        <v>121.48809999999899</v>
      </c>
      <c r="M58" s="4">
        <v>123.16970000000001</v>
      </c>
      <c r="N58" s="4">
        <v>125</v>
      </c>
      <c r="O58" s="4">
        <v>127</v>
      </c>
      <c r="P58" s="4">
        <v>129</v>
      </c>
      <c r="Q58" s="4">
        <v>131</v>
      </c>
      <c r="R58" s="4">
        <v>133</v>
      </c>
      <c r="S58" s="4">
        <v>135</v>
      </c>
      <c r="T58" s="4">
        <v>135.19999999999999</v>
      </c>
      <c r="U58" s="4">
        <v>135.4</v>
      </c>
      <c r="V58" s="4">
        <v>135.6</v>
      </c>
      <c r="W58" s="4">
        <v>135.80000000000001</v>
      </c>
      <c r="X58" s="4">
        <v>136</v>
      </c>
      <c r="Y58" s="4">
        <v>136</v>
      </c>
      <c r="Z58" s="4">
        <v>136</v>
      </c>
      <c r="AA58" s="4">
        <v>136</v>
      </c>
      <c r="AB58" s="4">
        <v>135.99999999999901</v>
      </c>
      <c r="AC58" s="4">
        <v>136</v>
      </c>
      <c r="AD58" s="4">
        <v>134.99999999999901</v>
      </c>
      <c r="AE58" s="4">
        <v>134</v>
      </c>
      <c r="AF58" s="4">
        <v>132.99999999999901</v>
      </c>
      <c r="AG58" s="4">
        <v>132</v>
      </c>
      <c r="AH58" s="4">
        <v>131</v>
      </c>
      <c r="AI58" s="4">
        <v>130.19999999999999</v>
      </c>
      <c r="AJ58" s="4">
        <v>129.4</v>
      </c>
      <c r="AK58" s="4">
        <v>128.6</v>
      </c>
      <c r="AL58" s="4">
        <v>127.799999999999</v>
      </c>
      <c r="AM58" s="4">
        <v>126.99999999999901</v>
      </c>
      <c r="AN58" s="4">
        <v>126.2</v>
      </c>
      <c r="AO58" s="4">
        <v>125.4</v>
      </c>
      <c r="AP58" s="4">
        <v>124.599999999999</v>
      </c>
      <c r="AQ58" s="4">
        <v>123.8</v>
      </c>
      <c r="AR58" s="4">
        <v>123</v>
      </c>
    </row>
    <row r="59" spans="1:44" x14ac:dyDescent="0.2">
      <c r="A59" s="13" t="s">
        <v>91</v>
      </c>
      <c r="B59" s="1" t="s">
        <v>55</v>
      </c>
      <c r="C59" s="1" t="s">
        <v>3</v>
      </c>
      <c r="D59" s="4">
        <v>12.561203813760001</v>
      </c>
      <c r="E59" s="4">
        <v>12.651722906457499</v>
      </c>
      <c r="F59" s="4">
        <v>12.734546584435099</v>
      </c>
      <c r="G59" s="4">
        <v>12.8125570741056</v>
      </c>
      <c r="H59" s="4">
        <v>12.884295028147099</v>
      </c>
      <c r="I59" s="4">
        <v>12.9497604465599</v>
      </c>
      <c r="J59" s="4">
        <v>13.006254680294299</v>
      </c>
      <c r="K59" s="4">
        <v>13.0592114956799</v>
      </c>
      <c r="L59" s="4">
        <v>12.8800844928</v>
      </c>
      <c r="M59" s="4">
        <v>12.702379132799997</v>
      </c>
      <c r="N59" s="4">
        <v>12.5232521299199</v>
      </c>
      <c r="O59" s="4">
        <v>12.34412512704</v>
      </c>
      <c r="P59" s="4">
        <v>12.164998124159899</v>
      </c>
      <c r="Q59" s="4">
        <v>11.985871121279899</v>
      </c>
      <c r="R59" s="4">
        <v>11.806744118400001</v>
      </c>
      <c r="S59" s="4">
        <v>11.629038758399899</v>
      </c>
      <c r="T59" s="4">
        <v>12.324379157521799</v>
      </c>
      <c r="U59" s="4">
        <v>14.277716474641799</v>
      </c>
      <c r="V59" s="4">
        <v>16.231053791761799</v>
      </c>
      <c r="W59" s="4">
        <v>18.184391108881801</v>
      </c>
      <c r="X59" s="4">
        <v>19.291537742632201</v>
      </c>
      <c r="Y59" s="4">
        <v>20.269652979745501</v>
      </c>
      <c r="Z59" s="4">
        <v>20.4164437220061</v>
      </c>
      <c r="AA59" s="4">
        <v>20.911075749195501</v>
      </c>
      <c r="AB59" s="4">
        <v>22.655000114742801</v>
      </c>
      <c r="AC59" s="4">
        <v>23.806831668479902</v>
      </c>
      <c r="AD59" s="4">
        <v>24.0357161721601</v>
      </c>
      <c r="AE59" s="4">
        <v>24.266022318720001</v>
      </c>
      <c r="AF59" s="4">
        <v>24.496328465279699</v>
      </c>
      <c r="AG59" s="4">
        <v>24.725212968960602</v>
      </c>
      <c r="AH59" s="4">
        <v>24.9540974726401</v>
      </c>
      <c r="AI59" s="4">
        <v>25.155970761600098</v>
      </c>
      <c r="AJ59" s="4">
        <v>25.3578440505601</v>
      </c>
      <c r="AK59" s="4">
        <v>25.559717339520098</v>
      </c>
      <c r="AL59" s="4">
        <v>25.763012271359901</v>
      </c>
      <c r="AM59" s="4">
        <v>25.964885560320198</v>
      </c>
      <c r="AN59" s="4">
        <v>26.099941633919901</v>
      </c>
      <c r="AO59" s="4">
        <v>26.234997707519998</v>
      </c>
      <c r="AP59" s="4">
        <v>26.3700537811199</v>
      </c>
      <c r="AQ59" s="4">
        <v>26.505109854719898</v>
      </c>
      <c r="AR59" s="4">
        <v>26.641587571199999</v>
      </c>
    </row>
    <row r="60" spans="1:44" x14ac:dyDescent="0.2">
      <c r="A60" s="13" t="s">
        <v>91</v>
      </c>
      <c r="B60" s="1" t="s">
        <v>56</v>
      </c>
      <c r="C60" s="1" t="s">
        <v>3</v>
      </c>
      <c r="D60" s="4">
        <v>25.2222544124782</v>
      </c>
      <c r="E60" s="4">
        <v>27.774558112899399</v>
      </c>
      <c r="F60" s="4">
        <v>24.9435399761403</v>
      </c>
      <c r="G60" s="4">
        <v>15.369055183133</v>
      </c>
      <c r="H60" s="4">
        <v>7.7037642982663899</v>
      </c>
      <c r="I60" s="4">
        <v>4.6163861534728197</v>
      </c>
      <c r="J60" s="4">
        <v>3.6209351322091399</v>
      </c>
      <c r="K60" s="4">
        <v>2.2520732793126901</v>
      </c>
      <c r="L60" s="4">
        <v>2.1969352234561499</v>
      </c>
      <c r="M60" s="4">
        <v>6.1233486248602498</v>
      </c>
      <c r="N60" s="4">
        <v>5.07416558577036</v>
      </c>
      <c r="O60" s="4">
        <v>8.6516065712177799</v>
      </c>
      <c r="P60" s="4">
        <v>15.0244315070779</v>
      </c>
      <c r="Q60" s="4">
        <v>21.880406921472002</v>
      </c>
      <c r="R60" s="4">
        <v>21.262699028275101</v>
      </c>
      <c r="S60" s="4">
        <v>20.639214042623902</v>
      </c>
      <c r="T60" s="4">
        <v>20.017471004697502</v>
      </c>
      <c r="U60" s="4">
        <v>19.404944854732701</v>
      </c>
      <c r="V60" s="4">
        <v>18.786674687270398</v>
      </c>
      <c r="W60" s="4">
        <v>18.1701464675327</v>
      </c>
      <c r="X60" s="4">
        <v>17.562802060799999</v>
      </c>
      <c r="Y60" s="4">
        <v>16.97489470368</v>
      </c>
      <c r="Z60" s="4">
        <v>16.394429211839999</v>
      </c>
      <c r="AA60" s="4">
        <v>15.80652185472</v>
      </c>
      <c r="AB60" s="4">
        <v>15.218614497600001</v>
      </c>
      <c r="AC60" s="4">
        <v>14.6381490057599</v>
      </c>
      <c r="AD60" s="4">
        <v>14.05024164864</v>
      </c>
      <c r="AE60" s="4">
        <v>13.4623342915199</v>
      </c>
      <c r="AF60" s="4">
        <v>12.881868799679999</v>
      </c>
      <c r="AG60" s="4">
        <v>12.293961442559899</v>
      </c>
      <c r="AH60" s="4">
        <v>11.7060540854399</v>
      </c>
      <c r="AI60" s="4">
        <v>11.1255885936</v>
      </c>
      <c r="AJ60" s="4">
        <v>10.5376812364799</v>
      </c>
      <c r="AK60" s="4">
        <v>9.9497738793599897</v>
      </c>
      <c r="AL60" s="4">
        <v>9.3693083875199896</v>
      </c>
      <c r="AM60" s="4">
        <v>8.7814010303999996</v>
      </c>
      <c r="AN60" s="4">
        <v>8.1934936732799901</v>
      </c>
      <c r="AO60" s="4">
        <v>7.61302818143999</v>
      </c>
      <c r="AP60" s="4">
        <v>7.0251208243200001</v>
      </c>
      <c r="AQ60" s="4">
        <v>6.4372134671999897</v>
      </c>
      <c r="AR60" s="4">
        <v>5.8567479753599896</v>
      </c>
    </row>
    <row r="61" spans="1:44" x14ac:dyDescent="0.2">
      <c r="A61" s="13" t="s">
        <v>91</v>
      </c>
      <c r="B61" s="1" t="s">
        <v>57</v>
      </c>
      <c r="C61" s="1" t="s">
        <v>3</v>
      </c>
      <c r="D61" s="4">
        <v>167.54559999999901</v>
      </c>
      <c r="E61" s="4">
        <v>168.1463</v>
      </c>
      <c r="F61" s="4">
        <v>168.74699999999899</v>
      </c>
      <c r="G61" s="4">
        <v>169.3477</v>
      </c>
      <c r="H61" s="4">
        <v>169.94829999999899</v>
      </c>
      <c r="I61" s="4">
        <v>170.54899999999901</v>
      </c>
      <c r="J61" s="4">
        <v>171.1497</v>
      </c>
      <c r="K61" s="4">
        <v>171.75040000000001</v>
      </c>
      <c r="L61" s="4">
        <v>172.351</v>
      </c>
      <c r="M61" s="4">
        <v>172.95169999999999</v>
      </c>
      <c r="N61" s="4">
        <v>174</v>
      </c>
      <c r="O61" s="4">
        <v>172.2</v>
      </c>
      <c r="P61" s="4">
        <v>170.4</v>
      </c>
      <c r="Q61" s="4">
        <v>168.6</v>
      </c>
      <c r="R61" s="4">
        <v>166.8</v>
      </c>
      <c r="S61" s="4">
        <v>165</v>
      </c>
      <c r="T61" s="4">
        <v>163.19999999999999</v>
      </c>
      <c r="U61" s="4">
        <v>161.39999999999901</v>
      </c>
      <c r="V61" s="4">
        <v>159.6</v>
      </c>
      <c r="W61" s="4">
        <v>157.80000000000001</v>
      </c>
      <c r="X61" s="4">
        <v>156</v>
      </c>
      <c r="Y61" s="4">
        <v>154</v>
      </c>
      <c r="Z61" s="4">
        <v>152</v>
      </c>
      <c r="AA61" s="4">
        <v>150</v>
      </c>
      <c r="AB61" s="4">
        <v>148</v>
      </c>
      <c r="AC61" s="4">
        <v>146</v>
      </c>
      <c r="AD61" s="4">
        <v>144.19999999999999</v>
      </c>
      <c r="AE61" s="4">
        <v>142.4</v>
      </c>
      <c r="AF61" s="4">
        <v>140.6</v>
      </c>
      <c r="AG61" s="4">
        <v>138.80000000000001</v>
      </c>
      <c r="AH61" s="4">
        <v>137</v>
      </c>
      <c r="AI61" s="4">
        <v>134.80000000000001</v>
      </c>
      <c r="AJ61" s="4">
        <v>132.6</v>
      </c>
      <c r="AK61" s="4">
        <v>130.39999999999901</v>
      </c>
      <c r="AL61" s="4">
        <v>128.19999999999999</v>
      </c>
      <c r="AM61" s="4">
        <v>126.120035071403</v>
      </c>
      <c r="AN61" s="4">
        <v>124.35884651221799</v>
      </c>
      <c r="AO61" s="4">
        <v>122.4</v>
      </c>
      <c r="AP61" s="4">
        <v>120.6</v>
      </c>
      <c r="AQ61" s="4">
        <v>118.8</v>
      </c>
      <c r="AR61" s="4">
        <v>117</v>
      </c>
    </row>
    <row r="62" spans="1:44" x14ac:dyDescent="0.2">
      <c r="A62" s="13" t="s">
        <v>91</v>
      </c>
      <c r="B62" s="1" t="s">
        <v>58</v>
      </c>
      <c r="C62" s="1" t="s">
        <v>3</v>
      </c>
      <c r="D62" s="4">
        <v>0.256576896</v>
      </c>
      <c r="E62" s="4">
        <v>0.24976512000000001</v>
      </c>
      <c r="F62" s="4">
        <v>0.24295334399999899</v>
      </c>
      <c r="G62" s="4">
        <v>0.241389158399999</v>
      </c>
      <c r="H62" s="4">
        <v>0.23442600960000001</v>
      </c>
      <c r="I62" s="4">
        <v>0.22978391040000001</v>
      </c>
      <c r="J62" s="4">
        <v>0.222820761599999</v>
      </c>
      <c r="K62" s="4">
        <v>0.21585761279999999</v>
      </c>
      <c r="L62" s="4">
        <v>0.208894464</v>
      </c>
      <c r="M62" s="4">
        <v>0.20193131519999899</v>
      </c>
      <c r="N62" s="4">
        <v>0.19728921599999999</v>
      </c>
      <c r="O62" s="4">
        <v>0.1903260672</v>
      </c>
      <c r="P62" s="4">
        <v>0.18336291839999899</v>
      </c>
      <c r="Q62" s="4">
        <v>0.17639976959999901</v>
      </c>
      <c r="R62" s="4">
        <v>0.16943662079999999</v>
      </c>
      <c r="S62" s="4">
        <v>0.16247347200000001</v>
      </c>
      <c r="T62" s="4">
        <v>0.15783137279999901</v>
      </c>
      <c r="U62" s="4">
        <v>0.150868224</v>
      </c>
      <c r="V62" s="4">
        <v>0.87495962122536797</v>
      </c>
      <c r="W62" s="4">
        <v>1.0835757497558201</v>
      </c>
      <c r="X62" s="4">
        <v>1.1698089984</v>
      </c>
      <c r="Y62" s="4">
        <v>1.24408258559999</v>
      </c>
      <c r="Z62" s="4">
        <v>1.31835617279999</v>
      </c>
      <c r="AA62" s="4">
        <v>1.3949508096000001</v>
      </c>
      <c r="AB62" s="4">
        <v>1.4692243968000001</v>
      </c>
      <c r="AC62" s="4">
        <v>1.543497984</v>
      </c>
      <c r="AD62" s="4">
        <v>1.6340189184</v>
      </c>
      <c r="AE62" s="4">
        <v>1.7245398528</v>
      </c>
      <c r="AF62" s="4">
        <v>1.8150607872</v>
      </c>
      <c r="AG62" s="4">
        <v>1.9055817215999999</v>
      </c>
      <c r="AH62" s="4">
        <v>1.9961026559999899</v>
      </c>
      <c r="AI62" s="4">
        <v>2.13304458239999</v>
      </c>
      <c r="AJ62" s="4">
        <v>2.2699865088000002</v>
      </c>
      <c r="AK62" s="4">
        <v>2.40692843519999</v>
      </c>
      <c r="AL62" s="4">
        <v>2.5438703615999998</v>
      </c>
      <c r="AM62" s="4">
        <v>2.6808122879999901</v>
      </c>
      <c r="AN62" s="4">
        <v>2.7899016191999899</v>
      </c>
      <c r="AO62" s="4">
        <v>2.8989909504</v>
      </c>
      <c r="AP62" s="4">
        <v>3.01040133119999</v>
      </c>
      <c r="AQ62" s="4">
        <v>3.1194906624000001</v>
      </c>
      <c r="AR62" s="4">
        <v>3.2285799935999999</v>
      </c>
    </row>
    <row r="63" spans="1:44" x14ac:dyDescent="0.2">
      <c r="A63" s="13" t="s">
        <v>91</v>
      </c>
      <c r="B63" s="1" t="s">
        <v>59</v>
      </c>
      <c r="C63" s="1" t="s">
        <v>3</v>
      </c>
      <c r="D63" s="4">
        <v>0.2330439759359989</v>
      </c>
      <c r="E63" s="4">
        <v>0.40144091788799902</v>
      </c>
      <c r="F63" s="4">
        <v>0.56841873983999802</v>
      </c>
      <c r="G63" s="4">
        <v>0.55946279335679905</v>
      </c>
      <c r="H63" s="4">
        <v>0.55044378748799894</v>
      </c>
      <c r="I63" s="4">
        <v>0.54148784100479896</v>
      </c>
      <c r="J63" s="4">
        <v>0.53104971513599897</v>
      </c>
      <c r="K63" s="4">
        <v>0.522093768652798</v>
      </c>
      <c r="L63" s="4">
        <v>0.51313782216959902</v>
      </c>
      <c r="M63" s="4">
        <v>0.50411881630079902</v>
      </c>
      <c r="N63" s="4">
        <v>0.52288940679551899</v>
      </c>
      <c r="O63" s="4">
        <v>0.51194253712895998</v>
      </c>
      <c r="P63" s="4">
        <v>0.50247784684800001</v>
      </c>
      <c r="Q63" s="4">
        <v>0.49301315656703892</v>
      </c>
      <c r="R63" s="4">
        <v>0.48348540690047997</v>
      </c>
      <c r="S63" s="4">
        <v>0.47260159661951895</v>
      </c>
      <c r="T63" s="4">
        <v>0.46307384695296</v>
      </c>
      <c r="U63" s="4">
        <v>0.45360915667199997</v>
      </c>
      <c r="V63" s="4">
        <v>0.44414446639103899</v>
      </c>
      <c r="W63" s="4">
        <v>0.43319759672447999</v>
      </c>
      <c r="X63" s="4">
        <v>0.437124864272112</v>
      </c>
      <c r="Y63" s="4">
        <v>0.42731484851548696</v>
      </c>
      <c r="Z63" s="4">
        <v>0.417536529245567</v>
      </c>
      <c r="AA63" s="4">
        <v>0.40633908997564605</v>
      </c>
      <c r="AB63" s="4">
        <v>0.39652907421902395</v>
      </c>
      <c r="AC63" s="4">
        <v>0</v>
      </c>
      <c r="AD63" s="4">
        <v>0.47485621967573</v>
      </c>
      <c r="AE63" s="4">
        <v>1.46824021967572</v>
      </c>
      <c r="AF63" s="4">
        <v>2.4616242196757301</v>
      </c>
      <c r="AG63" s="4">
        <v>3.4550082196757299</v>
      </c>
      <c r="AH63" s="4">
        <v>4.9657593978772905</v>
      </c>
      <c r="AI63" s="4">
        <v>6.4765105760788995</v>
      </c>
      <c r="AJ63" s="4">
        <v>7.9872617542805298</v>
      </c>
      <c r="AK63" s="4">
        <v>8.7050615310160708</v>
      </c>
      <c r="AL63" s="4">
        <v>10.200414691008</v>
      </c>
      <c r="AM63" s="4">
        <v>11.258466589209601</v>
      </c>
      <c r="AN63" s="4">
        <v>12.583313047411199</v>
      </c>
      <c r="AO63" s="4">
        <v>13.908159505612801</v>
      </c>
      <c r="AP63" s="4">
        <v>15.2315868438143</v>
      </c>
      <c r="AQ63" s="4">
        <v>16.5564333020159</v>
      </c>
      <c r="AR63" s="4">
        <v>18.018640585612701</v>
      </c>
    </row>
    <row r="64" spans="1:44" x14ac:dyDescent="0.2">
      <c r="A64" s="13" t="s">
        <v>91</v>
      </c>
      <c r="B64" s="1" t="s">
        <v>60</v>
      </c>
      <c r="C64" s="1" t="s">
        <v>3</v>
      </c>
      <c r="D64" s="4">
        <v>1.3084917119999999</v>
      </c>
      <c r="E64" s="4">
        <v>1.2656847456</v>
      </c>
      <c r="F64" s="4">
        <v>1.2217487904</v>
      </c>
      <c r="G64" s="4">
        <v>1.1781628848000001</v>
      </c>
      <c r="H64" s="4">
        <v>1.1326091328000001</v>
      </c>
      <c r="I64" s="4">
        <v>1.0865728800000001</v>
      </c>
      <c r="J64" s="4">
        <v>1.0405870848000001</v>
      </c>
      <c r="K64" s="4">
        <v>0.99260506079999899</v>
      </c>
      <c r="L64" s="4">
        <v>0.94502039039999997</v>
      </c>
      <c r="M64" s="4">
        <v>0.89454386879999992</v>
      </c>
      <c r="N64" s="4">
        <v>0.84535401599999904</v>
      </c>
      <c r="O64" s="4">
        <v>0.79253752319999993</v>
      </c>
      <c r="P64" s="4">
        <v>0.73719815039999992</v>
      </c>
      <c r="Q64" s="4">
        <v>0.6835806432</v>
      </c>
      <c r="R64" s="4">
        <v>0.62832326399999905</v>
      </c>
      <c r="S64" s="4">
        <v>0.57390789599999903</v>
      </c>
      <c r="T64" s="4">
        <v>1.2397369248000001</v>
      </c>
      <c r="U64" s="4">
        <v>1.9098611568000001</v>
      </c>
      <c r="V64" s="4">
        <v>2.5858826208000001</v>
      </c>
      <c r="W64" s="4">
        <v>3.2652942048</v>
      </c>
      <c r="X64" s="4">
        <v>3.9496947839999899</v>
      </c>
      <c r="Y64" s="4">
        <v>4.6396551600000002</v>
      </c>
      <c r="Z64" s="4">
        <v>5.3329961951999998</v>
      </c>
      <c r="AA64" s="4">
        <v>6.0322502303999901</v>
      </c>
      <c r="AB64" s="4">
        <v>6.7339514592</v>
      </c>
      <c r="AC64" s="4">
        <v>7.4424959999999896</v>
      </c>
      <c r="AD64" s="4">
        <v>8.2144972799999998</v>
      </c>
      <c r="AE64" s="4">
        <v>8.9915443199999903</v>
      </c>
      <c r="AF64" s="4">
        <v>9.7736371200000001</v>
      </c>
      <c r="AG64" s="4">
        <v>10.5607756799999</v>
      </c>
      <c r="AH64" s="4">
        <v>11.352959999999999</v>
      </c>
      <c r="AI64" s="4">
        <v>12.9278678399999</v>
      </c>
      <c r="AJ64" s="4">
        <v>14.36291780194094</v>
      </c>
      <c r="AK64" s="4">
        <v>15.17366282883896</v>
      </c>
      <c r="AL64" s="4">
        <v>16.77280785573668</v>
      </c>
      <c r="AM64" s="4">
        <v>18.380782962634722</v>
      </c>
      <c r="AN64" s="4">
        <v>19.763263254835842</v>
      </c>
      <c r="AO64" s="4">
        <v>21.225046590499002</v>
      </c>
      <c r="AP64" s="4">
        <v>22.390324388242639</v>
      </c>
      <c r="AQ64" s="4">
        <v>23.23872974075049</v>
      </c>
      <c r="AR64" s="4">
        <v>24.092180853258292</v>
      </c>
    </row>
    <row r="65" spans="1:44" x14ac:dyDescent="0.2">
      <c r="D65" s="4"/>
    </row>
    <row r="66" spans="1:44" x14ac:dyDescent="0.2">
      <c r="A66" s="3" t="s">
        <v>90</v>
      </c>
      <c r="B66" s="3" t="s">
        <v>61</v>
      </c>
      <c r="C66" s="2" t="s">
        <v>1</v>
      </c>
      <c r="D66" s="2">
        <v>2010</v>
      </c>
      <c r="E66" s="2">
        <v>2011</v>
      </c>
      <c r="F66" s="2">
        <v>2012</v>
      </c>
      <c r="G66" s="2">
        <v>2013</v>
      </c>
      <c r="H66" s="2">
        <v>2014</v>
      </c>
      <c r="I66" s="2">
        <v>2015</v>
      </c>
      <c r="J66" s="2">
        <v>2016</v>
      </c>
      <c r="K66" s="2">
        <v>2017</v>
      </c>
      <c r="L66" s="2">
        <v>2018</v>
      </c>
      <c r="M66" s="2">
        <v>2019</v>
      </c>
      <c r="N66" s="2">
        <v>2020</v>
      </c>
      <c r="O66" s="2">
        <v>2021</v>
      </c>
      <c r="P66" s="2">
        <v>2022</v>
      </c>
      <c r="Q66" s="2">
        <v>2023</v>
      </c>
      <c r="R66" s="2">
        <v>2024</v>
      </c>
      <c r="S66" s="2">
        <v>2025</v>
      </c>
      <c r="T66" s="2">
        <v>2026</v>
      </c>
      <c r="U66" s="2">
        <v>2027</v>
      </c>
      <c r="V66" s="2">
        <v>2028</v>
      </c>
      <c r="W66" s="2">
        <v>2029</v>
      </c>
      <c r="X66" s="2">
        <v>2030</v>
      </c>
      <c r="Y66" s="2">
        <v>2031</v>
      </c>
      <c r="Z66" s="2">
        <v>2032</v>
      </c>
      <c r="AA66" s="2">
        <v>2033</v>
      </c>
      <c r="AB66" s="2">
        <v>2034</v>
      </c>
      <c r="AC66" s="2">
        <v>2035</v>
      </c>
      <c r="AD66" s="2">
        <v>2036</v>
      </c>
      <c r="AE66" s="2">
        <v>2037</v>
      </c>
      <c r="AF66" s="2">
        <v>2038</v>
      </c>
      <c r="AG66" s="2">
        <v>2039</v>
      </c>
      <c r="AH66" s="2">
        <v>2040</v>
      </c>
      <c r="AI66" s="2">
        <v>2041</v>
      </c>
      <c r="AJ66" s="2">
        <v>2042</v>
      </c>
      <c r="AK66" s="2">
        <v>2043</v>
      </c>
      <c r="AL66" s="2">
        <v>2044</v>
      </c>
      <c r="AM66" s="2">
        <v>2045</v>
      </c>
      <c r="AN66" s="2">
        <v>2046</v>
      </c>
      <c r="AO66" s="2">
        <v>2047</v>
      </c>
      <c r="AP66" s="2">
        <v>2048</v>
      </c>
      <c r="AQ66" s="2">
        <v>2049</v>
      </c>
      <c r="AR66" s="2">
        <v>2050</v>
      </c>
    </row>
    <row r="67" spans="1:44" x14ac:dyDescent="0.2">
      <c r="A67" s="13" t="s">
        <v>91</v>
      </c>
      <c r="B67" s="1" t="s">
        <v>62</v>
      </c>
      <c r="C67" s="1" t="s">
        <v>32</v>
      </c>
      <c r="D67" s="4">
        <v>2856.3201850944711</v>
      </c>
      <c r="E67" s="4">
        <v>2867.5667417364225</v>
      </c>
      <c r="F67" s="4">
        <v>2878.8546235695385</v>
      </c>
      <c r="G67" s="4">
        <v>2890.0902420072202</v>
      </c>
      <c r="H67" s="4">
        <v>2901.366554683596</v>
      </c>
      <c r="I67" s="4">
        <v>2912.5919157585263</v>
      </c>
      <c r="J67" s="4">
        <v>2923.857351939399</v>
      </c>
      <c r="K67" s="4">
        <v>2935.1616527540828</v>
      </c>
      <c r="L67" s="4">
        <v>2946.4159676525992</v>
      </c>
      <c r="M67" s="4">
        <v>2957.7085995521347</v>
      </c>
      <c r="N67" s="4">
        <v>2968.9524506611479</v>
      </c>
      <c r="O67" s="4">
        <v>2973.2788979422326</v>
      </c>
      <c r="P67" s="4">
        <v>2977.532609205774</v>
      </c>
      <c r="Q67" s="4">
        <v>2981.8830520822089</v>
      </c>
      <c r="R67" s="4">
        <v>2986.1615648143638</v>
      </c>
      <c r="S67" s="4">
        <v>2990.5348162093296</v>
      </c>
      <c r="T67" s="4">
        <v>2994.7551572028124</v>
      </c>
      <c r="U67" s="4">
        <v>2999.0696468939491</v>
      </c>
      <c r="V67" s="4">
        <v>3003.3150843083304</v>
      </c>
      <c r="W67" s="4">
        <v>3007.6527770846656</v>
      </c>
      <c r="X67" s="4">
        <v>3011.9221398291975</v>
      </c>
      <c r="Y67" s="4">
        <v>3012.4962740211085</v>
      </c>
      <c r="Z67" s="4">
        <v>3012.9849928944454</v>
      </c>
      <c r="AA67" s="4">
        <v>3013.5453362174553</v>
      </c>
      <c r="AB67" s="4">
        <v>3014.0987330903863</v>
      </c>
      <c r="AC67" s="4">
        <v>3014.6453118877721</v>
      </c>
      <c r="AD67" s="4">
        <v>3015.1851978403797</v>
      </c>
      <c r="AE67" s="4">
        <v>3015.7185131307433</v>
      </c>
      <c r="AF67" s="4">
        <v>3016.1700066519329</v>
      </c>
      <c r="AG67" s="4">
        <v>3016.7659057636115</v>
      </c>
      <c r="AH67" s="4">
        <v>3017.2802130431955</v>
      </c>
      <c r="AI67" s="4">
        <v>3018.4566462882512</v>
      </c>
      <c r="AJ67" s="4">
        <v>3019.6229394120746</v>
      </c>
      <c r="AK67" s="4">
        <v>3020.8527337524033</v>
      </c>
      <c r="AL67" s="4">
        <v>3022.0720186172498</v>
      </c>
      <c r="AM67" s="4">
        <v>3023.2809281499572</v>
      </c>
      <c r="AN67" s="4">
        <v>3024.4795942205928</v>
      </c>
      <c r="AO67" s="4">
        <v>3025.7404167683458</v>
      </c>
      <c r="AP67" s="4">
        <v>3026.8467123761629</v>
      </c>
      <c r="AQ67" s="4">
        <v>3028.0870828718225</v>
      </c>
      <c r="AR67" s="4">
        <v>3029.3171184685521</v>
      </c>
    </row>
    <row r="68" spans="1:44" x14ac:dyDescent="0.2">
      <c r="A68" s="13" t="s">
        <v>91</v>
      </c>
      <c r="B68" s="1" t="s">
        <v>63</v>
      </c>
      <c r="C68" s="1" t="s">
        <v>64</v>
      </c>
      <c r="D68" s="4">
        <v>2181.6495783988503</v>
      </c>
      <c r="E68" s="4">
        <v>2187.6908822405303</v>
      </c>
      <c r="F68" s="4">
        <v>2192.5528919158401</v>
      </c>
      <c r="G68" s="4">
        <v>2195.3578638836098</v>
      </c>
      <c r="H68" s="4">
        <v>2198.3134634348198</v>
      </c>
      <c r="I68" s="4">
        <v>2201.9945882123702</v>
      </c>
      <c r="J68" s="4">
        <v>2206.5658975521296</v>
      </c>
      <c r="K68" s="4">
        <v>2211.33687655418</v>
      </c>
      <c r="L68" s="4">
        <v>2210.7875209613799</v>
      </c>
      <c r="M68" s="4">
        <v>2211.7661027028698</v>
      </c>
      <c r="N68" s="4">
        <v>2209.6475817516398</v>
      </c>
      <c r="O68" s="4">
        <v>2281.3991675821098</v>
      </c>
      <c r="P68" s="4">
        <v>2358.79392687256</v>
      </c>
      <c r="Q68" s="4">
        <v>2442.0117308797699</v>
      </c>
      <c r="R68" s="4">
        <v>2527.5448674074601</v>
      </c>
      <c r="S68" s="4">
        <v>2618.03094979248</v>
      </c>
      <c r="T68" s="4">
        <v>2729.6384014454497</v>
      </c>
      <c r="U68" s="4">
        <v>2876.41332173824</v>
      </c>
      <c r="V68" s="4">
        <v>3027.2234957187202</v>
      </c>
      <c r="W68" s="4">
        <v>3183.6068521216098</v>
      </c>
      <c r="X68" s="4">
        <v>3329.3454748403801</v>
      </c>
      <c r="Y68" s="4">
        <v>3478.0825660576497</v>
      </c>
      <c r="Z68" s="4">
        <v>3614.2806783145502</v>
      </c>
      <c r="AA68" s="4">
        <v>3764.52127055138</v>
      </c>
      <c r="AB68" s="4">
        <v>3949.3011035498298</v>
      </c>
      <c r="AC68" s="4">
        <v>4127.90212267892</v>
      </c>
      <c r="AD68" s="4">
        <v>4293.2042402480802</v>
      </c>
      <c r="AE68" s="4">
        <v>4466.1915841786094</v>
      </c>
      <c r="AF68" s="4">
        <v>4647.7215804973903</v>
      </c>
      <c r="AG68" s="4">
        <v>4836.9202255356595</v>
      </c>
      <c r="AH68" s="4">
        <v>5035.1007097436604</v>
      </c>
      <c r="AI68" s="4">
        <v>5241.8200493943095</v>
      </c>
      <c r="AJ68" s="4">
        <v>5458.3969582837199</v>
      </c>
      <c r="AK68" s="4">
        <v>5685.2586226845297</v>
      </c>
      <c r="AL68" s="4">
        <v>5746.8754605593404</v>
      </c>
      <c r="AM68" s="4">
        <v>5678.5183737675507</v>
      </c>
      <c r="AN68" s="4">
        <v>5632.8164139336695</v>
      </c>
      <c r="AO68" s="4">
        <v>5593.9190000224398</v>
      </c>
      <c r="AP68" s="4">
        <v>5550.8085893896496</v>
      </c>
      <c r="AQ68" s="4">
        <v>5488.9637651785397</v>
      </c>
      <c r="AR68" s="4">
        <v>5449.0629059876901</v>
      </c>
    </row>
    <row r="69" spans="1:44" ht="16" x14ac:dyDescent="0.2">
      <c r="A69" s="13" t="s">
        <v>91</v>
      </c>
      <c r="B69" s="1" t="s">
        <v>65</v>
      </c>
      <c r="C69" s="1" t="s">
        <v>66</v>
      </c>
      <c r="D69" s="10">
        <v>0.10346222667866088</v>
      </c>
      <c r="E69" s="10">
        <v>0.10282437627484979</v>
      </c>
      <c r="F69" s="10">
        <v>0.10329443637801392</v>
      </c>
      <c r="G69" s="10">
        <v>0.10473114472049534</v>
      </c>
      <c r="H69" s="10">
        <v>0.10544132861114887</v>
      </c>
      <c r="I69" s="10">
        <v>0.1046717528024504</v>
      </c>
      <c r="J69" s="10">
        <v>0.10306953255754303</v>
      </c>
      <c r="K69" s="10">
        <v>0.10168502516751629</v>
      </c>
      <c r="L69" s="10">
        <v>9.9483362768079203E-2</v>
      </c>
      <c r="M69" s="10">
        <v>9.6660236429384608E-2</v>
      </c>
      <c r="N69" s="10">
        <v>9.46973308129445E-2</v>
      </c>
      <c r="O69" s="10">
        <v>9.5641288973253621E-2</v>
      </c>
      <c r="P69" s="10">
        <v>9.8154591143936029E-2</v>
      </c>
      <c r="Q69" s="10">
        <v>9.9392939646182135E-2</v>
      </c>
      <c r="R69" s="10">
        <v>9.9802901679063319E-2</v>
      </c>
      <c r="S69" s="10">
        <v>0.10344218305560152</v>
      </c>
      <c r="T69" s="10">
        <v>0.10603343951568502</v>
      </c>
      <c r="U69" s="10">
        <v>0.11151057571444227</v>
      </c>
      <c r="V69" s="10">
        <v>0.11855680104001726</v>
      </c>
      <c r="W69" s="10">
        <v>0.1277680034442141</v>
      </c>
      <c r="X69" s="10">
        <v>0.13103490069677187</v>
      </c>
      <c r="Y69" s="10">
        <v>0.13374075927874754</v>
      </c>
      <c r="Z69" s="10">
        <v>0.1371167819110797</v>
      </c>
      <c r="AA69" s="10">
        <v>0.13799628478137546</v>
      </c>
      <c r="AB69" s="10">
        <v>0.1416891172060904</v>
      </c>
      <c r="AC69" s="10">
        <v>0.14587094712555271</v>
      </c>
      <c r="AD69" s="10">
        <v>0.14792126271539935</v>
      </c>
      <c r="AE69" s="10">
        <v>0.15045019419899527</v>
      </c>
      <c r="AF69" s="10">
        <v>0.15312630328356044</v>
      </c>
      <c r="AG69" s="10">
        <v>0.15809922776212931</v>
      </c>
      <c r="AH69" s="10">
        <v>0.16222457836587559</v>
      </c>
      <c r="AI69" s="10">
        <v>0.16769579912223345</v>
      </c>
      <c r="AJ69" s="10">
        <v>0.17455623933777545</v>
      </c>
      <c r="AK69" s="10">
        <v>0.17780168477424393</v>
      </c>
      <c r="AL69" s="10">
        <v>0.18261442739203129</v>
      </c>
      <c r="AM69" s="10">
        <v>0.18817505944438173</v>
      </c>
      <c r="AN69" s="10">
        <v>0.19150584052401373</v>
      </c>
      <c r="AO69" s="10">
        <v>0.19476469909714722</v>
      </c>
      <c r="AP69" s="10">
        <v>0.19805840188717089</v>
      </c>
      <c r="AQ69" s="10">
        <v>0.20191850525805649</v>
      </c>
      <c r="AR69" s="10">
        <v>0.20398367859211672</v>
      </c>
    </row>
    <row r="70" spans="1:44" x14ac:dyDescent="0.2">
      <c r="A70" s="13" t="s">
        <v>91</v>
      </c>
      <c r="B70" s="1" t="s">
        <v>67</v>
      </c>
      <c r="C70" s="1" t="s">
        <v>66</v>
      </c>
      <c r="D70" s="11">
        <v>0.30750307503075031</v>
      </c>
      <c r="E70" s="11">
        <v>0.30750307503075031</v>
      </c>
      <c r="F70" s="11">
        <v>0.30750307503075192</v>
      </c>
      <c r="G70" s="11">
        <v>0.30695938186939198</v>
      </c>
      <c r="H70" s="11">
        <v>0.30513220003978786</v>
      </c>
      <c r="I70" s="11">
        <v>0.3013589785635829</v>
      </c>
      <c r="J70" s="11">
        <v>0.29612804268791681</v>
      </c>
      <c r="K70" s="11">
        <v>0.29141871960752169</v>
      </c>
      <c r="L70" s="11">
        <v>0.28618778373185566</v>
      </c>
      <c r="M70" s="11">
        <v>0.28147846065146193</v>
      </c>
      <c r="N70" s="11">
        <v>0.27620184523005381</v>
      </c>
      <c r="O70" s="11">
        <v>0.28036084293137287</v>
      </c>
      <c r="P70" s="11">
        <v>0.29312920182705327</v>
      </c>
      <c r="Q70" s="11">
        <v>0.30356430739010454</v>
      </c>
      <c r="R70" s="11">
        <v>0.30757647495274965</v>
      </c>
      <c r="S70" s="11">
        <v>0.32546783903977244</v>
      </c>
      <c r="T70" s="11">
        <v>0.32879685265575059</v>
      </c>
      <c r="U70" s="11">
        <v>0.33247273693938884</v>
      </c>
      <c r="V70" s="11">
        <v>0.33611427174614961</v>
      </c>
      <c r="W70" s="11">
        <v>0.3520969540599862</v>
      </c>
      <c r="X70" s="11">
        <v>0.3551402502643593</v>
      </c>
      <c r="Y70" s="11">
        <v>0.35877481822473289</v>
      </c>
      <c r="Z70" s="11">
        <v>0.37323049093141514</v>
      </c>
      <c r="AA70" s="11">
        <v>0.37635361830500347</v>
      </c>
      <c r="AB70" s="11">
        <v>0.37985252298499272</v>
      </c>
      <c r="AC70" s="11">
        <v>0.39315370557515411</v>
      </c>
      <c r="AD70" s="11">
        <v>0.39660514015914133</v>
      </c>
      <c r="AE70" s="11">
        <v>0.39955391781051658</v>
      </c>
      <c r="AF70" s="11">
        <v>0.4029059341224791</v>
      </c>
      <c r="AG70" s="11">
        <v>0.41530878368609808</v>
      </c>
      <c r="AH70" s="11">
        <v>0.4182324064425198</v>
      </c>
      <c r="AI70" s="11">
        <v>0.42175860763835732</v>
      </c>
      <c r="AJ70" s="11">
        <v>0.43321498946669379</v>
      </c>
      <c r="AK70" s="11">
        <v>0.43675277082861325</v>
      </c>
      <c r="AL70" s="11">
        <v>0.43867479142027443</v>
      </c>
      <c r="AM70" s="11">
        <v>0.44752719190424245</v>
      </c>
      <c r="AN70" s="11">
        <v>0.44923533291369361</v>
      </c>
      <c r="AO70" s="11">
        <v>0.45047047990056194</v>
      </c>
      <c r="AP70" s="11">
        <v>0.45213209827314166</v>
      </c>
      <c r="AQ70" s="11">
        <v>0.46021587595719349</v>
      </c>
      <c r="AR70" s="11">
        <v>0.46180122313311017</v>
      </c>
    </row>
    <row r="71" spans="1:44" x14ac:dyDescent="0.2">
      <c r="D71" s="11"/>
    </row>
    <row r="72" spans="1:44" x14ac:dyDescent="0.2">
      <c r="A72" s="3" t="s">
        <v>90</v>
      </c>
      <c r="B72" s="3" t="s">
        <v>68</v>
      </c>
      <c r="C72" s="2" t="s">
        <v>1</v>
      </c>
      <c r="D72" s="2">
        <v>2010</v>
      </c>
      <c r="E72" s="2">
        <v>2011</v>
      </c>
      <c r="F72" s="2">
        <v>2012</v>
      </c>
      <c r="G72" s="2">
        <v>2013</v>
      </c>
      <c r="H72" s="2">
        <v>2014</v>
      </c>
      <c r="I72" s="2">
        <v>2015</v>
      </c>
      <c r="J72" s="2">
        <v>2016</v>
      </c>
      <c r="K72" s="2">
        <v>2017</v>
      </c>
      <c r="L72" s="2">
        <v>2018</v>
      </c>
      <c r="M72" s="2">
        <v>2019</v>
      </c>
      <c r="N72" s="2">
        <v>2020</v>
      </c>
      <c r="O72" s="2">
        <v>2021</v>
      </c>
      <c r="P72" s="2">
        <v>2022</v>
      </c>
      <c r="Q72" s="2">
        <v>2023</v>
      </c>
      <c r="R72" s="2">
        <v>2024</v>
      </c>
      <c r="S72" s="2">
        <v>2025</v>
      </c>
      <c r="T72" s="2">
        <v>2026</v>
      </c>
      <c r="U72" s="2">
        <v>2027</v>
      </c>
      <c r="V72" s="2">
        <v>2028</v>
      </c>
      <c r="W72" s="2">
        <v>2029</v>
      </c>
      <c r="X72" s="2">
        <v>2030</v>
      </c>
      <c r="Y72" s="2">
        <v>2031</v>
      </c>
      <c r="Z72" s="2">
        <v>2032</v>
      </c>
      <c r="AA72" s="2">
        <v>2033</v>
      </c>
      <c r="AB72" s="2">
        <v>2034</v>
      </c>
      <c r="AC72" s="2">
        <v>2035</v>
      </c>
      <c r="AD72" s="2">
        <v>2036</v>
      </c>
      <c r="AE72" s="2">
        <v>2037</v>
      </c>
      <c r="AF72" s="2">
        <v>2038</v>
      </c>
      <c r="AG72" s="2">
        <v>2039</v>
      </c>
      <c r="AH72" s="2">
        <v>2040</v>
      </c>
      <c r="AI72" s="2">
        <v>2041</v>
      </c>
      <c r="AJ72" s="2">
        <v>2042</v>
      </c>
      <c r="AK72" s="2">
        <v>2043</v>
      </c>
      <c r="AL72" s="2">
        <v>2044</v>
      </c>
      <c r="AM72" s="2">
        <v>2045</v>
      </c>
      <c r="AN72" s="2">
        <v>2046</v>
      </c>
      <c r="AO72" s="2">
        <v>2047</v>
      </c>
      <c r="AP72" s="2">
        <v>2048</v>
      </c>
      <c r="AQ72" s="2">
        <v>2049</v>
      </c>
      <c r="AR72" s="2">
        <v>2050</v>
      </c>
    </row>
    <row r="73" spans="1:44" x14ac:dyDescent="0.2">
      <c r="A73" s="13" t="s">
        <v>91</v>
      </c>
      <c r="B73" s="1" t="s">
        <v>69</v>
      </c>
      <c r="C73" s="1" t="s">
        <v>3</v>
      </c>
      <c r="D73" s="4">
        <v>173.42876960691348</v>
      </c>
      <c r="E73" s="4">
        <v>180.46343550916589</v>
      </c>
      <c r="F73" s="4">
        <v>186.63005013033171</v>
      </c>
      <c r="G73" s="4">
        <v>193.12762135729341</v>
      </c>
      <c r="H73" s="4">
        <v>201.17877250631074</v>
      </c>
      <c r="I73" s="4">
        <v>205.22160347334886</v>
      </c>
      <c r="J73" s="4">
        <v>209.5862675713891</v>
      </c>
      <c r="K73" s="4">
        <v>213.51847726610623</v>
      </c>
      <c r="L73" s="4">
        <v>219.43951264554727</v>
      </c>
      <c r="M73" s="4">
        <v>224.89838465832406</v>
      </c>
      <c r="N73" s="4">
        <v>230.48841168230095</v>
      </c>
      <c r="O73" s="4">
        <v>237.77317133425402</v>
      </c>
      <c r="P73" s="4">
        <v>244.32428299761042</v>
      </c>
      <c r="Q73" s="4">
        <v>250.07259490339433</v>
      </c>
      <c r="R73" s="4">
        <v>254.02900274877013</v>
      </c>
      <c r="S73" s="4">
        <v>266.01027445265805</v>
      </c>
      <c r="T73" s="4">
        <v>259.90004516213628</v>
      </c>
      <c r="U73" s="4">
        <v>263.94113678593135</v>
      </c>
      <c r="V73" s="4">
        <v>268.20432389918432</v>
      </c>
      <c r="W73" s="4">
        <v>272.56732643112218</v>
      </c>
      <c r="X73" s="4">
        <v>272.67561720352268</v>
      </c>
      <c r="Y73" s="4">
        <v>271.71007211977928</v>
      </c>
      <c r="Z73" s="4">
        <v>274.31692138155</v>
      </c>
      <c r="AA73" s="4">
        <v>277.16476846079649</v>
      </c>
      <c r="AB73" s="4">
        <v>279.12190335033699</v>
      </c>
      <c r="AC73" s="4">
        <v>281.55438582262877</v>
      </c>
      <c r="AD73" s="4">
        <v>283.30826377368578</v>
      </c>
      <c r="AE73" s="4">
        <v>283.88436142938588</v>
      </c>
      <c r="AF73" s="4">
        <v>284.2060001639104</v>
      </c>
      <c r="AG73" s="4">
        <v>287.13450879521378</v>
      </c>
      <c r="AH73" s="4">
        <v>290.98798151805238</v>
      </c>
      <c r="AI73" s="4">
        <v>294.17578315105186</v>
      </c>
      <c r="AJ73" s="4">
        <v>297.57176749554515</v>
      </c>
      <c r="AK73" s="4">
        <v>298.62333541209051</v>
      </c>
      <c r="AL73" s="4">
        <v>301.04874904511695</v>
      </c>
      <c r="AM73" s="4">
        <v>304.23467903960398</v>
      </c>
      <c r="AN73" s="4">
        <v>306.76599308419333</v>
      </c>
      <c r="AO73" s="4">
        <v>309.24453161760852</v>
      </c>
      <c r="AP73" s="4">
        <v>310.36995659962633</v>
      </c>
      <c r="AQ73" s="4">
        <v>312.25900954012519</v>
      </c>
      <c r="AR73" s="4">
        <v>316.70291850966976</v>
      </c>
    </row>
    <row r="74" spans="1:44" x14ac:dyDescent="0.2">
      <c r="A74" s="13" t="s">
        <v>91</v>
      </c>
      <c r="B74" s="1" t="s">
        <v>70</v>
      </c>
      <c r="C74" s="1" t="s">
        <v>3</v>
      </c>
      <c r="D74" s="4">
        <v>74.486775587922722</v>
      </c>
      <c r="E74" s="4">
        <v>77.349391531463937</v>
      </c>
      <c r="F74" s="4">
        <v>80.172993848475201</v>
      </c>
      <c r="G74" s="4">
        <v>82.870130395585889</v>
      </c>
      <c r="H74" s="4">
        <v>85.462147294536919</v>
      </c>
      <c r="I74" s="4">
        <v>88.035643359668455</v>
      </c>
      <c r="J74" s="4">
        <v>91.073991245457407</v>
      </c>
      <c r="K74" s="4">
        <v>93.998465712927839</v>
      </c>
      <c r="L74" s="4">
        <v>97.135362270372994</v>
      </c>
      <c r="M74" s="4">
        <v>100.20332011570162</v>
      </c>
      <c r="N74" s="4">
        <v>103.03779302647156</v>
      </c>
      <c r="O74" s="4">
        <v>106.34043511509624</v>
      </c>
      <c r="P74" s="4">
        <v>109.59909410830801</v>
      </c>
      <c r="Q74" s="4">
        <v>112.83695716462242</v>
      </c>
      <c r="R74" s="4">
        <v>114.88225942318093</v>
      </c>
      <c r="S74" s="4">
        <v>118.01274512697093</v>
      </c>
      <c r="T74" s="4">
        <v>121.24018453256443</v>
      </c>
      <c r="U74" s="4">
        <v>124.45380957098573</v>
      </c>
      <c r="V74" s="4">
        <v>127.6289290006587</v>
      </c>
      <c r="W74" s="4">
        <v>130.76299802563881</v>
      </c>
      <c r="X74" s="4">
        <v>133.8782272209358</v>
      </c>
      <c r="Y74" s="4">
        <v>137.33210585225939</v>
      </c>
      <c r="Z74" s="4">
        <v>140.77740265985889</v>
      </c>
      <c r="AA74" s="4">
        <v>144.26227439165217</v>
      </c>
      <c r="AB74" s="4">
        <v>147.9446846778076</v>
      </c>
      <c r="AC74" s="4">
        <v>151.54570572906505</v>
      </c>
      <c r="AD74" s="4">
        <v>154.79058631811947</v>
      </c>
      <c r="AE74" s="4">
        <v>157.79571937829505</v>
      </c>
      <c r="AF74" s="4">
        <v>160.88486591705572</v>
      </c>
      <c r="AG74" s="4">
        <v>163.93951347438073</v>
      </c>
      <c r="AH74" s="4">
        <v>167.31121407891021</v>
      </c>
      <c r="AI74" s="4">
        <v>170.27537881110169</v>
      </c>
      <c r="AJ74" s="4">
        <v>173.0219613335361</v>
      </c>
      <c r="AK74" s="4">
        <v>173.77352054439106</v>
      </c>
      <c r="AL74" s="4">
        <v>176.5255469704268</v>
      </c>
      <c r="AM74" s="4">
        <v>179.19918941816957</v>
      </c>
      <c r="AN74" s="4">
        <v>181.57222316452729</v>
      </c>
      <c r="AO74" s="4">
        <v>183.91562770594331</v>
      </c>
      <c r="AP74" s="4">
        <v>186.51991327639587</v>
      </c>
      <c r="AQ74" s="4">
        <v>188.94105330416022</v>
      </c>
      <c r="AR74" s="4">
        <v>190.80321993121476</v>
      </c>
    </row>
    <row r="75" spans="1:44" x14ac:dyDescent="0.2">
      <c r="A75" s="13" t="s">
        <v>91</v>
      </c>
      <c r="B75" s="1" t="s">
        <v>71</v>
      </c>
      <c r="C75" s="1" t="s">
        <v>3</v>
      </c>
      <c r="D75" s="4">
        <v>0.93297480523199905</v>
      </c>
      <c r="E75" s="4">
        <v>0.90586147694399999</v>
      </c>
      <c r="F75" s="4">
        <v>0.8765055921599989</v>
      </c>
      <c r="G75" s="4">
        <v>0.84714970737599904</v>
      </c>
      <c r="H75" s="4">
        <v>0.81757026388799903</v>
      </c>
      <c r="I75" s="4">
        <v>0.790680494304</v>
      </c>
      <c r="J75" s="4">
        <v>1.22055400896639</v>
      </c>
      <c r="K75" s="4">
        <v>1.600910848799999</v>
      </c>
      <c r="L75" s="4">
        <v>1.591730447535616</v>
      </c>
      <c r="M75" s="4">
        <v>2.3257843925232597</v>
      </c>
      <c r="N75" s="4">
        <v>3.2548311762805904</v>
      </c>
      <c r="O75" s="4">
        <v>4.6549948866805186</v>
      </c>
      <c r="P75" s="4">
        <v>6.0601176330805897</v>
      </c>
      <c r="Q75" s="4">
        <v>7.462774264280589</v>
      </c>
      <c r="R75" s="4">
        <v>8.5838092666399799</v>
      </c>
      <c r="S75" s="4">
        <v>9.9889320130399888</v>
      </c>
      <c r="T75" s="4">
        <v>10.117453080021001</v>
      </c>
      <c r="U75" s="4">
        <v>10.4353691825506</v>
      </c>
      <c r="V75" s="4">
        <v>10.7492344137295</v>
      </c>
      <c r="W75" s="4">
        <v>11.3614303857371</v>
      </c>
      <c r="X75" s="4">
        <v>11.5748962452251</v>
      </c>
      <c r="Y75" s="4">
        <v>11.7274573599815</v>
      </c>
      <c r="Z75" s="4">
        <v>12.483056934380199</v>
      </c>
      <c r="AA75" s="4">
        <v>13.163492394635398</v>
      </c>
      <c r="AB75" s="4">
        <v>13.311432984361</v>
      </c>
      <c r="AC75" s="4">
        <v>14.087977644314201</v>
      </c>
      <c r="AD75" s="4">
        <v>14.6853943425455</v>
      </c>
      <c r="AE75" s="4">
        <v>15.0596434494208</v>
      </c>
      <c r="AF75" s="4">
        <v>15.163781816620601</v>
      </c>
      <c r="AG75" s="4">
        <v>16.022754455642399</v>
      </c>
      <c r="AH75" s="4">
        <v>16.319647085262599</v>
      </c>
      <c r="AI75" s="4">
        <v>16.476537969844902</v>
      </c>
      <c r="AJ75" s="4">
        <v>17.160098515500799</v>
      </c>
      <c r="AK75" s="4">
        <v>17.1379034787008</v>
      </c>
      <c r="AL75" s="4">
        <v>17.579768923825</v>
      </c>
      <c r="AM75" s="4">
        <v>18.075159416350299</v>
      </c>
      <c r="AN75" s="4">
        <v>18.075159416350299</v>
      </c>
      <c r="AO75" s="4">
        <v>18.075159416350299</v>
      </c>
      <c r="AP75" s="4">
        <v>18.287141442281399</v>
      </c>
      <c r="AQ75" s="4">
        <v>18.642926857732402</v>
      </c>
      <c r="AR75" s="4">
        <v>18.716120066726301</v>
      </c>
    </row>
    <row r="76" spans="1:44" x14ac:dyDescent="0.2">
      <c r="A76" s="13" t="s">
        <v>91</v>
      </c>
      <c r="B76" s="1" t="s">
        <v>72</v>
      </c>
      <c r="C76" s="1" t="s">
        <v>3</v>
      </c>
      <c r="D76" s="4">
        <v>30.029407019999898</v>
      </c>
      <c r="E76" s="4">
        <v>29.886208398503889</v>
      </c>
      <c r="F76" s="4">
        <v>29.668114804464</v>
      </c>
      <c r="G76" s="4">
        <v>31.2048892974959</v>
      </c>
      <c r="H76" s="4">
        <v>30.906810647063999</v>
      </c>
      <c r="I76" s="4">
        <v>30.674531561039998</v>
      </c>
      <c r="J76" s="4">
        <v>32.618310436396698</v>
      </c>
      <c r="K76" s="4">
        <v>31.904045138070998</v>
      </c>
      <c r="L76" s="4">
        <v>31.2257201342399</v>
      </c>
      <c r="M76" s="4">
        <v>30.2540707454399</v>
      </c>
      <c r="N76" s="4">
        <v>28.957520866214089</v>
      </c>
      <c r="O76" s="4">
        <v>25.5248970861294</v>
      </c>
      <c r="P76" s="4">
        <v>23.260381565257099</v>
      </c>
      <c r="Q76" s="4">
        <v>21.574086552869691</v>
      </c>
      <c r="R76" s="4">
        <v>21.886865910443703</v>
      </c>
      <c r="S76" s="4">
        <v>21.983718719658192</v>
      </c>
      <c r="T76" s="4">
        <v>22.030703986795292</v>
      </c>
      <c r="U76" s="4">
        <v>22.190435958243089</v>
      </c>
      <c r="V76" s="4">
        <v>21.502058428799899</v>
      </c>
      <c r="W76" s="4">
        <v>20.720778102852002</v>
      </c>
      <c r="X76" s="4">
        <v>22.232737248611997</v>
      </c>
      <c r="Y76" s="4">
        <v>23.727203059811991</v>
      </c>
      <c r="Z76" s="4">
        <v>25.219202755811999</v>
      </c>
      <c r="AA76" s="4">
        <v>26.708736336612002</v>
      </c>
      <c r="AB76" s="4">
        <v>28.200736032611999</v>
      </c>
      <c r="AC76" s="4">
        <v>29.692735728611996</v>
      </c>
      <c r="AD76" s="4">
        <v>31.184735424612001</v>
      </c>
      <c r="AE76" s="4">
        <v>32.674269005412</v>
      </c>
      <c r="AF76" s="4">
        <v>34.168734816612002</v>
      </c>
      <c r="AG76" s="4">
        <v>34.992229118099999</v>
      </c>
      <c r="AH76" s="4">
        <v>36.540292726500006</v>
      </c>
      <c r="AI76" s="4">
        <v>38.085890219699998</v>
      </c>
      <c r="AJ76" s="4">
        <v>39.634177386803998</v>
      </c>
      <c r="AK76" s="4">
        <v>41.179774880004004</v>
      </c>
      <c r="AL76" s="4">
        <v>42.727838488403997</v>
      </c>
      <c r="AM76" s="4">
        <v>44.273435981604003</v>
      </c>
      <c r="AN76" s="4">
        <v>45.821723148707903</v>
      </c>
      <c r="AO76" s="4">
        <v>47.367320641907995</v>
      </c>
      <c r="AP76" s="4">
        <v>48.915384250308001</v>
      </c>
      <c r="AQ76" s="4">
        <v>50.460981743508</v>
      </c>
      <c r="AR76" s="4">
        <v>52.009268910612001</v>
      </c>
    </row>
    <row r="77" spans="1:44" x14ac:dyDescent="0.2">
      <c r="A77" s="13" t="s">
        <v>91</v>
      </c>
      <c r="B77" s="1" t="s">
        <v>73</v>
      </c>
      <c r="C77" s="1" t="s">
        <v>3</v>
      </c>
      <c r="D77" s="4">
        <v>18.856779828683301</v>
      </c>
      <c r="E77" s="4">
        <v>20.269359399606071</v>
      </c>
      <c r="F77" s="4">
        <v>23.608701991972271</v>
      </c>
      <c r="G77" s="4">
        <v>27.621701794332282</v>
      </c>
      <c r="H77" s="4">
        <v>32.638267946268989</v>
      </c>
      <c r="I77" s="4">
        <v>35.861925967422195</v>
      </c>
      <c r="J77" s="4">
        <v>36.115556079166083</v>
      </c>
      <c r="K77" s="4">
        <v>39.335515099554542</v>
      </c>
      <c r="L77" s="4">
        <v>42.315560657631039</v>
      </c>
      <c r="M77" s="4">
        <v>43.993889989695042</v>
      </c>
      <c r="N77" s="4">
        <v>44.997838003563842</v>
      </c>
      <c r="O77" s="4">
        <v>48.004112015082136</v>
      </c>
      <c r="P77" s="4">
        <v>49.936883324812143</v>
      </c>
      <c r="Q77" s="4">
        <v>52.404209869844138</v>
      </c>
      <c r="R77" s="4">
        <v>54.946025125463443</v>
      </c>
      <c r="S77" s="4">
        <v>58.780595037204151</v>
      </c>
      <c r="T77" s="4">
        <v>60.89373771798904</v>
      </c>
      <c r="U77" s="4">
        <v>61.409978399261689</v>
      </c>
      <c r="V77" s="4">
        <v>62.387571601208975</v>
      </c>
      <c r="W77" s="4">
        <v>64.384235907326783</v>
      </c>
      <c r="X77" s="4">
        <v>65.417565348325084</v>
      </c>
      <c r="Y77" s="4">
        <v>67.21762118152148</v>
      </c>
      <c r="Z77" s="4">
        <v>68.292514369942779</v>
      </c>
      <c r="AA77" s="4">
        <v>68.598503686633379</v>
      </c>
      <c r="AB77" s="4">
        <v>68.381254407144525</v>
      </c>
      <c r="AC77" s="4">
        <v>68.467935875202741</v>
      </c>
      <c r="AD77" s="4">
        <v>68.35221875894193</v>
      </c>
      <c r="AE77" s="4">
        <v>67.696906068210268</v>
      </c>
      <c r="AF77" s="4">
        <v>67.383469927883453</v>
      </c>
      <c r="AG77" s="4">
        <v>66.950804173289882</v>
      </c>
      <c r="AH77" s="4">
        <v>66.150289230189998</v>
      </c>
      <c r="AI77" s="4">
        <v>64.247190311037684</v>
      </c>
      <c r="AJ77" s="4">
        <v>61.739763971609484</v>
      </c>
      <c r="AK77" s="4">
        <v>59.363015913470882</v>
      </c>
      <c r="AL77" s="4">
        <v>56.950077200852981</v>
      </c>
      <c r="AM77" s="4">
        <v>54.928159083421683</v>
      </c>
      <c r="AN77" s="4">
        <v>52.942138057798985</v>
      </c>
      <c r="AO77" s="4">
        <v>50.924983540714933</v>
      </c>
      <c r="AP77" s="4">
        <v>49.320338808557878</v>
      </c>
      <c r="AQ77" s="4">
        <v>47.640442177761798</v>
      </c>
      <c r="AR77" s="4">
        <v>45.782150546912746</v>
      </c>
    </row>
    <row r="78" spans="1:44" x14ac:dyDescent="0.2">
      <c r="A78" s="13" t="s">
        <v>91</v>
      </c>
      <c r="B78" s="1" t="s">
        <v>74</v>
      </c>
      <c r="C78" s="1" t="s">
        <v>3</v>
      </c>
      <c r="D78" s="4">
        <v>12.561203813760001</v>
      </c>
      <c r="E78" s="4">
        <v>12.651722906457499</v>
      </c>
      <c r="F78" s="4">
        <v>12.734546584435099</v>
      </c>
      <c r="G78" s="4">
        <v>12.8125570741056</v>
      </c>
      <c r="H78" s="4">
        <v>12.884295028147099</v>
      </c>
      <c r="I78" s="4">
        <v>12.9497604465599</v>
      </c>
      <c r="J78" s="4">
        <v>13.006254680294299</v>
      </c>
      <c r="K78" s="4">
        <v>13.0592114956799</v>
      </c>
      <c r="L78" s="4">
        <v>12.8800844928</v>
      </c>
      <c r="M78" s="4">
        <v>12.702379132799997</v>
      </c>
      <c r="N78" s="4">
        <v>12.5232521299199</v>
      </c>
      <c r="O78" s="4">
        <v>12.34412512704</v>
      </c>
      <c r="P78" s="4">
        <v>12.164998124159899</v>
      </c>
      <c r="Q78" s="4">
        <v>11.985871121279899</v>
      </c>
      <c r="R78" s="4">
        <v>11.806744118400001</v>
      </c>
      <c r="S78" s="4">
        <v>11.629038758399899</v>
      </c>
      <c r="T78" s="4">
        <v>12.324379157521799</v>
      </c>
      <c r="U78" s="4">
        <v>14.277716474641799</v>
      </c>
      <c r="V78" s="4">
        <v>16.231053791761799</v>
      </c>
      <c r="W78" s="4">
        <v>18.184391108881801</v>
      </c>
      <c r="X78" s="4">
        <v>19.291537742632201</v>
      </c>
      <c r="Y78" s="4">
        <v>20.269652979745501</v>
      </c>
      <c r="Z78" s="4">
        <v>20.4164437220061</v>
      </c>
      <c r="AA78" s="4">
        <v>20.911075749195501</v>
      </c>
      <c r="AB78" s="4">
        <v>22.655000114742801</v>
      </c>
      <c r="AC78" s="4">
        <v>23.806831668479902</v>
      </c>
      <c r="AD78" s="4">
        <v>24.0357161721601</v>
      </c>
      <c r="AE78" s="4">
        <v>24.266022318720001</v>
      </c>
      <c r="AF78" s="4">
        <v>24.496328465279699</v>
      </c>
      <c r="AG78" s="4">
        <v>24.725212968960602</v>
      </c>
      <c r="AH78" s="4">
        <v>24.9540974726401</v>
      </c>
      <c r="AI78" s="4">
        <v>25.155970761600098</v>
      </c>
      <c r="AJ78" s="4">
        <v>25.3578440505601</v>
      </c>
      <c r="AK78" s="4">
        <v>25.559717339520098</v>
      </c>
      <c r="AL78" s="4">
        <v>25.763012271359901</v>
      </c>
      <c r="AM78" s="4">
        <v>25.964885560320198</v>
      </c>
      <c r="AN78" s="4">
        <v>26.099941633919901</v>
      </c>
      <c r="AO78" s="4">
        <v>26.234997707519998</v>
      </c>
      <c r="AP78" s="4">
        <v>26.3700537811199</v>
      </c>
      <c r="AQ78" s="4">
        <v>26.505109854719898</v>
      </c>
      <c r="AR78" s="4">
        <v>26.641587571199999</v>
      </c>
    </row>
    <row r="79" spans="1:44" x14ac:dyDescent="0.2">
      <c r="A79" s="13" t="s">
        <v>91</v>
      </c>
      <c r="B79" s="1" t="s">
        <v>75</v>
      </c>
      <c r="C79" s="1" t="s">
        <v>3</v>
      </c>
      <c r="D79" s="4">
        <v>9.0727533857835194</v>
      </c>
      <c r="E79" s="4">
        <v>10.005244276980999</v>
      </c>
      <c r="F79" s="4">
        <v>8.9983910447836699</v>
      </c>
      <c r="G79" s="4">
        <v>5.5524043291665404</v>
      </c>
      <c r="H79" s="4">
        <v>2.7871795579834999</v>
      </c>
      <c r="I79" s="4">
        <v>1.6726036787945</v>
      </c>
      <c r="J79" s="4">
        <v>1.3138371306999801</v>
      </c>
      <c r="K79" s="4">
        <v>0.81834058114560004</v>
      </c>
      <c r="L79" s="4">
        <v>0.79946696632320002</v>
      </c>
      <c r="M79" s="4">
        <v>2.2315410440452799</v>
      </c>
      <c r="N79" s="4">
        <v>1.85188525028115</v>
      </c>
      <c r="O79" s="4">
        <v>3.1621369046848602</v>
      </c>
      <c r="P79" s="4">
        <v>5.4994258810680599</v>
      </c>
      <c r="Q79" s="4">
        <v>8.0206770239999905</v>
      </c>
      <c r="R79" s="4">
        <v>7.8056898048000001</v>
      </c>
      <c r="S79" s="4">
        <v>7.5879463392000002</v>
      </c>
      <c r="T79" s="4">
        <v>7.3702028736000003</v>
      </c>
      <c r="U79" s="4">
        <v>7.1552156543999903</v>
      </c>
      <c r="V79" s="4">
        <v>6.9374721887999904</v>
      </c>
      <c r="W79" s="4">
        <v>6.7197287231999896</v>
      </c>
      <c r="X79" s="4">
        <v>6.5047415040000001</v>
      </c>
      <c r="Y79" s="4">
        <v>6.2869980384000002</v>
      </c>
      <c r="Z79" s="4">
        <v>6.0720108191999902</v>
      </c>
      <c r="AA79" s="4">
        <v>5.8542673535999903</v>
      </c>
      <c r="AB79" s="4">
        <v>5.6365238879999904</v>
      </c>
      <c r="AC79" s="4">
        <v>5.4215366688</v>
      </c>
      <c r="AD79" s="4">
        <v>5.2037932032000001</v>
      </c>
      <c r="AE79" s="4">
        <v>4.9860497376000001</v>
      </c>
      <c r="AF79" s="4">
        <v>4.7710625183999902</v>
      </c>
      <c r="AG79" s="4">
        <v>4.5533190528</v>
      </c>
      <c r="AH79" s="4">
        <v>4.3355755872000001</v>
      </c>
      <c r="AI79" s="4">
        <v>4.1205883679999999</v>
      </c>
      <c r="AJ79" s="4">
        <v>3.9028449024</v>
      </c>
      <c r="AK79" s="4">
        <v>3.6851014368000001</v>
      </c>
      <c r="AL79" s="4">
        <v>3.4701142175999999</v>
      </c>
      <c r="AM79" s="4">
        <v>3.252370752</v>
      </c>
      <c r="AN79" s="4">
        <v>3.0346272864000001</v>
      </c>
      <c r="AO79" s="4">
        <v>2.8196400671999999</v>
      </c>
      <c r="AP79" s="4">
        <v>2.6018966016</v>
      </c>
      <c r="AQ79" s="4">
        <v>2.3841531360000001</v>
      </c>
      <c r="AR79" s="4">
        <v>2.1691659167999999</v>
      </c>
    </row>
    <row r="80" spans="1:44" x14ac:dyDescent="0.2">
      <c r="A80" s="13" t="s">
        <v>91</v>
      </c>
      <c r="B80" s="1" t="s">
        <v>76</v>
      </c>
      <c r="C80" s="1" t="s">
        <v>3</v>
      </c>
      <c r="D80" s="4">
        <v>1.235544150528</v>
      </c>
      <c r="E80" s="4">
        <v>1.7141042894834881</v>
      </c>
      <c r="F80" s="4">
        <v>2.2536129564201599</v>
      </c>
      <c r="G80" s="4">
        <v>2.8524133565527681</v>
      </c>
      <c r="H80" s="4">
        <v>3.5105449212973441</v>
      </c>
      <c r="I80" s="4">
        <v>4.2282965801430619</v>
      </c>
      <c r="J80" s="4">
        <v>5.0050213483979409</v>
      </c>
      <c r="K80" s="4">
        <v>5.5498861074239905</v>
      </c>
      <c r="L80" s="4">
        <v>6.6557468952736398</v>
      </c>
      <c r="M80" s="4">
        <v>7.0950608108973201</v>
      </c>
      <c r="N80" s="4">
        <v>9.8869329614164485</v>
      </c>
      <c r="O80" s="4">
        <v>11.15536296795038</v>
      </c>
      <c r="P80" s="4">
        <v>11.25424866428221</v>
      </c>
      <c r="Q80" s="4">
        <v>10.03634476298109</v>
      </c>
      <c r="R80" s="4">
        <v>8.5718799057333293</v>
      </c>
      <c r="S80" s="4">
        <v>6.8335312948491636</v>
      </c>
      <c r="T80" s="4">
        <v>6.643065572084339</v>
      </c>
      <c r="U80" s="4">
        <v>6.470755364416549</v>
      </c>
      <c r="V80" s="4">
        <v>5.9165518679421396</v>
      </c>
      <c r="W80" s="4">
        <v>4.6103662463608304</v>
      </c>
      <c r="X80" s="4">
        <v>3.3001204854693</v>
      </c>
      <c r="Y80" s="4">
        <v>1.7921206386834698</v>
      </c>
      <c r="Z80" s="4">
        <v>1.22528516127224</v>
      </c>
      <c r="AA80" s="4">
        <v>1.1926587410002301</v>
      </c>
      <c r="AB80" s="4">
        <v>1.1600323207282459</v>
      </c>
      <c r="AC80" s="4">
        <v>1.0826941596562372</v>
      </c>
      <c r="AD80" s="4">
        <v>1.00535599858424</v>
      </c>
      <c r="AE80" s="4">
        <v>0.92850440645623999</v>
      </c>
      <c r="AF80" s="4">
        <v>0.85116624538423991</v>
      </c>
      <c r="AG80" s="4">
        <v>0.77382808431223804</v>
      </c>
      <c r="AH80" s="4">
        <v>0.69648992324023995</v>
      </c>
      <c r="AI80" s="4">
        <v>0.65177818244023999</v>
      </c>
      <c r="AJ80" s="4">
        <v>0.60706644164024004</v>
      </c>
      <c r="AK80" s="4">
        <v>0.56235470084023997</v>
      </c>
      <c r="AL80" s="4">
        <v>0.51764296004024068</v>
      </c>
      <c r="AM80" s="4">
        <v>0.385116784629074</v>
      </c>
      <c r="AN80" s="4">
        <v>0.46215569990320998</v>
      </c>
      <c r="AO80" s="4">
        <v>0.46132928573831899</v>
      </c>
      <c r="AP80" s="4">
        <v>0.39278582927172401</v>
      </c>
      <c r="AQ80" s="4">
        <v>0.39278582927172401</v>
      </c>
      <c r="AR80" s="4">
        <v>0.145525486492736</v>
      </c>
    </row>
    <row r="81" spans="1:44" x14ac:dyDescent="0.2">
      <c r="A81" s="13" t="s">
        <v>91</v>
      </c>
      <c r="B81" s="1" t="s">
        <v>77</v>
      </c>
      <c r="C81" s="1" t="s">
        <v>3</v>
      </c>
      <c r="D81" s="12">
        <v>0.256576896</v>
      </c>
      <c r="E81" s="12">
        <v>0.24976512000000001</v>
      </c>
      <c r="F81" s="12">
        <v>0.24295334399999899</v>
      </c>
      <c r="G81" s="12">
        <v>0.241389158399999</v>
      </c>
      <c r="H81" s="12">
        <v>0.23442600960000001</v>
      </c>
      <c r="I81" s="12">
        <v>0.22978391040000001</v>
      </c>
      <c r="J81" s="12">
        <v>0.222820761599999</v>
      </c>
      <c r="K81" s="12">
        <v>0.21585761279999999</v>
      </c>
      <c r="L81" s="12">
        <v>0.208894464</v>
      </c>
      <c r="M81" s="12">
        <v>0.20193131519999899</v>
      </c>
      <c r="N81" s="12">
        <v>0.19728921599999999</v>
      </c>
      <c r="O81" s="12">
        <v>0.1903260672</v>
      </c>
      <c r="P81" s="12">
        <v>0.18336291839999899</v>
      </c>
      <c r="Q81" s="12">
        <v>0.17639976959999901</v>
      </c>
      <c r="R81" s="12">
        <v>0.16943662079999999</v>
      </c>
      <c r="S81" s="12">
        <v>0.16247347200000001</v>
      </c>
      <c r="T81" s="12">
        <v>0.15783137279999901</v>
      </c>
      <c r="U81" s="12">
        <v>0.150868224</v>
      </c>
      <c r="V81" s="12">
        <v>0.87495962122536797</v>
      </c>
      <c r="W81" s="12">
        <v>1.0835757497558201</v>
      </c>
      <c r="X81" s="12">
        <v>1.1698089984</v>
      </c>
      <c r="Y81" s="12">
        <v>1.24408258559999</v>
      </c>
      <c r="Z81" s="12">
        <v>1.31835617279999</v>
      </c>
      <c r="AA81" s="12">
        <v>1.3949508096000001</v>
      </c>
      <c r="AB81" s="12">
        <v>1.4692243968000001</v>
      </c>
      <c r="AC81" s="12">
        <v>1.543497984</v>
      </c>
      <c r="AD81" s="12">
        <v>1.6340189184</v>
      </c>
      <c r="AE81" s="12">
        <v>1.7245398528</v>
      </c>
      <c r="AF81" s="12">
        <v>1.8150607872</v>
      </c>
      <c r="AG81" s="12">
        <v>1.9055817215999999</v>
      </c>
      <c r="AH81" s="12">
        <v>1.9961026559999899</v>
      </c>
      <c r="AI81" s="12">
        <v>2.13304458239999</v>
      </c>
      <c r="AJ81" s="12">
        <v>2.2699865088000002</v>
      </c>
      <c r="AK81" s="12">
        <v>2.40692843519999</v>
      </c>
      <c r="AL81" s="12">
        <v>2.5438703615999998</v>
      </c>
      <c r="AM81" s="12">
        <v>2.6808122879999901</v>
      </c>
      <c r="AN81" s="12">
        <v>2.7899016191999899</v>
      </c>
      <c r="AO81" s="12">
        <v>2.8989909504</v>
      </c>
      <c r="AP81" s="12">
        <v>3.01040133119999</v>
      </c>
      <c r="AQ81" s="12">
        <v>3.1194906624000001</v>
      </c>
      <c r="AR81" s="12">
        <v>3.2285799935999999</v>
      </c>
    </row>
    <row r="82" spans="1:44" x14ac:dyDescent="0.2">
      <c r="A82" s="13" t="s">
        <v>91</v>
      </c>
      <c r="B82" s="1" t="s">
        <v>78</v>
      </c>
      <c r="C82" s="1" t="s">
        <v>3</v>
      </c>
      <c r="D82" s="4">
        <v>0.23304397593599893</v>
      </c>
      <c r="E82" s="4">
        <v>0.40144091788799896</v>
      </c>
      <c r="F82" s="4">
        <v>0.56841873983999802</v>
      </c>
      <c r="G82" s="4">
        <v>0.55946279335679905</v>
      </c>
      <c r="H82" s="4">
        <v>0.55044378748799894</v>
      </c>
      <c r="I82" s="4">
        <v>0.54148784100479896</v>
      </c>
      <c r="J82" s="4">
        <v>0.53104971513599897</v>
      </c>
      <c r="K82" s="4">
        <v>0.522093768652798</v>
      </c>
      <c r="L82" s="4">
        <v>0.51313782216959902</v>
      </c>
      <c r="M82" s="4">
        <v>0.50411881630079902</v>
      </c>
      <c r="N82" s="4">
        <v>0.52288940679551899</v>
      </c>
      <c r="O82" s="4">
        <v>0.51194253712895998</v>
      </c>
      <c r="P82" s="4">
        <v>0.50247784684800001</v>
      </c>
      <c r="Q82" s="4">
        <v>0.49301315656703892</v>
      </c>
      <c r="R82" s="4">
        <v>0.48348540690047997</v>
      </c>
      <c r="S82" s="4">
        <v>0.47260159661951895</v>
      </c>
      <c r="T82" s="4">
        <v>0.46307384695296</v>
      </c>
      <c r="U82" s="4">
        <v>0.45360915667199997</v>
      </c>
      <c r="V82" s="4">
        <v>0.44414446639103899</v>
      </c>
      <c r="W82" s="4">
        <v>0.43319759672447999</v>
      </c>
      <c r="X82" s="4">
        <v>0.437124864272112</v>
      </c>
      <c r="Y82" s="4">
        <v>0.42731484851548696</v>
      </c>
      <c r="Z82" s="4">
        <v>0.417536529245567</v>
      </c>
      <c r="AA82" s="4">
        <v>0.40633908997564605</v>
      </c>
      <c r="AB82" s="4">
        <v>0.39652907421902395</v>
      </c>
      <c r="AC82" s="4">
        <v>0</v>
      </c>
      <c r="AD82" s="4">
        <v>0.47485621967573</v>
      </c>
      <c r="AE82" s="4">
        <v>1.46824021967572</v>
      </c>
      <c r="AF82" s="4">
        <v>2.4616242196757301</v>
      </c>
      <c r="AG82" s="4">
        <v>3.4550082196757299</v>
      </c>
      <c r="AH82" s="4">
        <v>4.9657593978772905</v>
      </c>
      <c r="AI82" s="4">
        <v>6.4765105760788995</v>
      </c>
      <c r="AJ82" s="4">
        <v>7.9872617542805298</v>
      </c>
      <c r="AK82" s="4">
        <v>8.7050615310160708</v>
      </c>
      <c r="AL82" s="4">
        <v>10.200414691008</v>
      </c>
      <c r="AM82" s="4">
        <v>11.258466589209601</v>
      </c>
      <c r="AN82" s="4">
        <v>12.583313047411199</v>
      </c>
      <c r="AO82" s="4">
        <v>13.908159505612801</v>
      </c>
      <c r="AP82" s="4">
        <v>15.2315868438143</v>
      </c>
      <c r="AQ82" s="4">
        <v>16.5564333020159</v>
      </c>
      <c r="AR82" s="4">
        <v>18.018640585612701</v>
      </c>
    </row>
    <row r="83" spans="1:44" x14ac:dyDescent="0.2">
      <c r="A83" s="13" t="s">
        <v>91</v>
      </c>
      <c r="B83" s="1" t="s">
        <v>79</v>
      </c>
      <c r="C83" s="1" t="s">
        <v>3</v>
      </c>
      <c r="D83" s="4">
        <v>1.3084917119999999</v>
      </c>
      <c r="E83" s="4">
        <v>1.2656847456</v>
      </c>
      <c r="F83" s="4">
        <v>1.2217487904</v>
      </c>
      <c r="G83" s="4">
        <v>1.1781628848000001</v>
      </c>
      <c r="H83" s="4">
        <v>1.1326091328000001</v>
      </c>
      <c r="I83" s="4">
        <v>1.0865728800000001</v>
      </c>
      <c r="J83" s="4">
        <v>1.0405870848000001</v>
      </c>
      <c r="K83" s="4">
        <v>0.99260506079999899</v>
      </c>
      <c r="L83" s="4">
        <v>0.94502039039999997</v>
      </c>
      <c r="M83" s="4">
        <v>0.89454386879999992</v>
      </c>
      <c r="N83" s="4">
        <v>0.84535401599999904</v>
      </c>
      <c r="O83" s="4">
        <v>0.79253752319999993</v>
      </c>
      <c r="P83" s="4">
        <v>0.73719815039999992</v>
      </c>
      <c r="Q83" s="4">
        <v>0.6835806432</v>
      </c>
      <c r="R83" s="4">
        <v>0.62832326399999905</v>
      </c>
      <c r="S83" s="4">
        <v>0.57390789599999903</v>
      </c>
      <c r="T83" s="4">
        <v>1.2397369248000001</v>
      </c>
      <c r="U83" s="4">
        <v>1.9098611568000001</v>
      </c>
      <c r="V83" s="4">
        <v>2.5858826208000001</v>
      </c>
      <c r="W83" s="4">
        <v>3.2652942048</v>
      </c>
      <c r="X83" s="4">
        <v>3.9496947839999899</v>
      </c>
      <c r="Y83" s="4">
        <v>4.6396551600000002</v>
      </c>
      <c r="Z83" s="4">
        <v>5.3329961951999998</v>
      </c>
      <c r="AA83" s="4">
        <v>6.0322502303999901</v>
      </c>
      <c r="AB83" s="4">
        <v>6.7339514592</v>
      </c>
      <c r="AC83" s="4">
        <v>7.4424959999999896</v>
      </c>
      <c r="AD83" s="4">
        <v>8.2144972799999998</v>
      </c>
      <c r="AE83" s="4">
        <v>8.9915443199999903</v>
      </c>
      <c r="AF83" s="4">
        <v>9.7736371200000001</v>
      </c>
      <c r="AG83" s="4">
        <v>10.5607756799999</v>
      </c>
      <c r="AH83" s="4">
        <v>11.352959999999999</v>
      </c>
      <c r="AI83" s="4">
        <v>12.9278678399999</v>
      </c>
      <c r="AJ83" s="4">
        <v>14.36291780194094</v>
      </c>
      <c r="AK83" s="4">
        <v>15.17366282883896</v>
      </c>
      <c r="AL83" s="4">
        <v>16.77280785573668</v>
      </c>
      <c r="AM83" s="4">
        <v>18.380782962634722</v>
      </c>
      <c r="AN83" s="4">
        <v>19.763263254835842</v>
      </c>
      <c r="AO83" s="4">
        <v>21.225046590499002</v>
      </c>
      <c r="AP83" s="4">
        <v>22.390324388242639</v>
      </c>
      <c r="AQ83" s="4">
        <v>23.23872974075049</v>
      </c>
      <c r="AR83" s="4">
        <v>24.092180853258292</v>
      </c>
    </row>
    <row r="84" spans="1:44" x14ac:dyDescent="0.2">
      <c r="A84" s="13" t="s">
        <v>91</v>
      </c>
      <c r="B84" s="1" t="s">
        <v>80</v>
      </c>
      <c r="C84" s="1" t="s">
        <v>3</v>
      </c>
      <c r="D84" s="4">
        <v>98.941994018990755</v>
      </c>
      <c r="E84" s="4">
        <v>103.11404397770197</v>
      </c>
      <c r="F84" s="4">
        <v>106.4570562818565</v>
      </c>
      <c r="G84" s="4">
        <v>110.25749096170752</v>
      </c>
      <c r="H84" s="4">
        <v>115.71662521177382</v>
      </c>
      <c r="I84" s="4">
        <v>117.18596011368039</v>
      </c>
      <c r="J84" s="4">
        <v>118.51227632593168</v>
      </c>
      <c r="K84" s="4">
        <v>119.52001155317839</v>
      </c>
      <c r="L84" s="4">
        <v>122.30415037517426</v>
      </c>
      <c r="M84" s="4">
        <v>124.69506454262246</v>
      </c>
      <c r="N84" s="4">
        <v>127.45061865582939</v>
      </c>
      <c r="O84" s="4">
        <v>131.43273621915776</v>
      </c>
      <c r="P84" s="4">
        <v>134.72518888930242</v>
      </c>
      <c r="Q84" s="4">
        <v>137.23563773877191</v>
      </c>
      <c r="R84" s="4">
        <v>139.1467433255892</v>
      </c>
      <c r="S84" s="4">
        <v>147.99752932568711</v>
      </c>
      <c r="T84" s="4">
        <v>138.65986062957185</v>
      </c>
      <c r="U84" s="4">
        <v>139.48732721494565</v>
      </c>
      <c r="V84" s="4">
        <v>140.57539489852562</v>
      </c>
      <c r="W84" s="4">
        <v>141.8043284054834</v>
      </c>
      <c r="X84" s="4">
        <v>138.79738998258688</v>
      </c>
      <c r="Y84" s="4">
        <v>134.37796626751989</v>
      </c>
      <c r="Z84" s="4">
        <v>133.53951872169111</v>
      </c>
      <c r="AA84" s="4">
        <v>132.9024940691443</v>
      </c>
      <c r="AB84" s="4">
        <v>131.17721867252942</v>
      </c>
      <c r="AC84" s="4">
        <v>130.00868009356373</v>
      </c>
      <c r="AD84" s="4">
        <v>128.51767745556629</v>
      </c>
      <c r="AE84" s="4">
        <v>126.0886420510908</v>
      </c>
      <c r="AF84" s="4">
        <v>123.32113424685467</v>
      </c>
      <c r="AG84" s="4">
        <v>123.19499532083303</v>
      </c>
      <c r="AH84" s="4">
        <v>123.67676743914214</v>
      </c>
      <c r="AI84" s="4">
        <v>123.90040433995017</v>
      </c>
      <c r="AJ84" s="4">
        <v>124.54980616200902</v>
      </c>
      <c r="AK84" s="4">
        <v>124.84981486769946</v>
      </c>
      <c r="AL84" s="4">
        <v>124.52320207469013</v>
      </c>
      <c r="AM84" s="4">
        <v>125.03548962143438</v>
      </c>
      <c r="AN84" s="4">
        <v>125.19376991966604</v>
      </c>
      <c r="AO84" s="4">
        <v>125.32890391166521</v>
      </c>
      <c r="AP84" s="4">
        <v>123.85004332323049</v>
      </c>
      <c r="AQ84" s="4">
        <v>123.31795623596497</v>
      </c>
      <c r="AR84" s="4">
        <v>125.89969857845497</v>
      </c>
    </row>
    <row r="86" spans="1:44" x14ac:dyDescent="0.2">
      <c r="A86" s="3" t="s">
        <v>90</v>
      </c>
      <c r="B86" s="3" t="s">
        <v>81</v>
      </c>
      <c r="C86" s="2" t="s">
        <v>1</v>
      </c>
      <c r="D86" s="2">
        <v>2010</v>
      </c>
      <c r="E86" s="2">
        <v>2011</v>
      </c>
      <c r="F86" s="2">
        <v>2012</v>
      </c>
      <c r="G86" s="2">
        <v>2013</v>
      </c>
      <c r="H86" s="2">
        <v>2014</v>
      </c>
      <c r="I86" s="2">
        <v>2015</v>
      </c>
      <c r="J86" s="2">
        <v>2016</v>
      </c>
      <c r="K86" s="2">
        <v>2017</v>
      </c>
      <c r="L86" s="2">
        <v>2018</v>
      </c>
      <c r="M86" s="2">
        <v>2019</v>
      </c>
      <c r="N86" s="2">
        <v>2020</v>
      </c>
      <c r="O86" s="2">
        <v>2021</v>
      </c>
      <c r="P86" s="2">
        <v>2022</v>
      </c>
      <c r="Q86" s="2">
        <v>2023</v>
      </c>
      <c r="R86" s="2">
        <v>2024</v>
      </c>
      <c r="S86" s="2">
        <v>2025</v>
      </c>
      <c r="T86" s="2">
        <v>2026</v>
      </c>
      <c r="U86" s="2">
        <v>2027</v>
      </c>
      <c r="V86" s="2">
        <v>2028</v>
      </c>
      <c r="W86" s="2">
        <v>2029</v>
      </c>
      <c r="X86" s="2">
        <v>2030</v>
      </c>
      <c r="Y86" s="2">
        <v>2031</v>
      </c>
      <c r="Z86" s="2">
        <v>2032</v>
      </c>
      <c r="AA86" s="2">
        <v>2033</v>
      </c>
      <c r="AB86" s="2">
        <v>2034</v>
      </c>
      <c r="AC86" s="2">
        <v>2035</v>
      </c>
      <c r="AD86" s="2">
        <v>2036</v>
      </c>
      <c r="AE86" s="2">
        <v>2037</v>
      </c>
      <c r="AF86" s="2">
        <v>2038</v>
      </c>
      <c r="AG86" s="2">
        <v>2039</v>
      </c>
      <c r="AH86" s="2">
        <v>2040</v>
      </c>
      <c r="AI86" s="2">
        <v>2041</v>
      </c>
      <c r="AJ86" s="2">
        <v>2042</v>
      </c>
      <c r="AK86" s="2">
        <v>2043</v>
      </c>
      <c r="AL86" s="2">
        <v>2044</v>
      </c>
      <c r="AM86" s="2">
        <v>2045</v>
      </c>
      <c r="AN86" s="2">
        <v>2046</v>
      </c>
      <c r="AO86" s="2">
        <v>2047</v>
      </c>
      <c r="AP86" s="2">
        <v>2048</v>
      </c>
      <c r="AQ86" s="2">
        <v>2049</v>
      </c>
      <c r="AR86" s="2">
        <v>2050</v>
      </c>
    </row>
    <row r="87" spans="1:44" x14ac:dyDescent="0.2">
      <c r="A87" s="13" t="s">
        <v>91</v>
      </c>
      <c r="B87" s="1" t="s">
        <v>82</v>
      </c>
      <c r="C87" s="1" t="s">
        <v>64</v>
      </c>
      <c r="D87" s="4">
        <v>359.62463369477877</v>
      </c>
      <c r="E87" s="4">
        <v>354.00718617986433</v>
      </c>
      <c r="F87" s="4">
        <v>360.05143162744378</v>
      </c>
      <c r="G87" s="4">
        <v>363.20717720422584</v>
      </c>
      <c r="H87" s="4">
        <v>372.80045075233471</v>
      </c>
      <c r="I87" s="4">
        <v>375.26201224717346</v>
      </c>
      <c r="J87" s="4">
        <v>358.85122973798298</v>
      </c>
      <c r="K87" s="4">
        <v>361.30853682743793</v>
      </c>
      <c r="L87" s="4">
        <v>357.68428601970299</v>
      </c>
      <c r="M87" s="4">
        <v>355.25032823662082</v>
      </c>
      <c r="N87" s="4">
        <v>350.12709464913684</v>
      </c>
      <c r="O87" s="4">
        <v>345.01210107075929</v>
      </c>
      <c r="P87" s="4">
        <v>342.15222505983343</v>
      </c>
      <c r="Q87" s="4">
        <v>340.12897293114378</v>
      </c>
      <c r="R87" s="4">
        <v>336.99546581336085</v>
      </c>
      <c r="S87" s="4">
        <v>333.91544423981065</v>
      </c>
      <c r="T87" s="4">
        <v>349.11373814690222</v>
      </c>
      <c r="U87" s="4">
        <v>393.26717931506545</v>
      </c>
      <c r="V87" s="4">
        <v>436.01548421747526</v>
      </c>
      <c r="W87" s="4">
        <v>479.10729059194256</v>
      </c>
      <c r="X87" s="4">
        <v>506.37098603623849</v>
      </c>
      <c r="Y87" s="4">
        <v>531.18918544536257</v>
      </c>
      <c r="Z87" s="4">
        <v>536.98045113115381</v>
      </c>
      <c r="AA87" s="4">
        <v>550.22777250648755</v>
      </c>
      <c r="AB87" s="4">
        <v>590.9936620005501</v>
      </c>
      <c r="AC87" s="4">
        <v>618.9653493879789</v>
      </c>
      <c r="AD87" s="4">
        <v>626.23568378773166</v>
      </c>
      <c r="AE87" s="4">
        <v>633.33744763080847</v>
      </c>
      <c r="AF87" s="4">
        <v>640.56636330862614</v>
      </c>
      <c r="AG87" s="4">
        <v>647.11241433842781</v>
      </c>
      <c r="AH87" s="4">
        <v>653.43213126812805</v>
      </c>
      <c r="AI87" s="4">
        <v>658.79455684917832</v>
      </c>
      <c r="AJ87" s="4">
        <v>663.89192084327703</v>
      </c>
      <c r="AK87" s="4">
        <v>668.96829611195528</v>
      </c>
      <c r="AL87" s="4">
        <v>674.11977644294245</v>
      </c>
      <c r="AM87" s="4">
        <v>679.42256158819441</v>
      </c>
      <c r="AN87" s="4">
        <v>683.2605520178696</v>
      </c>
      <c r="AO87" s="4">
        <v>687.04981143610371</v>
      </c>
      <c r="AP87" s="4">
        <v>691.09381206703097</v>
      </c>
      <c r="AQ87" s="4">
        <v>695.13322411526747</v>
      </c>
      <c r="AR87" s="4">
        <v>700.60957027965799</v>
      </c>
    </row>
    <row r="88" spans="1:44" x14ac:dyDescent="0.2">
      <c r="A88" s="13" t="s">
        <v>91</v>
      </c>
      <c r="B88" s="1" t="s">
        <v>83</v>
      </c>
      <c r="C88" s="1" t="s">
        <v>64</v>
      </c>
      <c r="D88" s="4">
        <v>0.27956245927247902</v>
      </c>
      <c r="E88" s="4">
        <v>0.26961872895216005</v>
      </c>
      <c r="F88" s="4">
        <v>0.25964048910239901</v>
      </c>
      <c r="G88" s="4">
        <v>0.249662249252639</v>
      </c>
      <c r="H88" s="4">
        <v>0.23937326280431998</v>
      </c>
      <c r="I88" s="4">
        <v>0.2297402790825599</v>
      </c>
      <c r="J88" s="4">
        <v>0.85809090446328296</v>
      </c>
      <c r="K88" s="4">
        <v>1.417613351832</v>
      </c>
      <c r="L88" s="4">
        <v>1.3508889246549862</v>
      </c>
      <c r="M88" s="4">
        <v>1.3882173059532561</v>
      </c>
      <c r="N88" s="4">
        <v>1.452844684679282</v>
      </c>
      <c r="O88" s="4">
        <v>1.580312282135274</v>
      </c>
      <c r="P88" s="4">
        <v>1.7115902956312818</v>
      </c>
      <c r="Q88" s="4">
        <v>1.8425230529992829</v>
      </c>
      <c r="R88" s="4">
        <v>1.9309126313295899</v>
      </c>
      <c r="S88" s="4">
        <v>2.06219064482559</v>
      </c>
      <c r="T88" s="4">
        <v>1.47009752016294</v>
      </c>
      <c r="U88" s="4">
        <v>1.5084579101570801</v>
      </c>
      <c r="V88" s="4">
        <v>1.5465306265421299</v>
      </c>
      <c r="W88" s="4">
        <v>1.6263696466431901</v>
      </c>
      <c r="X88" s="4">
        <v>1.9539136313315091</v>
      </c>
      <c r="Y88" s="4">
        <v>1.9067168653974196</v>
      </c>
      <c r="Z88" s="4">
        <v>1.9470616348132301</v>
      </c>
      <c r="AA88" s="4">
        <v>1.97688342824896</v>
      </c>
      <c r="AB88" s="4">
        <v>1.9290397888105399</v>
      </c>
      <c r="AC88" s="4">
        <v>1.9723168702039902</v>
      </c>
      <c r="AD88" s="4">
        <v>2.0559552079563703</v>
      </c>
      <c r="AE88" s="4">
        <v>2.1083500829189101</v>
      </c>
      <c r="AF88" s="4">
        <v>2.12292945432689</v>
      </c>
      <c r="AG88" s="4">
        <v>2.2431856237899401</v>
      </c>
      <c r="AH88" s="4">
        <v>2.2847505919367701</v>
      </c>
      <c r="AI88" s="4">
        <v>2.30671531577828</v>
      </c>
      <c r="AJ88" s="4">
        <v>2.4024137921701199</v>
      </c>
      <c r="AK88" s="4">
        <v>2.3993064870181198</v>
      </c>
      <c r="AL88" s="4">
        <v>2.4611676493355001</v>
      </c>
      <c r="AM88" s="4">
        <v>2.53052231828904</v>
      </c>
      <c r="AN88" s="4">
        <v>2.53052231828904</v>
      </c>
      <c r="AO88" s="4">
        <v>2.53052231828904</v>
      </c>
      <c r="AP88" s="4">
        <v>2.5601998019193899</v>
      </c>
      <c r="AQ88" s="4">
        <v>2.6100097600825398</v>
      </c>
      <c r="AR88" s="4">
        <v>2.62025680934169</v>
      </c>
    </row>
    <row r="89" spans="1:44" x14ac:dyDescent="0.2">
      <c r="A89" s="13" t="s">
        <v>91</v>
      </c>
      <c r="B89" s="1" t="s">
        <v>84</v>
      </c>
      <c r="C89" s="1" t="s">
        <v>64</v>
      </c>
      <c r="D89" s="4">
        <v>66.581964121345237</v>
      </c>
      <c r="E89" s="4">
        <v>57.659956888945175</v>
      </c>
      <c r="F89" s="4">
        <v>63.26701578194325</v>
      </c>
      <c r="G89" s="4">
        <v>69.483282149143207</v>
      </c>
      <c r="H89" s="4">
        <v>81.33176752246284</v>
      </c>
      <c r="I89" s="4">
        <v>83.893029485905245</v>
      </c>
      <c r="J89" s="4">
        <v>66.093819796453417</v>
      </c>
      <c r="K89" s="4">
        <v>67.500418449680538</v>
      </c>
      <c r="L89" s="4">
        <v>67.964669348307069</v>
      </c>
      <c r="M89" s="4">
        <v>67.466646525839892</v>
      </c>
      <c r="N89" s="4">
        <v>66.801614150859379</v>
      </c>
      <c r="O89" s="4">
        <v>63.733496920927799</v>
      </c>
      <c r="P89" s="4">
        <v>61.489056081704888</v>
      </c>
      <c r="Q89" s="4">
        <v>59.825876969343348</v>
      </c>
      <c r="R89" s="4">
        <v>60.898363679843193</v>
      </c>
      <c r="S89" s="4">
        <v>61.953612309727582</v>
      </c>
      <c r="T89" s="4">
        <v>62.54126591900485</v>
      </c>
      <c r="U89" s="4">
        <v>63.396769458233379</v>
      </c>
      <c r="V89" s="4">
        <v>62.748907951371017</v>
      </c>
      <c r="W89" s="4">
        <v>62.474997033618131</v>
      </c>
      <c r="X89" s="4">
        <v>65.008575997786096</v>
      </c>
      <c r="Y89" s="4">
        <v>68.354311667061381</v>
      </c>
      <c r="Z89" s="4">
        <v>71.120270820820281</v>
      </c>
      <c r="AA89" s="4">
        <v>73.59949679534185</v>
      </c>
      <c r="AB89" s="4">
        <v>75.816025858981959</v>
      </c>
      <c r="AC89" s="4">
        <v>78.348660623279855</v>
      </c>
      <c r="AD89" s="4">
        <v>80.706977052991064</v>
      </c>
      <c r="AE89" s="4">
        <v>82.8807079191875</v>
      </c>
      <c r="AF89" s="4">
        <v>85.215574941186972</v>
      </c>
      <c r="AG89" s="4">
        <v>86.797434335810621</v>
      </c>
      <c r="AH89" s="4">
        <v>88.226477159897016</v>
      </c>
      <c r="AI89" s="4">
        <v>89.309848846507819</v>
      </c>
      <c r="AJ89" s="4">
        <v>90.058256376110577</v>
      </c>
      <c r="AK89" s="4">
        <v>90.908269503883886</v>
      </c>
      <c r="AL89" s="4">
        <v>91.709558806281791</v>
      </c>
      <c r="AM89" s="4">
        <v>92.703312272872452</v>
      </c>
      <c r="AN89" s="4">
        <v>93.787545121907456</v>
      </c>
      <c r="AO89" s="4">
        <v>94.819215776998803</v>
      </c>
      <c r="AP89" s="4">
        <v>96.079498970306403</v>
      </c>
      <c r="AQ89" s="4">
        <v>97.315343479733741</v>
      </c>
      <c r="AR89" s="4">
        <v>99.990777587245233</v>
      </c>
    </row>
    <row r="90" spans="1:44" x14ac:dyDescent="0.2">
      <c r="A90" s="13" t="s">
        <v>91</v>
      </c>
      <c r="B90" s="1" t="s">
        <v>85</v>
      </c>
      <c r="C90" s="1" t="s">
        <v>64</v>
      </c>
      <c r="D90" s="4">
        <v>280.11484504684802</v>
      </c>
      <c r="E90" s="4">
        <v>282.13342081400401</v>
      </c>
      <c r="F90" s="4">
        <v>283.98038883290405</v>
      </c>
      <c r="G90" s="4">
        <v>285.72002275255397</v>
      </c>
      <c r="H90" s="4">
        <v>287.31977912768201</v>
      </c>
      <c r="I90" s="4">
        <v>288.77965795828698</v>
      </c>
      <c r="J90" s="4">
        <v>290.039479370565</v>
      </c>
      <c r="K90" s="4">
        <v>291.22041635366298</v>
      </c>
      <c r="L90" s="4">
        <v>287.22588418943991</v>
      </c>
      <c r="M90" s="4">
        <v>283.26305466143901</v>
      </c>
      <c r="N90" s="4">
        <v>279.26852249721497</v>
      </c>
      <c r="O90" s="4">
        <v>275.27399033299196</v>
      </c>
      <c r="P90" s="4">
        <v>271.27945816876792</v>
      </c>
      <c r="Q90" s="4">
        <v>267.28492600454399</v>
      </c>
      <c r="R90" s="4">
        <v>263.29039384031893</v>
      </c>
      <c r="S90" s="4">
        <v>259.32756431231991</v>
      </c>
      <c r="T90" s="4">
        <v>274.83365521273686</v>
      </c>
      <c r="U90" s="4">
        <v>318.39307738451299</v>
      </c>
      <c r="V90" s="4">
        <v>361.95249955628799</v>
      </c>
      <c r="W90" s="4">
        <v>405.51192172806498</v>
      </c>
      <c r="X90" s="4">
        <v>430.20129166069802</v>
      </c>
      <c r="Y90" s="4">
        <v>452.01326144832501</v>
      </c>
      <c r="Z90" s="4">
        <v>455.28669500073704</v>
      </c>
      <c r="AA90" s="4">
        <v>466.31698920706094</v>
      </c>
      <c r="AB90" s="4">
        <v>505.20650255876598</v>
      </c>
      <c r="AC90" s="4">
        <v>530.89234620710306</v>
      </c>
      <c r="AD90" s="4">
        <v>535.99647063916996</v>
      </c>
      <c r="AE90" s="4">
        <v>541.13229770745579</v>
      </c>
      <c r="AF90" s="4">
        <v>546.26812477573799</v>
      </c>
      <c r="AG90" s="4">
        <v>551.37224920782103</v>
      </c>
      <c r="AH90" s="4">
        <v>556.47637363987394</v>
      </c>
      <c r="AI90" s="4">
        <v>560.97814798368199</v>
      </c>
      <c r="AJ90" s="4">
        <v>565.47992232749198</v>
      </c>
      <c r="AK90" s="4">
        <v>569.98169667129901</v>
      </c>
      <c r="AL90" s="4">
        <v>574.51517365132702</v>
      </c>
      <c r="AM90" s="4">
        <v>579.01694799514098</v>
      </c>
      <c r="AN90" s="4">
        <v>582.02869843641508</v>
      </c>
      <c r="AO90" s="4">
        <v>585.04044887769589</v>
      </c>
      <c r="AP90" s="4">
        <v>588.05219931897489</v>
      </c>
      <c r="AQ90" s="4">
        <v>591.0639497602549</v>
      </c>
      <c r="AR90" s="4">
        <v>594.10740283775897</v>
      </c>
    </row>
    <row r="91" spans="1:44" x14ac:dyDescent="0.2">
      <c r="A91" s="13" t="s">
        <v>91</v>
      </c>
      <c r="B91" s="1" t="s">
        <v>86</v>
      </c>
      <c r="C91" s="1" t="s">
        <v>64</v>
      </c>
      <c r="D91" s="4">
        <v>12.6111272062391</v>
      </c>
      <c r="E91" s="4">
        <v>13.907289545003602</v>
      </c>
      <c r="F91" s="4">
        <v>12.507763552249301</v>
      </c>
      <c r="G91" s="4">
        <v>7.7178420175414999</v>
      </c>
      <c r="H91" s="4">
        <v>3.8741795855970604</v>
      </c>
      <c r="I91" s="4">
        <v>2.3249191135243499</v>
      </c>
      <c r="J91" s="4">
        <v>1.8262336116729698</v>
      </c>
      <c r="K91" s="4">
        <v>1.1374934077923802</v>
      </c>
      <c r="L91" s="4">
        <v>1.1112590831892402</v>
      </c>
      <c r="M91" s="4">
        <v>3.1018420512229401</v>
      </c>
      <c r="N91" s="4">
        <v>2.5741204978907999</v>
      </c>
      <c r="O91" s="4">
        <v>4.3953702975119597</v>
      </c>
      <c r="P91" s="4">
        <v>7.6442019746846004</v>
      </c>
      <c r="Q91" s="4">
        <v>11.1487410633599</v>
      </c>
      <c r="R91" s="4">
        <v>10.849908828672</v>
      </c>
      <c r="S91" s="4">
        <v>10.547245411487999</v>
      </c>
      <c r="T91" s="4">
        <v>10.244581994303999</v>
      </c>
      <c r="U91" s="4">
        <v>9.9457497596159996</v>
      </c>
      <c r="V91" s="4">
        <v>9.6430863424319995</v>
      </c>
      <c r="W91" s="4">
        <v>9.3404229252479904</v>
      </c>
      <c r="X91" s="4">
        <v>9.0415906905599996</v>
      </c>
      <c r="Y91" s="4">
        <v>8.7389272733759995</v>
      </c>
      <c r="Z91" s="4">
        <v>8.4400950386879998</v>
      </c>
      <c r="AA91" s="4">
        <v>8.1374316215039997</v>
      </c>
      <c r="AB91" s="4">
        <v>7.8347682043200004</v>
      </c>
      <c r="AC91" s="4">
        <v>7.535935969631991</v>
      </c>
      <c r="AD91" s="4">
        <v>7.2332725524479997</v>
      </c>
      <c r="AE91" s="4">
        <v>6.9306091352640005</v>
      </c>
      <c r="AF91" s="4">
        <v>6.6317769005759999</v>
      </c>
      <c r="AG91" s="4">
        <v>6.3291134833919998</v>
      </c>
      <c r="AH91" s="4">
        <v>6.0264500662079996</v>
      </c>
      <c r="AI91" s="4">
        <v>5.7276178315199999</v>
      </c>
      <c r="AJ91" s="4">
        <v>5.4249544143359998</v>
      </c>
      <c r="AK91" s="4">
        <v>5.1222909971519996</v>
      </c>
      <c r="AL91" s="4">
        <v>4.823458762464</v>
      </c>
      <c r="AM91" s="4">
        <v>4.5207953452799998</v>
      </c>
      <c r="AN91" s="4">
        <v>4.2181319280959997</v>
      </c>
      <c r="AO91" s="4">
        <v>3.919299693408</v>
      </c>
      <c r="AP91" s="4">
        <v>3.6166362762239999</v>
      </c>
      <c r="AQ91" s="4">
        <v>3.3139728590400002</v>
      </c>
      <c r="AR91" s="4">
        <v>3.0151406243519903</v>
      </c>
    </row>
    <row r="92" spans="1:44" x14ac:dyDescent="0.2">
      <c r="A92" s="13" t="s">
        <v>91</v>
      </c>
      <c r="B92" s="1" t="s">
        <v>87</v>
      </c>
      <c r="C92" s="1" t="s">
        <v>64</v>
      </c>
      <c r="D92" s="4">
        <v>1.2140956339199999E-3</v>
      </c>
      <c r="E92" s="4">
        <v>1.9330861593599999E-3</v>
      </c>
      <c r="F92" s="4">
        <v>2.6095030847999999E-3</v>
      </c>
      <c r="G92" s="4">
        <v>2.573553558528E-3</v>
      </c>
      <c r="H92" s="4">
        <v>2.5316124445440001E-3</v>
      </c>
      <c r="I92" s="4">
        <v>2.4956629182720002E-3</v>
      </c>
      <c r="J92" s="4">
        <v>2.4111482042880003E-3</v>
      </c>
      <c r="K92" s="4">
        <v>2.3751986780159899E-3</v>
      </c>
      <c r="L92" s="4">
        <v>2.33924915174399E-3</v>
      </c>
      <c r="M92" s="4">
        <v>2.2973080377599901E-3</v>
      </c>
      <c r="N92" s="4">
        <v>2.3723282523744E-3</v>
      </c>
      <c r="O92" s="4">
        <v>2.2855877842751899E-3</v>
      </c>
      <c r="P92" s="4">
        <v>2.2477304687616001E-3</v>
      </c>
      <c r="Q92" s="4">
        <v>2.209873153248E-3</v>
      </c>
      <c r="R92" s="4">
        <v>2.1657062851487899E-3</v>
      </c>
      <c r="S92" s="4">
        <v>2.0852753696351998E-3</v>
      </c>
      <c r="T92" s="4">
        <v>2.041108501536E-3</v>
      </c>
      <c r="U92" s="4">
        <v>2.0032511860223999E-3</v>
      </c>
      <c r="V92" s="4">
        <v>1.9653938705088002E-3</v>
      </c>
      <c r="W92" s="4">
        <v>1.8786534024096001E-3</v>
      </c>
      <c r="X92" s="4">
        <v>1.840796086896E-3</v>
      </c>
      <c r="Y92" s="4">
        <v>1.79662921879679E-3</v>
      </c>
      <c r="Z92" s="4">
        <v>1.7587719032831999E-3</v>
      </c>
      <c r="AA92" s="4">
        <v>1.6783409877696002E-3</v>
      </c>
      <c r="AB92" s="4">
        <v>1.6341741196703899E-3</v>
      </c>
      <c r="AC92" s="4">
        <v>0</v>
      </c>
      <c r="AD92" s="4">
        <v>1.42456865902719E-2</v>
      </c>
      <c r="AE92" s="4">
        <v>4.4047206590271899E-2</v>
      </c>
      <c r="AF92" s="4">
        <v>7.3848726590271904E-2</v>
      </c>
      <c r="AG92" s="4">
        <v>0.103650246590272</v>
      </c>
      <c r="AH92" s="4">
        <v>0.138625438372287</v>
      </c>
      <c r="AI92" s="4">
        <v>0.17360063015430288</v>
      </c>
      <c r="AJ92" s="4">
        <v>0.20857582193631891</v>
      </c>
      <c r="AK92" s="4">
        <v>0.21976247167435392</v>
      </c>
      <c r="AL92" s="4">
        <v>0.25427572291007994</v>
      </c>
      <c r="AM92" s="4">
        <v>0.27566993629209602</v>
      </c>
      <c r="AN92" s="4">
        <v>0.30506798647411199</v>
      </c>
      <c r="AO92" s="4">
        <v>0.3344660366561279</v>
      </c>
      <c r="AP92" s="4">
        <v>0.36382151323814399</v>
      </c>
      <c r="AQ92" s="4">
        <v>0.39321956342015901</v>
      </c>
      <c r="AR92" s="4">
        <v>0.42399122185612698</v>
      </c>
    </row>
    <row r="93" spans="1:44" x14ac:dyDescent="0.2">
      <c r="A93" s="13" t="s">
        <v>91</v>
      </c>
      <c r="B93" s="1" t="s">
        <v>88</v>
      </c>
      <c r="C93" s="1" t="s">
        <v>64</v>
      </c>
      <c r="D93" s="4">
        <v>332.19781648226012</v>
      </c>
      <c r="E93" s="4">
        <v>335.69723338338463</v>
      </c>
      <c r="F93" s="4">
        <v>338.90403945887113</v>
      </c>
      <c r="G93" s="4">
        <v>342.16090954747898</v>
      </c>
      <c r="H93" s="4">
        <v>345.38469936880568</v>
      </c>
      <c r="I93" s="4">
        <v>348.6609952522661</v>
      </c>
      <c r="J93" s="4">
        <v>351.94767108282372</v>
      </c>
      <c r="K93" s="4">
        <v>355.19792632732361</v>
      </c>
      <c r="L93" s="4">
        <v>358.44071019340555</v>
      </c>
      <c r="M93" s="4">
        <v>361.708172906046</v>
      </c>
      <c r="N93" s="4">
        <v>365.03398562639569</v>
      </c>
      <c r="O93" s="4">
        <v>368.3702683153063</v>
      </c>
      <c r="P93" s="4">
        <v>371.94924049614315</v>
      </c>
      <c r="Q93" s="4">
        <v>375.31861060844597</v>
      </c>
      <c r="R93" s="4">
        <v>378.63321902012939</v>
      </c>
      <c r="S93" s="4">
        <v>381.94569840197181</v>
      </c>
      <c r="T93" s="4">
        <v>385.33428479655436</v>
      </c>
      <c r="U93" s="4">
        <v>388.67639459362351</v>
      </c>
      <c r="V93" s="4">
        <v>392.09662123100759</v>
      </c>
      <c r="W93" s="4">
        <v>395.75456720772053</v>
      </c>
      <c r="X93" s="4">
        <v>399.12976791268744</v>
      </c>
      <c r="Y93" s="4">
        <v>402.57129198746179</v>
      </c>
      <c r="Z93" s="4">
        <v>405.96181756255038</v>
      </c>
      <c r="AA93" s="4">
        <v>409.34415003820169</v>
      </c>
      <c r="AB93" s="4">
        <v>413.05988128261413</v>
      </c>
      <c r="AC93" s="4">
        <v>416.54407998174935</v>
      </c>
      <c r="AD93" s="4">
        <v>419.95840151389069</v>
      </c>
      <c r="AE93" s="4">
        <v>423.39776582863283</v>
      </c>
      <c r="AF93" s="4">
        <v>427.22738892003565</v>
      </c>
      <c r="AG93" s="4">
        <v>430.60614665868115</v>
      </c>
      <c r="AH93" s="4">
        <v>434.14388219437035</v>
      </c>
      <c r="AI93" s="4">
        <v>437.69242883987101</v>
      </c>
      <c r="AJ93" s="4">
        <v>441.4210122602513</v>
      </c>
      <c r="AK93" s="4">
        <v>444.99202861179208</v>
      </c>
      <c r="AL93" s="4">
        <v>448.43097295359132</v>
      </c>
      <c r="AM93" s="4">
        <v>452.33828073216307</v>
      </c>
      <c r="AN93" s="4">
        <v>455.87095260248572</v>
      </c>
      <c r="AO93" s="4">
        <v>459.41206116762226</v>
      </c>
      <c r="AP93" s="4">
        <v>463.2979868331164</v>
      </c>
      <c r="AQ93" s="4">
        <v>466.77594450544166</v>
      </c>
      <c r="AR93" s="4">
        <v>470.43548901463856</v>
      </c>
    </row>
    <row r="94" spans="1:44" x14ac:dyDescent="0.2">
      <c r="A94" s="13" t="s">
        <v>91</v>
      </c>
      <c r="B94" s="1" t="s">
        <v>89</v>
      </c>
      <c r="C94" s="1" t="s">
        <v>64</v>
      </c>
      <c r="D94" s="4">
        <v>1486.6843799999999</v>
      </c>
      <c r="E94" s="4">
        <v>1486.6843799999999</v>
      </c>
      <c r="F94" s="4">
        <v>1486.6843799999999</v>
      </c>
      <c r="G94" s="4">
        <v>1486.6843799999999</v>
      </c>
      <c r="H94" s="4">
        <v>1486.6843799999999</v>
      </c>
      <c r="I94" s="4">
        <v>1486.6843799999999</v>
      </c>
      <c r="J94" s="4">
        <v>1486.6843799999901</v>
      </c>
      <c r="K94" s="4">
        <v>1486.6843799999999</v>
      </c>
      <c r="L94" s="4">
        <v>1486.6843799999999</v>
      </c>
      <c r="M94" s="4">
        <v>1486.6843799999999</v>
      </c>
      <c r="N94" s="4">
        <v>1486.6843799999999</v>
      </c>
      <c r="O94" s="4">
        <v>1561.01859899999</v>
      </c>
      <c r="P94" s="4">
        <v>1639.0695289499899</v>
      </c>
      <c r="Q94" s="4">
        <v>1721.0230053974901</v>
      </c>
      <c r="R94" s="4">
        <v>1807.0741558694799</v>
      </c>
      <c r="S94" s="4">
        <v>1897.4278635012699</v>
      </c>
      <c r="T94" s="4">
        <v>1992.29925653486</v>
      </c>
      <c r="U94" s="4">
        <v>2091.91421964455</v>
      </c>
      <c r="V94" s="4">
        <v>2196.5099303236202</v>
      </c>
      <c r="W94" s="4">
        <v>2306.33542679937</v>
      </c>
      <c r="X94" s="4">
        <v>2421.65219817976</v>
      </c>
      <c r="Y94" s="4">
        <v>2542.7348081493901</v>
      </c>
      <c r="Z94" s="4">
        <v>2669.8715485770699</v>
      </c>
      <c r="AA94" s="4">
        <v>2803.36512586444</v>
      </c>
      <c r="AB94" s="4">
        <v>2943.5333824608201</v>
      </c>
      <c r="AC94" s="4">
        <v>3090.71005152323</v>
      </c>
      <c r="AD94" s="4">
        <v>3245.2455540185497</v>
      </c>
      <c r="AE94" s="4">
        <v>3407.5078318003202</v>
      </c>
      <c r="AF94" s="4">
        <v>3577.88322353182</v>
      </c>
      <c r="AG94" s="4">
        <v>3756.7773846679897</v>
      </c>
      <c r="AH94" s="4">
        <v>3944.6162539215898</v>
      </c>
      <c r="AI94" s="4">
        <v>4141.8470674260898</v>
      </c>
      <c r="AJ94" s="4">
        <v>4348.9394205952995</v>
      </c>
      <c r="AK94" s="4">
        <v>4566.3863889976901</v>
      </c>
      <c r="AL94" s="4">
        <v>4618.8308052857601</v>
      </c>
      <c r="AM94" s="4">
        <v>4540.6950654634202</v>
      </c>
      <c r="AN94" s="4">
        <v>4486.9413979371602</v>
      </c>
      <c r="AO94" s="4">
        <v>4440.0261608006604</v>
      </c>
      <c r="AP94" s="4">
        <v>4388.7188246732303</v>
      </c>
      <c r="AQ94" s="4">
        <v>4318.9675524488202</v>
      </c>
      <c r="AR94" s="4">
        <v>4270.3350338126402</v>
      </c>
    </row>
    <row r="95" spans="1:44" x14ac:dyDescent="0.2">
      <c r="B95" s="5"/>
    </row>
    <row r="97" spans="1:44" x14ac:dyDescent="0.2">
      <c r="A97" s="13" t="s">
        <v>91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0.25387213950694421</v>
      </c>
      <c r="F97" s="22">
        <f t="shared" si="0"/>
        <v>0.25323894098573418</v>
      </c>
      <c r="G97" s="22">
        <f t="shared" si="0"/>
        <v>0.24700590081054902</v>
      </c>
      <c r="H97" s="22">
        <f t="shared" si="0"/>
        <v>0.24017868784540741</v>
      </c>
      <c r="I97" s="22">
        <f t="shared" si="0"/>
        <v>0.23614628573873053</v>
      </c>
      <c r="J97" s="22">
        <f t="shared" si="0"/>
        <v>0.23209085584759817</v>
      </c>
      <c r="K97" s="22">
        <f t="shared" si="0"/>
        <v>0.22798630052161245</v>
      </c>
      <c r="L97" s="22">
        <f t="shared" si="0"/>
        <v>0.22152720675999055</v>
      </c>
      <c r="M97" s="22">
        <f t="shared" si="0"/>
        <v>0.22077444912850605</v>
      </c>
      <c r="N97" s="22">
        <f t="shared" si="0"/>
        <v>0.21960859621764284</v>
      </c>
      <c r="O97" s="22">
        <f t="shared" si="0"/>
        <v>0.22165730970189657</v>
      </c>
      <c r="P97" s="22">
        <f t="shared" si="0"/>
        <v>0.22619322253537813</v>
      </c>
      <c r="Q97" s="22">
        <f t="shared" si="0"/>
        <v>0.2299707744786825</v>
      </c>
      <c r="R97" s="22">
        <f t="shared" si="0"/>
        <v>0.23199388496590295</v>
      </c>
      <c r="S97" s="22">
        <f t="shared" si="0"/>
        <v>0.23321433201794203</v>
      </c>
      <c r="T97" s="22">
        <f t="shared" si="0"/>
        <v>0.24871261949321422</v>
      </c>
      <c r="U97" s="22">
        <f t="shared" si="0"/>
        <v>0.27385479529105761</v>
      </c>
      <c r="V97" s="22">
        <f t="shared" si="0"/>
        <v>0.30186041030541239</v>
      </c>
      <c r="W97" s="22">
        <f t="shared" si="0"/>
        <v>0.32640953860374422</v>
      </c>
      <c r="X97" s="22">
        <f t="shared" si="0"/>
        <v>0.33640689771399096</v>
      </c>
      <c r="Y97" s="22">
        <f t="shared" si="0"/>
        <v>0.34573450822906626</v>
      </c>
      <c r="Z97" s="22">
        <f t="shared" si="0"/>
        <v>0.35152467572203677</v>
      </c>
      <c r="AA97" s="22">
        <f t="shared" si="0"/>
        <v>0.3588023576215667</v>
      </c>
      <c r="AB97" s="22">
        <f t="shared" si="0"/>
        <v>0.37084877162752117</v>
      </c>
      <c r="AC97" s="22">
        <f t="shared" si="0"/>
        <v>0.38192607566110393</v>
      </c>
      <c r="AD97" s="22">
        <f t="shared" si="0"/>
        <v>0.3945375089386759</v>
      </c>
      <c r="AE97" s="22">
        <f t="shared" si="0"/>
        <v>0.40751914174873016</v>
      </c>
      <c r="AF97" s="22">
        <f t="shared" si="0"/>
        <v>0.41770767574282208</v>
      </c>
      <c r="AG97" s="22">
        <f t="shared" si="0"/>
        <v>0.43007475971643488</v>
      </c>
      <c r="AH97" s="22">
        <f t="shared" si="0"/>
        <v>0.4435066709617857</v>
      </c>
      <c r="AI97" s="22">
        <f t="shared" si="0"/>
        <v>0.46037037130852487</v>
      </c>
      <c r="AJ97" s="22">
        <f t="shared" si="0"/>
        <v>0.47877005291376645</v>
      </c>
      <c r="AK97" s="22">
        <f t="shared" si="0"/>
        <v>0.49027296665996173</v>
      </c>
      <c r="AL97" s="22">
        <f t="shared" si="0"/>
        <v>0.50473108295417457</v>
      </c>
      <c r="AM97" s="22">
        <f t="shared" si="0"/>
        <v>0.51694590992222567</v>
      </c>
      <c r="AN97" s="22">
        <f t="shared" si="0"/>
        <v>0.52801282531621652</v>
      </c>
      <c r="AO97" s="22">
        <f t="shared" si="0"/>
        <v>0.53766029714797869</v>
      </c>
      <c r="AP97" s="22">
        <f t="shared" si="0"/>
        <v>0.54857384182603153</v>
      </c>
      <c r="AQ97" s="22">
        <f t="shared" si="0"/>
        <v>0.55725412616643644</v>
      </c>
      <c r="AR97" s="22">
        <f t="shared" si="0"/>
        <v>0.56323773213022343</v>
      </c>
    </row>
    <row r="98" spans="1:44" x14ac:dyDescent="0.2">
      <c r="A98" s="13" t="s">
        <v>91</v>
      </c>
      <c r="B98" s="1" t="s">
        <v>127</v>
      </c>
      <c r="C98" s="1" t="s">
        <v>126</v>
      </c>
      <c r="D98" s="22">
        <f>(D64+D63+D62+D59+D54)/D53</f>
        <v>0.10346222667866088</v>
      </c>
      <c r="E98" s="22">
        <f t="shared" ref="E98:AR98" si="1">(E64+E63+E62+E59+E54)/E53</f>
        <v>0.10282437627484979</v>
      </c>
      <c r="F98" s="22">
        <f t="shared" si="1"/>
        <v>0.10329443637801392</v>
      </c>
      <c r="G98" s="22">
        <f t="shared" si="1"/>
        <v>0.10473114472049534</v>
      </c>
      <c r="H98" s="22">
        <f t="shared" si="1"/>
        <v>0.10544132861114887</v>
      </c>
      <c r="I98" s="22">
        <f t="shared" si="1"/>
        <v>0.10467175280245038</v>
      </c>
      <c r="J98" s="22">
        <f t="shared" si="1"/>
        <v>0.10306953255754303</v>
      </c>
      <c r="K98" s="22">
        <f t="shared" si="1"/>
        <v>0.1016850251675163</v>
      </c>
      <c r="L98" s="22">
        <f t="shared" si="1"/>
        <v>9.9483362768079203E-2</v>
      </c>
      <c r="M98" s="22">
        <f t="shared" si="1"/>
        <v>9.6660236429384622E-2</v>
      </c>
      <c r="N98" s="22">
        <f t="shared" si="1"/>
        <v>9.4697330812944486E-2</v>
      </c>
      <c r="O98" s="22">
        <f t="shared" si="1"/>
        <v>9.5641288973253635E-2</v>
      </c>
      <c r="P98" s="22">
        <f t="shared" si="1"/>
        <v>9.8154591143936029E-2</v>
      </c>
      <c r="Q98" s="22">
        <f t="shared" si="1"/>
        <v>9.9392939646182135E-2</v>
      </c>
      <c r="R98" s="22">
        <f t="shared" si="1"/>
        <v>9.9802901679063333E-2</v>
      </c>
      <c r="S98" s="22">
        <f t="shared" si="1"/>
        <v>0.1034421830556015</v>
      </c>
      <c r="T98" s="22">
        <f t="shared" si="1"/>
        <v>0.10603343951568503</v>
      </c>
      <c r="U98" s="22">
        <f t="shared" si="1"/>
        <v>0.11151057571444227</v>
      </c>
      <c r="V98" s="22">
        <f t="shared" si="1"/>
        <v>0.11855680104001727</v>
      </c>
      <c r="W98" s="22">
        <f t="shared" si="1"/>
        <v>0.1277680034442141</v>
      </c>
      <c r="X98" s="22">
        <f t="shared" si="1"/>
        <v>0.13103490069677187</v>
      </c>
      <c r="Y98" s="22">
        <f t="shared" si="1"/>
        <v>0.13374075927874754</v>
      </c>
      <c r="Z98" s="22">
        <f t="shared" si="1"/>
        <v>0.1371167819110797</v>
      </c>
      <c r="AA98" s="22">
        <f t="shared" si="1"/>
        <v>0.13799628478137543</v>
      </c>
      <c r="AB98" s="22">
        <f t="shared" si="1"/>
        <v>0.1416891172060904</v>
      </c>
      <c r="AC98" s="22">
        <f t="shared" si="1"/>
        <v>0.14587094712555274</v>
      </c>
      <c r="AD98" s="22">
        <f t="shared" si="1"/>
        <v>0.14792126271539935</v>
      </c>
      <c r="AE98" s="22">
        <f t="shared" si="1"/>
        <v>0.15045019419899525</v>
      </c>
      <c r="AF98" s="22">
        <f t="shared" si="1"/>
        <v>0.15312630328356044</v>
      </c>
      <c r="AG98" s="22">
        <f t="shared" si="1"/>
        <v>0.15809922776212929</v>
      </c>
      <c r="AH98" s="22">
        <f t="shared" si="1"/>
        <v>0.16222457836587559</v>
      </c>
      <c r="AI98" s="22">
        <f t="shared" si="1"/>
        <v>0.16769579912223345</v>
      </c>
      <c r="AJ98" s="22">
        <f t="shared" si="1"/>
        <v>0.17455623933777545</v>
      </c>
      <c r="AK98" s="22">
        <f t="shared" si="1"/>
        <v>0.17780168477424396</v>
      </c>
      <c r="AL98" s="22">
        <f t="shared" si="1"/>
        <v>0.18261442739203129</v>
      </c>
      <c r="AM98" s="22">
        <f t="shared" si="1"/>
        <v>0.1881750594443817</v>
      </c>
      <c r="AN98" s="22">
        <f t="shared" si="1"/>
        <v>0.19150584052401373</v>
      </c>
      <c r="AO98" s="22">
        <f t="shared" si="1"/>
        <v>0.19476469909714722</v>
      </c>
      <c r="AP98" s="22">
        <f t="shared" si="1"/>
        <v>0.19805840188717092</v>
      </c>
      <c r="AQ98" s="22">
        <f t="shared" si="1"/>
        <v>0.20191850525805649</v>
      </c>
      <c r="AR98" s="22">
        <f t="shared" si="1"/>
        <v>0.20398367859211672</v>
      </c>
    </row>
    <row r="99" spans="1:44" x14ac:dyDescent="0.2">
      <c r="A99" s="13" t="s">
        <v>91</v>
      </c>
      <c r="B99" s="1" t="s">
        <v>129</v>
      </c>
      <c r="C99" s="1" t="s">
        <v>126</v>
      </c>
      <c r="D99" s="22">
        <f>(D83+D82+D81+D78+D75)/D74</f>
        <v>0.20530209667724547</v>
      </c>
      <c r="E99" s="22">
        <f t="shared" ref="E99:AR99" si="2">(E83+E82+E81+E78+E75)/E74</f>
        <v>0.20005942982233857</v>
      </c>
      <c r="F99" s="22">
        <f t="shared" si="2"/>
        <v>0.1951302090626946</v>
      </c>
      <c r="G99" s="22">
        <f t="shared" si="2"/>
        <v>0.18871361180905538</v>
      </c>
      <c r="H99" s="22">
        <f t="shared" si="2"/>
        <v>0.18276330184043418</v>
      </c>
      <c r="I99" s="22">
        <f t="shared" si="2"/>
        <v>0.17718147987562388</v>
      </c>
      <c r="J99" s="22">
        <f t="shared" si="2"/>
        <v>0.17591483618651438</v>
      </c>
      <c r="K99" s="22">
        <f t="shared" si="2"/>
        <v>0.17437176939451307</v>
      </c>
      <c r="L99" s="22">
        <f t="shared" si="2"/>
        <v>0.16614822078887423</v>
      </c>
      <c r="M99" s="22">
        <f t="shared" si="2"/>
        <v>0.16595016518837255</v>
      </c>
      <c r="N99" s="22">
        <f t="shared" si="2"/>
        <v>0.1683228593661768</v>
      </c>
      <c r="O99" s="22">
        <f t="shared" si="2"/>
        <v>0.17391245504339725</v>
      </c>
      <c r="P99" s="22">
        <f t="shared" si="2"/>
        <v>0.17927296601075726</v>
      </c>
      <c r="Q99" s="22">
        <f t="shared" si="2"/>
        <v>0.18435129303051986</v>
      </c>
      <c r="R99" s="22">
        <f t="shared" si="2"/>
        <v>0.1886435624225504</v>
      </c>
      <c r="S99" s="22">
        <f t="shared" si="2"/>
        <v>0.19342786841793816</v>
      </c>
      <c r="T99" s="22">
        <f t="shared" si="2"/>
        <v>0.20044900521879569</v>
      </c>
      <c r="U99" s="22">
        <f t="shared" si="2"/>
        <v>0.21877533752098183</v>
      </c>
      <c r="V99" s="22">
        <f t="shared" si="2"/>
        <v>0.24199274534183629</v>
      </c>
      <c r="W99" s="22">
        <f t="shared" si="2"/>
        <v>0.26251989908619638</v>
      </c>
      <c r="X99" s="22">
        <f t="shared" si="2"/>
        <v>0.27206113638195523</v>
      </c>
      <c r="Y99" s="22">
        <f t="shared" si="2"/>
        <v>0.27894542718986665</v>
      </c>
      <c r="Z99" s="22">
        <f t="shared" si="2"/>
        <v>0.28391196881364539</v>
      </c>
      <c r="AA99" s="22">
        <f t="shared" si="2"/>
        <v>0.29049942856184147</v>
      </c>
      <c r="AB99" s="22">
        <f t="shared" si="2"/>
        <v>0.30123514154211417</v>
      </c>
      <c r="AC99" s="22">
        <f t="shared" si="2"/>
        <v>0.30935091872948262</v>
      </c>
      <c r="AD99" s="22">
        <f t="shared" si="2"/>
        <v>0.3168440930379775</v>
      </c>
      <c r="AE99" s="22">
        <f t="shared" si="2"/>
        <v>0.32643464831341779</v>
      </c>
      <c r="AF99" s="22">
        <f t="shared" si="2"/>
        <v>0.33384390820493004</v>
      </c>
      <c r="AG99" s="22">
        <f t="shared" si="2"/>
        <v>0.3456722046130416</v>
      </c>
      <c r="AH99" s="22">
        <f t="shared" si="2"/>
        <v>0.35615405064047762</v>
      </c>
      <c r="AI99" s="22">
        <f t="shared" si="2"/>
        <v>0.37098688119791284</v>
      </c>
      <c r="AJ99" s="22">
        <f t="shared" si="2"/>
        <v>0.38803229436094289</v>
      </c>
      <c r="AK99" s="22">
        <f t="shared" si="2"/>
        <v>0.39697229702872877</v>
      </c>
      <c r="AL99" s="22">
        <f t="shared" si="2"/>
        <v>0.41274407786276818</v>
      </c>
      <c r="AM99" s="22">
        <f t="shared" si="2"/>
        <v>0.42611859498049953</v>
      </c>
      <c r="AN99" s="22">
        <f t="shared" si="2"/>
        <v>0.43680458161186342</v>
      </c>
      <c r="AO99" s="22">
        <f t="shared" si="2"/>
        <v>0.44771809333156076</v>
      </c>
      <c r="AP99" s="22">
        <f t="shared" si="2"/>
        <v>0.45726757153415232</v>
      </c>
      <c r="AQ99" s="22">
        <f t="shared" si="2"/>
        <v>0.46608552708687412</v>
      </c>
      <c r="AR99" s="22">
        <f t="shared" si="2"/>
        <v>0.47534370281116817</v>
      </c>
    </row>
    <row r="104" spans="1:44" s="2" customFormat="1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x14ac:dyDescent="0.2">
      <c r="A105" s="13" t="s">
        <v>91</v>
      </c>
      <c r="B105" s="1" t="s">
        <v>99</v>
      </c>
      <c r="C105" s="1" t="s">
        <v>7</v>
      </c>
      <c r="D105" s="1">
        <v>1580.8000000000002</v>
      </c>
      <c r="E105" s="1">
        <v>1543.7</v>
      </c>
      <c r="F105" s="1">
        <v>1504.3</v>
      </c>
      <c r="G105" s="1">
        <v>1464.6999999999998</v>
      </c>
      <c r="H105" s="1">
        <v>1425.2</v>
      </c>
      <c r="I105" s="1">
        <v>1385.7</v>
      </c>
      <c r="J105" s="1">
        <v>1346.1999999999998</v>
      </c>
      <c r="K105" s="1">
        <v>1306.7</v>
      </c>
      <c r="L105" s="1">
        <v>1227.7</v>
      </c>
      <c r="M105" s="1">
        <v>1267.1000000000001</v>
      </c>
      <c r="N105" s="1">
        <v>1188.1000000000001</v>
      </c>
      <c r="O105" s="1">
        <v>1148.5999999999999</v>
      </c>
      <c r="P105" s="1">
        <v>1109</v>
      </c>
      <c r="Q105" s="1">
        <v>1069.5999999999999</v>
      </c>
      <c r="R105" s="1">
        <v>1030</v>
      </c>
      <c r="S105" s="1">
        <v>990.5</v>
      </c>
      <c r="T105" s="1">
        <v>950.9</v>
      </c>
      <c r="U105" s="1">
        <v>911.5</v>
      </c>
      <c r="V105" s="1">
        <v>871.89999999999986</v>
      </c>
      <c r="W105" s="1">
        <v>841.12873834166396</v>
      </c>
      <c r="X105" s="1">
        <v>901.52873834166394</v>
      </c>
      <c r="Y105" s="1">
        <v>962.12873834166396</v>
      </c>
      <c r="Z105" s="1">
        <v>1022.6287383416638</v>
      </c>
      <c r="AA105" s="1">
        <v>1083.0287383416601</v>
      </c>
      <c r="AB105" s="1">
        <v>1143.5287383416598</v>
      </c>
      <c r="AC105" s="1">
        <v>1204.0287383416598</v>
      </c>
      <c r="AD105" s="1">
        <v>1264.5287383416601</v>
      </c>
      <c r="AE105" s="1">
        <v>1324.9287383416602</v>
      </c>
      <c r="AF105" s="1">
        <v>1385.5287383416598</v>
      </c>
      <c r="AG105" s="1">
        <v>1445.9287383416599</v>
      </c>
      <c r="AH105" s="1">
        <v>1506.4287383416599</v>
      </c>
      <c r="AI105" s="1">
        <v>1566.8287383416603</v>
      </c>
      <c r="AJ105" s="1">
        <v>1627.4287383416602</v>
      </c>
      <c r="AK105" s="1">
        <v>1687.82873834166</v>
      </c>
      <c r="AL105" s="1">
        <v>1748.32873834166</v>
      </c>
      <c r="AM105" s="1">
        <v>1808.7287383416601</v>
      </c>
      <c r="AN105" s="1">
        <v>1869.32873834166</v>
      </c>
      <c r="AO105" s="1">
        <v>1929.7287383416599</v>
      </c>
      <c r="AP105" s="1">
        <v>1990.2287383416599</v>
      </c>
      <c r="AQ105" s="1">
        <v>2050.6287383416598</v>
      </c>
      <c r="AR105" s="1">
        <v>2111.2287383416601</v>
      </c>
    </row>
    <row r="106" spans="1:44" x14ac:dyDescent="0.2">
      <c r="A106" s="13" t="s">
        <v>91</v>
      </c>
      <c r="B106" s="1" t="s">
        <v>131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</row>
    <row r="107" spans="1:44" x14ac:dyDescent="0.2">
      <c r="A107" s="13" t="s">
        <v>91</v>
      </c>
      <c r="B107" s="1" t="s">
        <v>132</v>
      </c>
      <c r="C107" s="1" t="s">
        <v>7</v>
      </c>
      <c r="D107" s="1">
        <v>1580.8000000000002</v>
      </c>
      <c r="E107" s="1">
        <v>1543.7</v>
      </c>
      <c r="F107" s="1">
        <v>1504.3</v>
      </c>
      <c r="G107" s="1">
        <v>1464.6999999999998</v>
      </c>
      <c r="H107" s="1">
        <v>1425.2</v>
      </c>
      <c r="I107" s="1">
        <v>1385.7</v>
      </c>
      <c r="J107" s="1">
        <v>1346.1999999999998</v>
      </c>
      <c r="K107" s="1">
        <v>1306.7</v>
      </c>
      <c r="L107" s="1">
        <v>1227.7</v>
      </c>
      <c r="M107" s="1">
        <v>1267.1000000000001</v>
      </c>
      <c r="N107" s="1">
        <v>1188.1000000000001</v>
      </c>
      <c r="O107" s="1">
        <v>1148.5999999999999</v>
      </c>
      <c r="P107" s="1">
        <v>1109</v>
      </c>
      <c r="Q107" s="1">
        <v>1069.5999999999999</v>
      </c>
      <c r="R107" s="1">
        <v>1030</v>
      </c>
      <c r="S107" s="1">
        <v>990.5</v>
      </c>
      <c r="T107" s="1">
        <v>950.9</v>
      </c>
      <c r="U107" s="1">
        <v>911.5</v>
      </c>
      <c r="V107" s="1">
        <v>871.89999999999986</v>
      </c>
      <c r="W107" s="1">
        <v>841.12873834166396</v>
      </c>
      <c r="X107" s="1">
        <v>901.52873834166394</v>
      </c>
      <c r="Y107" s="1">
        <v>962.12873834166396</v>
      </c>
      <c r="Z107" s="1">
        <v>1022.6287383416638</v>
      </c>
      <c r="AA107" s="1">
        <v>1083.0287383416601</v>
      </c>
      <c r="AB107" s="1">
        <v>1143.5287383416598</v>
      </c>
      <c r="AC107" s="1">
        <v>1204.0287383416598</v>
      </c>
      <c r="AD107" s="1">
        <v>1264.5287383416601</v>
      </c>
      <c r="AE107" s="1">
        <v>1324.9287383416602</v>
      </c>
      <c r="AF107" s="1">
        <v>1385.5287383416598</v>
      </c>
      <c r="AG107" s="1">
        <v>1445.9287383416599</v>
      </c>
      <c r="AH107" s="1">
        <v>1506.4287383416599</v>
      </c>
      <c r="AI107" s="1">
        <v>1566.8287383416603</v>
      </c>
      <c r="AJ107" s="1">
        <v>1627.4287383416602</v>
      </c>
      <c r="AK107" s="1">
        <v>1687.82873834166</v>
      </c>
      <c r="AL107" s="1">
        <v>1748.32873834166</v>
      </c>
      <c r="AM107" s="1">
        <v>1808.7287383416601</v>
      </c>
      <c r="AN107" s="1">
        <v>1869.32873834166</v>
      </c>
      <c r="AO107" s="1">
        <v>1929.7287383416599</v>
      </c>
      <c r="AP107" s="1">
        <v>1990.2287383416599</v>
      </c>
      <c r="AQ107" s="1">
        <v>2050.6287383416598</v>
      </c>
      <c r="AR107" s="1">
        <v>2111.2287383416601</v>
      </c>
    </row>
    <row r="108" spans="1:44" x14ac:dyDescent="0.2">
      <c r="A108" s="13" t="s">
        <v>91</v>
      </c>
      <c r="B108" s="1" t="s">
        <v>100</v>
      </c>
      <c r="C108" s="1" t="s">
        <v>7</v>
      </c>
      <c r="D108" s="1">
        <v>1403.7741192377712</v>
      </c>
      <c r="E108" s="1">
        <v>1459.1741192377701</v>
      </c>
      <c r="F108" s="1">
        <v>1536.604300865484</v>
      </c>
      <c r="G108" s="1">
        <v>1637.6091244344755</v>
      </c>
      <c r="H108" s="1">
        <v>1752.7424157762086</v>
      </c>
      <c r="I108" s="1">
        <v>1808.3424157762076</v>
      </c>
      <c r="J108" s="1">
        <v>1863.5424157762075</v>
      </c>
      <c r="K108" s="1">
        <v>1919.0424157762075</v>
      </c>
      <c r="L108" s="1">
        <v>2087.5713992832157</v>
      </c>
      <c r="M108" s="1">
        <v>2032.2713992832155</v>
      </c>
      <c r="N108" s="1">
        <v>2143.1713992832156</v>
      </c>
      <c r="O108" s="1">
        <v>2227.3541631200383</v>
      </c>
      <c r="P108" s="1">
        <v>2293.9742363603555</v>
      </c>
      <c r="Q108" s="1">
        <v>2384.3846749554218</v>
      </c>
      <c r="R108" s="1">
        <v>2478.2041416457346</v>
      </c>
      <c r="S108" s="1">
        <v>2629.4734612927546</v>
      </c>
      <c r="T108" s="1">
        <v>2760.9493240570664</v>
      </c>
      <c r="U108" s="1">
        <v>2846.0670506877577</v>
      </c>
      <c r="V108" s="1">
        <v>2901.3670506877575</v>
      </c>
      <c r="W108" s="1">
        <v>2956.8670506877575</v>
      </c>
      <c r="X108" s="1">
        <v>3012.3670506877575</v>
      </c>
      <c r="Y108" s="1">
        <v>3067.6670506877572</v>
      </c>
      <c r="Z108" s="1">
        <v>3123.1670506877576</v>
      </c>
      <c r="AA108" s="1">
        <v>3178.4670506877574</v>
      </c>
      <c r="AB108" s="1">
        <v>3233.9670506877574</v>
      </c>
      <c r="AC108" s="1">
        <v>3183.6929314499862</v>
      </c>
      <c r="AD108" s="1">
        <v>3146.9929314499859</v>
      </c>
      <c r="AE108" s="1">
        <v>3134.0338125780231</v>
      </c>
      <c r="AF108" s="1">
        <v>3151.8289890090332</v>
      </c>
      <c r="AG108" s="1">
        <v>3155.2956976672999</v>
      </c>
      <c r="AH108" s="1">
        <v>3195.8684735247602</v>
      </c>
      <c r="AI108" s="1">
        <v>3195.8684735247602</v>
      </c>
      <c r="AJ108" s="1">
        <v>3150.0974107690099</v>
      </c>
      <c r="AK108" s="1">
        <v>3086.3388941213816</v>
      </c>
      <c r="AL108" s="1">
        <v>3086.3388941213816</v>
      </c>
      <c r="AM108" s="1">
        <v>3086.3388941213816</v>
      </c>
      <c r="AN108" s="1">
        <v>3057.3561302845592</v>
      </c>
      <c r="AO108" s="1">
        <v>3046.236057044242</v>
      </c>
      <c r="AP108" s="1">
        <v>3011.3256184491761</v>
      </c>
      <c r="AQ108" s="1">
        <v>2972.9061517588634</v>
      </c>
      <c r="AR108" s="1">
        <v>3069.505605946812</v>
      </c>
    </row>
    <row r="109" spans="1:44" x14ac:dyDescent="0.2">
      <c r="A109" s="13" t="s">
        <v>91</v>
      </c>
      <c r="B109" s="1" t="s">
        <v>133</v>
      </c>
      <c r="C109" s="1" t="s">
        <v>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</row>
    <row r="110" spans="1:44" x14ac:dyDescent="0.2">
      <c r="A110" s="13" t="s">
        <v>91</v>
      </c>
      <c r="B110" s="1" t="s">
        <v>134</v>
      </c>
      <c r="C110" s="1" t="s">
        <v>7</v>
      </c>
      <c r="D110" s="1">
        <v>1403.7741192377712</v>
      </c>
      <c r="E110" s="1">
        <v>1459.1741192377701</v>
      </c>
      <c r="F110" s="1">
        <v>1536.604300865484</v>
      </c>
      <c r="G110" s="1">
        <v>1637.6091244344755</v>
      </c>
      <c r="H110" s="1">
        <v>1752.7424157762086</v>
      </c>
      <c r="I110" s="1">
        <v>1808.3424157762076</v>
      </c>
      <c r="J110" s="1">
        <v>1863.5424157762075</v>
      </c>
      <c r="K110" s="1">
        <v>1919.0424157762075</v>
      </c>
      <c r="L110" s="1">
        <v>2087.5713992832157</v>
      </c>
      <c r="M110" s="1">
        <v>2032.2713992832155</v>
      </c>
      <c r="N110" s="1">
        <v>2143.1713992832156</v>
      </c>
      <c r="O110" s="1">
        <v>2227.3541631200383</v>
      </c>
      <c r="P110" s="1">
        <v>2293.9742363603555</v>
      </c>
      <c r="Q110" s="1">
        <v>2384.3846749554218</v>
      </c>
      <c r="R110" s="1">
        <v>2478.2041416457346</v>
      </c>
      <c r="S110" s="1">
        <v>2629.4734612927546</v>
      </c>
      <c r="T110" s="1">
        <v>2760.9493240570664</v>
      </c>
      <c r="U110" s="1">
        <v>2846.0670506877577</v>
      </c>
      <c r="V110" s="1">
        <v>2901.3670506877575</v>
      </c>
      <c r="W110" s="1">
        <v>2956.8670506877575</v>
      </c>
      <c r="X110" s="1">
        <v>3012.3670506877575</v>
      </c>
      <c r="Y110" s="1">
        <v>3067.6670506877572</v>
      </c>
      <c r="Z110" s="1">
        <v>3123.1670506877576</v>
      </c>
      <c r="AA110" s="1">
        <v>3178.4670506877574</v>
      </c>
      <c r="AB110" s="1">
        <v>3233.9670506877574</v>
      </c>
      <c r="AC110" s="1">
        <v>3183.6929314499862</v>
      </c>
      <c r="AD110" s="1">
        <v>3146.9929314499859</v>
      </c>
      <c r="AE110" s="1">
        <v>3134.0338125780231</v>
      </c>
      <c r="AF110" s="1">
        <v>3151.8289890090332</v>
      </c>
      <c r="AG110" s="1">
        <v>3155.2956976672999</v>
      </c>
      <c r="AH110" s="1">
        <v>3195.8684735247602</v>
      </c>
      <c r="AI110" s="1">
        <v>3195.8684735247602</v>
      </c>
      <c r="AJ110" s="1">
        <v>3150.0974107690099</v>
      </c>
      <c r="AK110" s="1">
        <v>3086.3388941213816</v>
      </c>
      <c r="AL110" s="1">
        <v>3086.3388941213816</v>
      </c>
      <c r="AM110" s="1">
        <v>3086.3388941213816</v>
      </c>
      <c r="AN110" s="1">
        <v>3057.3561302845592</v>
      </c>
      <c r="AO110" s="1">
        <v>3046.236057044242</v>
      </c>
      <c r="AP110" s="1">
        <v>3011.3256184491761</v>
      </c>
      <c r="AQ110" s="1">
        <v>2972.9061517588634</v>
      </c>
      <c r="AR110" s="1">
        <v>3069.505605946812</v>
      </c>
    </row>
    <row r="111" spans="1:44" x14ac:dyDescent="0.2">
      <c r="A111" s="13" t="s">
        <v>91</v>
      </c>
      <c r="B111" s="1" t="s">
        <v>103</v>
      </c>
      <c r="C111" s="1" t="s">
        <v>7</v>
      </c>
      <c r="D111" s="1">
        <v>461.80000000000007</v>
      </c>
      <c r="E111" s="1">
        <v>466.8</v>
      </c>
      <c r="F111" s="1">
        <v>471.9</v>
      </c>
      <c r="G111" s="1">
        <v>477</v>
      </c>
      <c r="H111" s="1">
        <v>482.09999999999997</v>
      </c>
      <c r="I111" s="1">
        <v>487.20000000000005</v>
      </c>
      <c r="J111" s="1">
        <v>492.29999999999995</v>
      </c>
      <c r="K111" s="1">
        <v>497.5</v>
      </c>
      <c r="L111" s="1">
        <v>533.97534973219433</v>
      </c>
      <c r="M111" s="1">
        <v>528.87534973219431</v>
      </c>
      <c r="N111" s="1">
        <v>633.08702881320096</v>
      </c>
      <c r="O111" s="1">
        <v>671.587371469549</v>
      </c>
      <c r="P111" s="1">
        <v>663.437754528563</v>
      </c>
      <c r="Q111" s="1">
        <v>648.53775452856303</v>
      </c>
      <c r="R111" s="1">
        <v>633.73775452856296</v>
      </c>
      <c r="S111" s="1">
        <v>618.73775452856307</v>
      </c>
      <c r="T111" s="1">
        <v>601.73775452856307</v>
      </c>
      <c r="U111" s="1">
        <v>587.33775452856298</v>
      </c>
      <c r="V111" s="1">
        <v>572.937754528563</v>
      </c>
      <c r="W111" s="1">
        <v>558.53775452856303</v>
      </c>
      <c r="X111" s="1">
        <v>544.33775452856298</v>
      </c>
      <c r="Y111" s="1">
        <v>529.937754528563</v>
      </c>
      <c r="Z111" s="1">
        <v>515.53775452856303</v>
      </c>
      <c r="AA111" s="1">
        <v>501.13775452856299</v>
      </c>
      <c r="AB111" s="1">
        <v>486.73775452856302</v>
      </c>
      <c r="AC111" s="1">
        <v>452.33775452856298</v>
      </c>
      <c r="AD111" s="1">
        <v>417.937754528563</v>
      </c>
      <c r="AE111" s="1">
        <v>383.73775452856302</v>
      </c>
      <c r="AF111" s="1">
        <v>349.33775452856298</v>
      </c>
      <c r="AG111" s="1">
        <v>314.937754528563</v>
      </c>
      <c r="AH111" s="1">
        <v>280.53775452856303</v>
      </c>
      <c r="AI111" s="1">
        <v>260.53775452856343</v>
      </c>
      <c r="AJ111" s="1">
        <v>240.5377545285634</v>
      </c>
      <c r="AK111" s="1">
        <v>220.53775452856343</v>
      </c>
      <c r="AL111" s="1">
        <v>200.53775452856343</v>
      </c>
      <c r="AM111" s="1">
        <v>180.53775452856343</v>
      </c>
      <c r="AN111" s="1">
        <v>175.71775908923101</v>
      </c>
      <c r="AO111" s="1">
        <v>175.71775908923101</v>
      </c>
      <c r="AP111" s="1">
        <v>149.34240935703599</v>
      </c>
      <c r="AQ111" s="1">
        <v>149.34240935703599</v>
      </c>
      <c r="AR111" s="1">
        <v>55.330730276029001</v>
      </c>
    </row>
    <row r="112" spans="1:44" x14ac:dyDescent="0.2">
      <c r="A112" s="13" t="s">
        <v>91</v>
      </c>
      <c r="B112" s="1" t="s">
        <v>101</v>
      </c>
      <c r="C112" s="1" t="s">
        <v>7</v>
      </c>
      <c r="D112" s="1">
        <v>1006.6999999999999</v>
      </c>
      <c r="E112" s="1">
        <v>994.1</v>
      </c>
      <c r="F112" s="1">
        <v>981.6</v>
      </c>
      <c r="G112" s="1">
        <v>969</v>
      </c>
      <c r="H112" s="1">
        <v>956.4</v>
      </c>
      <c r="I112" s="1">
        <v>943.8</v>
      </c>
      <c r="J112" s="1">
        <v>931.2</v>
      </c>
      <c r="K112" s="1">
        <v>918.60000000000014</v>
      </c>
      <c r="L112" s="1">
        <v>893.5</v>
      </c>
      <c r="M112" s="1">
        <v>906</v>
      </c>
      <c r="N112" s="1">
        <v>880.89999999999986</v>
      </c>
      <c r="O112" s="1">
        <v>868.30000000000007</v>
      </c>
      <c r="P112" s="1">
        <v>855.7</v>
      </c>
      <c r="Q112" s="1">
        <v>843.09999999999991</v>
      </c>
      <c r="R112" s="1">
        <v>830.5</v>
      </c>
      <c r="S112" s="1">
        <v>818.00000000000011</v>
      </c>
      <c r="T112" s="1">
        <v>866.91104572773406</v>
      </c>
      <c r="U112" s="1">
        <v>1004.311045727734</v>
      </c>
      <c r="V112" s="1">
        <v>1141.7110457277299</v>
      </c>
      <c r="W112" s="1">
        <v>1279.1110457277302</v>
      </c>
      <c r="X112" s="1">
        <v>1356.9890170049</v>
      </c>
      <c r="Y112" s="1">
        <v>1425.7907710089198</v>
      </c>
      <c r="Z112" s="1">
        <v>1436.1162011380802</v>
      </c>
      <c r="AA112" s="1">
        <v>1470.90918847323</v>
      </c>
      <c r="AB112" s="1">
        <v>1593.5788399082899</v>
      </c>
      <c r="AC112" s="1">
        <v>1674.5999999999899</v>
      </c>
      <c r="AD112" s="1">
        <v>1690.69999999999</v>
      </c>
      <c r="AE112" s="1">
        <v>1706.8999999999901</v>
      </c>
      <c r="AF112" s="1">
        <v>1723.0999999999899</v>
      </c>
      <c r="AG112" s="1">
        <v>1739.19999999999</v>
      </c>
      <c r="AH112" s="1">
        <v>1755.29999999999</v>
      </c>
      <c r="AI112" s="1">
        <v>1769.49999999999</v>
      </c>
      <c r="AJ112" s="1">
        <v>1783.7</v>
      </c>
      <c r="AK112" s="1">
        <v>1797.8999999999899</v>
      </c>
      <c r="AL112" s="1">
        <v>1812.19999999999</v>
      </c>
      <c r="AM112" s="1">
        <v>1826.3999999999899</v>
      </c>
      <c r="AN112" s="1">
        <v>1835.8999999999899</v>
      </c>
      <c r="AO112" s="1">
        <v>1845.3999999999901</v>
      </c>
      <c r="AP112" s="1">
        <v>1854.8999999999901</v>
      </c>
      <c r="AQ112" s="1">
        <v>1864.3999999999901</v>
      </c>
      <c r="AR112" s="1">
        <v>1873.9999999999902</v>
      </c>
    </row>
    <row r="113" spans="1:44" x14ac:dyDescent="0.2">
      <c r="A113" s="13" t="s">
        <v>91</v>
      </c>
      <c r="B113" s="1" t="s">
        <v>98</v>
      </c>
      <c r="C113" s="1" t="s">
        <v>7</v>
      </c>
      <c r="D113" s="1">
        <v>86.3</v>
      </c>
      <c r="E113" s="1">
        <v>83.2</v>
      </c>
      <c r="F113" s="1">
        <v>80.100000000000009</v>
      </c>
      <c r="G113" s="1">
        <v>77</v>
      </c>
      <c r="H113" s="1">
        <v>73.800000000000011</v>
      </c>
      <c r="I113" s="1">
        <v>70.8</v>
      </c>
      <c r="J113" s="1">
        <v>67.7</v>
      </c>
      <c r="K113" s="1">
        <v>64.5</v>
      </c>
      <c r="L113" s="1">
        <v>93.938988856776092</v>
      </c>
      <c r="M113" s="1">
        <v>64.150564431686504</v>
      </c>
      <c r="N113" s="1">
        <v>131.63429608967951</v>
      </c>
      <c r="O113" s="1">
        <v>188.43429608967898</v>
      </c>
      <c r="P113" s="1">
        <v>245.43429608967901</v>
      </c>
      <c r="Q113" s="1">
        <v>302.33429608967901</v>
      </c>
      <c r="R113" s="1">
        <v>347.815736922589</v>
      </c>
      <c r="S113" s="1">
        <v>404.815736922589</v>
      </c>
      <c r="T113" s="1">
        <v>427.71821556645</v>
      </c>
      <c r="U113" s="1">
        <v>438.60902308499601</v>
      </c>
      <c r="V113" s="1">
        <v>449.42650414844906</v>
      </c>
      <c r="W113" s="1">
        <v>472.34117924519899</v>
      </c>
      <c r="X113" s="1">
        <v>469.24117924519896</v>
      </c>
      <c r="Y113" s="1">
        <v>475.45138540087498</v>
      </c>
      <c r="Z113" s="1">
        <v>506.11347661213102</v>
      </c>
      <c r="AA113" s="1">
        <v>533.72769260071198</v>
      </c>
      <c r="AB113" s="1">
        <v>539.75053828633304</v>
      </c>
      <c r="AC113" s="1">
        <v>571.26194446691807</v>
      </c>
      <c r="AD113" s="1">
        <v>595.48695626813003</v>
      </c>
      <c r="AE113" s="1">
        <v>610.66261014168504</v>
      </c>
      <c r="AF113" s="1">
        <v>614.88537991334101</v>
      </c>
      <c r="AG113" s="1">
        <v>649.71638209125103</v>
      </c>
      <c r="AH113" s="1">
        <v>661.755261281495</v>
      </c>
      <c r="AI113" s="1">
        <v>668.11712485470696</v>
      </c>
      <c r="AJ113" s="1">
        <v>695.83523573841399</v>
      </c>
      <c r="AK113" s="1">
        <v>694.93523573841401</v>
      </c>
      <c r="AL113" s="1">
        <v>712.85270549506595</v>
      </c>
      <c r="AM113" s="1">
        <v>732.94059484124193</v>
      </c>
      <c r="AN113" s="1">
        <v>732.94059484124193</v>
      </c>
      <c r="AO113" s="1">
        <v>732.94059484124193</v>
      </c>
      <c r="AP113" s="1">
        <v>741.53638249670598</v>
      </c>
      <c r="AQ113" s="1">
        <v>755.963340955543</v>
      </c>
      <c r="AR113" s="1">
        <v>758.93129675070998</v>
      </c>
    </row>
    <row r="114" spans="1:44" x14ac:dyDescent="0.2">
      <c r="A114" s="13" t="s">
        <v>91</v>
      </c>
      <c r="B114" s="1" t="s">
        <v>135</v>
      </c>
      <c r="C114" s="1" t="s">
        <v>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</row>
    <row r="115" spans="1:44" x14ac:dyDescent="0.2">
      <c r="A115" s="13" t="s">
        <v>91</v>
      </c>
      <c r="B115" s="1" t="s">
        <v>136</v>
      </c>
      <c r="C115" s="1" t="s">
        <v>7</v>
      </c>
      <c r="D115" s="1">
        <v>86.3</v>
      </c>
      <c r="E115" s="1">
        <v>83.2</v>
      </c>
      <c r="F115" s="1">
        <v>80.100000000000009</v>
      </c>
      <c r="G115" s="1">
        <v>77</v>
      </c>
      <c r="H115" s="1">
        <v>73.800000000000011</v>
      </c>
      <c r="I115" s="1">
        <v>70.8</v>
      </c>
      <c r="J115" s="1">
        <v>67.7</v>
      </c>
      <c r="K115" s="1">
        <v>64.5</v>
      </c>
      <c r="L115" s="1">
        <v>93.938988856776092</v>
      </c>
      <c r="M115" s="1">
        <v>64.150564431686504</v>
      </c>
      <c r="N115" s="1">
        <v>131.63429608967951</v>
      </c>
      <c r="O115" s="1">
        <v>188.43429608967898</v>
      </c>
      <c r="P115" s="1">
        <v>245.43429608967901</v>
      </c>
      <c r="Q115" s="1">
        <v>302.33429608967901</v>
      </c>
      <c r="R115" s="1">
        <v>347.815736922589</v>
      </c>
      <c r="S115" s="1">
        <v>404.815736922589</v>
      </c>
      <c r="T115" s="1">
        <v>427.71821556645</v>
      </c>
      <c r="U115" s="1">
        <v>438.60902308499601</v>
      </c>
      <c r="V115" s="1">
        <v>449.42650414844906</v>
      </c>
      <c r="W115" s="1">
        <v>472.34117924519899</v>
      </c>
      <c r="X115" s="1">
        <v>469.24117924519896</v>
      </c>
      <c r="Y115" s="1">
        <v>475.45138540087498</v>
      </c>
      <c r="Z115" s="1">
        <v>506.11347661213102</v>
      </c>
      <c r="AA115" s="1">
        <v>533.72769260071198</v>
      </c>
      <c r="AB115" s="1">
        <v>539.75053828633304</v>
      </c>
      <c r="AC115" s="1">
        <v>571.26194446691807</v>
      </c>
      <c r="AD115" s="1">
        <v>595.48695626813003</v>
      </c>
      <c r="AE115" s="1">
        <v>610.66261014168504</v>
      </c>
      <c r="AF115" s="1">
        <v>614.88537991334101</v>
      </c>
      <c r="AG115" s="1">
        <v>649.71638209125103</v>
      </c>
      <c r="AH115" s="1">
        <v>661.755261281495</v>
      </c>
      <c r="AI115" s="1">
        <v>668.11712485470696</v>
      </c>
      <c r="AJ115" s="1">
        <v>695.83523573841399</v>
      </c>
      <c r="AK115" s="1">
        <v>694.93523573841401</v>
      </c>
      <c r="AL115" s="1">
        <v>712.85270549506595</v>
      </c>
      <c r="AM115" s="1">
        <v>732.94059484124193</v>
      </c>
      <c r="AN115" s="1">
        <v>732.94059484124193</v>
      </c>
      <c r="AO115" s="1">
        <v>732.94059484124193</v>
      </c>
      <c r="AP115" s="1">
        <v>741.53638249670598</v>
      </c>
      <c r="AQ115" s="1">
        <v>755.963340955543</v>
      </c>
      <c r="AR115" s="1">
        <v>758.93129675070998</v>
      </c>
    </row>
    <row r="116" spans="1:44" x14ac:dyDescent="0.2">
      <c r="A116" s="13" t="s">
        <v>91</v>
      </c>
      <c r="B116" s="1" t="s">
        <v>102</v>
      </c>
      <c r="C116" s="1" t="s">
        <v>7</v>
      </c>
      <c r="D116" s="1">
        <v>393.29999999999995</v>
      </c>
      <c r="E116" s="1">
        <v>385.40000000000003</v>
      </c>
      <c r="F116" s="1">
        <v>377.59999999999997</v>
      </c>
      <c r="G116" s="1">
        <v>369.7</v>
      </c>
      <c r="H116" s="1">
        <v>361.8</v>
      </c>
      <c r="I116" s="1">
        <v>354</v>
      </c>
      <c r="J116" s="1">
        <v>346.1</v>
      </c>
      <c r="K116" s="1">
        <v>338.2</v>
      </c>
      <c r="L116" s="1">
        <v>322.5</v>
      </c>
      <c r="M116" s="1">
        <v>330.40000000000003</v>
      </c>
      <c r="N116" s="1">
        <v>314.59999999999997</v>
      </c>
      <c r="O116" s="1">
        <v>306.8</v>
      </c>
      <c r="P116" s="1">
        <v>298.89999999999998</v>
      </c>
      <c r="Q116" s="1">
        <v>291</v>
      </c>
      <c r="R116" s="1">
        <v>283.2</v>
      </c>
      <c r="S116" s="1">
        <v>275.3</v>
      </c>
      <c r="T116" s="1">
        <v>267.40000000000003</v>
      </c>
      <c r="U116" s="1">
        <v>259.60000000000002</v>
      </c>
      <c r="V116" s="1">
        <v>251.7</v>
      </c>
      <c r="W116" s="1">
        <v>243.79999999999998</v>
      </c>
      <c r="X116" s="1">
        <v>236</v>
      </c>
      <c r="Y116" s="1">
        <v>228.1</v>
      </c>
      <c r="Z116" s="1">
        <v>220.29999999999998</v>
      </c>
      <c r="AA116" s="1">
        <v>212.4</v>
      </c>
      <c r="AB116" s="1">
        <v>204.5</v>
      </c>
      <c r="AC116" s="1">
        <v>196.70000000000002</v>
      </c>
      <c r="AD116" s="1">
        <v>188.79999999999998</v>
      </c>
      <c r="AE116" s="1">
        <v>180.9</v>
      </c>
      <c r="AF116" s="1">
        <v>173.1</v>
      </c>
      <c r="AG116" s="1">
        <v>165.20000000000002</v>
      </c>
      <c r="AH116" s="1">
        <v>157.29999999999998</v>
      </c>
      <c r="AI116" s="1">
        <v>149.5</v>
      </c>
      <c r="AJ116" s="1">
        <v>141.6</v>
      </c>
      <c r="AK116" s="1">
        <v>133.70000000000002</v>
      </c>
      <c r="AL116" s="1">
        <v>125.9</v>
      </c>
      <c r="AM116" s="1">
        <v>118</v>
      </c>
      <c r="AN116" s="1">
        <v>110.10000000000001</v>
      </c>
      <c r="AO116" s="1">
        <v>102.3</v>
      </c>
      <c r="AP116" s="1">
        <v>94.399999999999991</v>
      </c>
      <c r="AQ116" s="1">
        <v>86.5</v>
      </c>
      <c r="AR116" s="1">
        <v>78.7</v>
      </c>
    </row>
    <row r="117" spans="1:44" x14ac:dyDescent="0.2">
      <c r="A117" s="13" t="s">
        <v>91</v>
      </c>
      <c r="B117" s="1" t="s">
        <v>137</v>
      </c>
      <c r="C117" s="1" t="s">
        <v>7</v>
      </c>
      <c r="D117" s="1">
        <v>40</v>
      </c>
      <c r="E117" s="1">
        <v>70</v>
      </c>
      <c r="F117" s="1">
        <v>100</v>
      </c>
      <c r="G117" s="1">
        <v>98.399999999999991</v>
      </c>
      <c r="H117" s="1">
        <v>96.8</v>
      </c>
      <c r="I117" s="1">
        <v>95.2</v>
      </c>
      <c r="J117" s="1">
        <v>93.600000000000009</v>
      </c>
      <c r="K117" s="1">
        <v>92</v>
      </c>
      <c r="L117" s="1">
        <v>88.799999999999983</v>
      </c>
      <c r="M117" s="1">
        <v>90.4</v>
      </c>
      <c r="N117" s="1">
        <v>87.2</v>
      </c>
      <c r="O117" s="1">
        <v>85.600000000000009</v>
      </c>
      <c r="P117" s="1">
        <v>83.999999999999986</v>
      </c>
      <c r="Q117" s="1">
        <v>82.4</v>
      </c>
      <c r="R117" s="1">
        <v>80.800000000000011</v>
      </c>
      <c r="S117" s="1">
        <v>79.199999999999989</v>
      </c>
      <c r="T117" s="1">
        <v>77.600000000000009</v>
      </c>
      <c r="U117" s="1">
        <v>76</v>
      </c>
      <c r="V117" s="1">
        <v>74.399999999999991</v>
      </c>
      <c r="W117" s="1">
        <v>72.8</v>
      </c>
      <c r="X117" s="1">
        <v>71.2</v>
      </c>
      <c r="Y117" s="1">
        <v>69.599999999999994</v>
      </c>
      <c r="Z117" s="1">
        <v>68</v>
      </c>
      <c r="AA117" s="1">
        <v>66.400000000000006</v>
      </c>
      <c r="AB117" s="1">
        <v>64.8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80</v>
      </c>
      <c r="AI117" s="1">
        <v>160</v>
      </c>
      <c r="AJ117" s="1">
        <v>240</v>
      </c>
      <c r="AK117" s="1">
        <v>320</v>
      </c>
      <c r="AL117" s="1">
        <v>400</v>
      </c>
      <c r="AM117" s="1">
        <v>480</v>
      </c>
      <c r="AN117" s="1">
        <v>560</v>
      </c>
      <c r="AO117" s="1">
        <v>640</v>
      </c>
      <c r="AP117" s="1">
        <v>720</v>
      </c>
      <c r="AQ117" s="1">
        <v>799.99999999999909</v>
      </c>
      <c r="AR117" s="1">
        <v>879.99999999999898</v>
      </c>
    </row>
    <row r="118" spans="1:44" x14ac:dyDescent="0.2">
      <c r="A118" s="13" t="s">
        <v>91</v>
      </c>
      <c r="B118" s="1" t="s">
        <v>138</v>
      </c>
      <c r="C118" s="1" t="s">
        <v>7</v>
      </c>
      <c r="D118" s="1">
        <v>0.6</v>
      </c>
      <c r="E118" s="1">
        <v>0.6</v>
      </c>
      <c r="F118" s="1">
        <v>0.5</v>
      </c>
      <c r="G118" s="1">
        <v>0.5</v>
      </c>
      <c r="H118" s="1">
        <v>0.5</v>
      </c>
      <c r="I118" s="1">
        <v>0.5</v>
      </c>
      <c r="J118" s="1">
        <v>0.4</v>
      </c>
      <c r="K118" s="1">
        <v>0.4</v>
      </c>
      <c r="L118" s="1">
        <v>0.4</v>
      </c>
      <c r="M118" s="1">
        <v>0.4</v>
      </c>
      <c r="N118" s="1">
        <v>0.4</v>
      </c>
      <c r="O118" s="1">
        <v>0.3</v>
      </c>
      <c r="P118" s="1">
        <v>0.3</v>
      </c>
      <c r="Q118" s="1">
        <v>0.3</v>
      </c>
      <c r="R118" s="1">
        <v>0.3</v>
      </c>
      <c r="S118" s="1">
        <v>0.2</v>
      </c>
      <c r="T118" s="1">
        <v>0.2</v>
      </c>
      <c r="U118" s="1">
        <v>0.2</v>
      </c>
      <c r="V118" s="1">
        <v>0.2</v>
      </c>
      <c r="W118" s="1">
        <v>0.1</v>
      </c>
      <c r="X118" s="1">
        <v>0.1</v>
      </c>
      <c r="Y118" s="1">
        <v>0.1</v>
      </c>
      <c r="Z118" s="1">
        <v>0.1</v>
      </c>
      <c r="AA118" s="1">
        <v>0</v>
      </c>
      <c r="AB118" s="1">
        <v>0</v>
      </c>
      <c r="AC118" s="1">
        <v>0</v>
      </c>
      <c r="AD118" s="1">
        <v>33.461315440253799</v>
      </c>
      <c r="AE118" s="1">
        <v>103.461315440253</v>
      </c>
      <c r="AF118" s="1">
        <v>173.461315440253</v>
      </c>
      <c r="AG118" s="1">
        <v>243.461315440253</v>
      </c>
      <c r="AH118" s="1">
        <v>313.46131544025303</v>
      </c>
      <c r="AI118" s="1">
        <v>383.46131544025303</v>
      </c>
      <c r="AJ118" s="1">
        <v>453.46131544025297</v>
      </c>
      <c r="AK118" s="1">
        <v>467.58503989864602</v>
      </c>
      <c r="AL118" s="1">
        <v>536.5</v>
      </c>
      <c r="AM118" s="1">
        <v>574.6</v>
      </c>
      <c r="AN118" s="1">
        <v>631.5</v>
      </c>
      <c r="AO118" s="1">
        <v>688.4</v>
      </c>
      <c r="AP118" s="1">
        <v>745.19999999999902</v>
      </c>
      <c r="AQ118" s="1">
        <v>802.099999999999</v>
      </c>
      <c r="AR118" s="1">
        <v>858.99999999999898</v>
      </c>
    </row>
    <row r="119" spans="1:44" x14ac:dyDescent="0.2">
      <c r="A119" s="13" t="s">
        <v>91</v>
      </c>
      <c r="B119" s="1" t="s">
        <v>105</v>
      </c>
      <c r="C119" s="1" t="s">
        <v>7</v>
      </c>
      <c r="D119" s="1">
        <v>40.6</v>
      </c>
      <c r="E119" s="1">
        <v>70.599999999999994</v>
      </c>
      <c r="F119" s="1">
        <v>100.5</v>
      </c>
      <c r="G119" s="1">
        <v>98.899999999999991</v>
      </c>
      <c r="H119" s="1">
        <v>97.3</v>
      </c>
      <c r="I119" s="1">
        <v>95.7</v>
      </c>
      <c r="J119" s="1">
        <v>94.000000000000014</v>
      </c>
      <c r="K119" s="1">
        <v>92.4</v>
      </c>
      <c r="L119" s="1">
        <v>89.199999999999989</v>
      </c>
      <c r="M119" s="1">
        <v>90.800000000000011</v>
      </c>
      <c r="N119" s="1">
        <v>87.600000000000009</v>
      </c>
      <c r="O119" s="1">
        <v>85.9</v>
      </c>
      <c r="P119" s="1">
        <v>84.299999999999983</v>
      </c>
      <c r="Q119" s="1">
        <v>82.7</v>
      </c>
      <c r="R119" s="1">
        <v>81.100000000000009</v>
      </c>
      <c r="S119" s="1">
        <v>79.399999999999991</v>
      </c>
      <c r="T119" s="1">
        <v>77.800000000000011</v>
      </c>
      <c r="U119" s="1">
        <v>76.2</v>
      </c>
      <c r="V119" s="1">
        <v>74.599999999999994</v>
      </c>
      <c r="W119" s="1">
        <v>72.899999999999991</v>
      </c>
      <c r="X119" s="1">
        <v>71.3</v>
      </c>
      <c r="Y119" s="1">
        <v>69.699999999999989</v>
      </c>
      <c r="Z119" s="1">
        <v>68.099999999999994</v>
      </c>
      <c r="AA119" s="1">
        <v>66.400000000000006</v>
      </c>
      <c r="AB119" s="1">
        <v>64.8</v>
      </c>
      <c r="AC119" s="1">
        <v>0</v>
      </c>
      <c r="AD119" s="1">
        <v>33.461315440253799</v>
      </c>
      <c r="AE119" s="1">
        <v>103.461315440253</v>
      </c>
      <c r="AF119" s="1">
        <v>173.461315440253</v>
      </c>
      <c r="AG119" s="1">
        <v>243.461315440253</v>
      </c>
      <c r="AH119" s="1">
        <v>393.46131544025303</v>
      </c>
      <c r="AI119" s="1">
        <v>543.46131544025297</v>
      </c>
      <c r="AJ119" s="1">
        <v>693.46131544025297</v>
      </c>
      <c r="AK119" s="1">
        <v>787.58503989864607</v>
      </c>
      <c r="AL119" s="1">
        <v>936.5</v>
      </c>
      <c r="AM119" s="1">
        <v>1054.5999999999999</v>
      </c>
      <c r="AN119" s="1">
        <v>1191.5</v>
      </c>
      <c r="AO119" s="1">
        <v>1328.4</v>
      </c>
      <c r="AP119" s="1">
        <v>1465.1999999999989</v>
      </c>
      <c r="AQ119" s="1">
        <v>1602.0999999999981</v>
      </c>
      <c r="AR119" s="1">
        <v>1738.999999999998</v>
      </c>
    </row>
    <row r="120" spans="1:44" x14ac:dyDescent="0.2">
      <c r="A120" s="13" t="s">
        <v>91</v>
      </c>
      <c r="B120" s="1" t="s">
        <v>106</v>
      </c>
      <c r="C120" s="1" t="s">
        <v>7</v>
      </c>
      <c r="D120" s="1">
        <v>159.20000000000002</v>
      </c>
      <c r="E120" s="1">
        <v>152.79999999999998</v>
      </c>
      <c r="F120" s="1">
        <v>146.4</v>
      </c>
      <c r="G120" s="1">
        <v>140.1</v>
      </c>
      <c r="H120" s="1">
        <v>133.69999999999999</v>
      </c>
      <c r="I120" s="1">
        <v>127.3</v>
      </c>
      <c r="J120" s="1">
        <v>121</v>
      </c>
      <c r="K120" s="1">
        <v>114.60000000000001</v>
      </c>
      <c r="L120" s="1">
        <v>101.8</v>
      </c>
      <c r="M120" s="1">
        <v>108.30000000000001</v>
      </c>
      <c r="N120" s="1">
        <v>95.5</v>
      </c>
      <c r="O120" s="1">
        <v>89.2</v>
      </c>
      <c r="P120" s="1">
        <v>82.699999999999989</v>
      </c>
      <c r="Q120" s="1">
        <v>76.399999999999991</v>
      </c>
      <c r="R120" s="1">
        <v>69.999999999999986</v>
      </c>
      <c r="S120" s="1">
        <v>63.699999999999996</v>
      </c>
      <c r="T120" s="1">
        <v>137.30000000000001</v>
      </c>
      <c r="U120" s="1">
        <v>210.9</v>
      </c>
      <c r="V120" s="1">
        <v>284.60000000000002</v>
      </c>
      <c r="W120" s="1">
        <v>358.2</v>
      </c>
      <c r="X120" s="1">
        <v>431.79999999999995</v>
      </c>
      <c r="Y120" s="1">
        <v>505.49999999999994</v>
      </c>
      <c r="Z120" s="1">
        <v>579.09999999999991</v>
      </c>
      <c r="AA120" s="1">
        <v>652.79999999999995</v>
      </c>
      <c r="AB120" s="1">
        <v>726.3</v>
      </c>
      <c r="AC120" s="1">
        <v>799.99999999999909</v>
      </c>
      <c r="AD120" s="1">
        <v>879.99999999999898</v>
      </c>
      <c r="AE120" s="1">
        <v>959.99999999999898</v>
      </c>
      <c r="AF120" s="1">
        <v>1039.99999999999</v>
      </c>
      <c r="AG120" s="1">
        <v>1119.99999999999</v>
      </c>
      <c r="AH120" s="1">
        <v>1200</v>
      </c>
      <c r="AI120" s="1">
        <v>1340</v>
      </c>
      <c r="AJ120" s="1">
        <v>1468.5561548045052</v>
      </c>
      <c r="AK120" s="1">
        <v>1548.556154804505</v>
      </c>
      <c r="AL120" s="1">
        <v>1688.556154804505</v>
      </c>
      <c r="AM120" s="1">
        <v>1828.556154804505</v>
      </c>
      <c r="AN120" s="1">
        <v>1950.6946315654409</v>
      </c>
      <c r="AO120" s="1">
        <v>2078.2777271713007</v>
      </c>
      <c r="AP120" s="1">
        <v>2182.7572459334642</v>
      </c>
      <c r="AQ120" s="1">
        <v>2262.7572459334638</v>
      </c>
      <c r="AR120" s="1">
        <v>2342.7572459334642</v>
      </c>
    </row>
    <row r="121" spans="1:44" x14ac:dyDescent="0.2">
      <c r="A121" s="13" t="s">
        <v>91</v>
      </c>
      <c r="B121" s="1" t="s">
        <v>139</v>
      </c>
      <c r="C121" s="1" t="s">
        <v>7</v>
      </c>
      <c r="D121" s="1">
        <v>11.299999999999999</v>
      </c>
      <c r="E121" s="1">
        <v>11</v>
      </c>
      <c r="F121" s="1">
        <v>10.7</v>
      </c>
      <c r="G121" s="1">
        <v>10.4</v>
      </c>
      <c r="H121" s="1">
        <v>10.1</v>
      </c>
      <c r="I121" s="1">
        <v>9.9</v>
      </c>
      <c r="J121" s="1">
        <v>9.6</v>
      </c>
      <c r="K121" s="1">
        <v>9.2999999999999989</v>
      </c>
      <c r="L121" s="1">
        <v>8.6999999999999993</v>
      </c>
      <c r="M121" s="1">
        <v>9</v>
      </c>
      <c r="N121" s="1">
        <v>8.5</v>
      </c>
      <c r="O121" s="1">
        <v>8.2000000000000011</v>
      </c>
      <c r="P121" s="1">
        <v>7.9</v>
      </c>
      <c r="Q121" s="1">
        <v>7.6</v>
      </c>
      <c r="R121" s="1">
        <v>7.3</v>
      </c>
      <c r="S121" s="1">
        <v>7</v>
      </c>
      <c r="T121" s="1">
        <v>6.8</v>
      </c>
      <c r="U121" s="1">
        <v>6.5</v>
      </c>
      <c r="V121" s="1">
        <v>37.696722259850397</v>
      </c>
      <c r="W121" s="1">
        <v>46.684730466588398</v>
      </c>
      <c r="X121" s="1">
        <v>50.4</v>
      </c>
      <c r="Y121" s="1">
        <v>53.6</v>
      </c>
      <c r="Z121" s="1">
        <v>56.800000000000004</v>
      </c>
      <c r="AA121" s="1">
        <v>60.1</v>
      </c>
      <c r="AB121" s="1">
        <v>63.3</v>
      </c>
      <c r="AC121" s="1">
        <v>66.5</v>
      </c>
      <c r="AD121" s="1">
        <v>70.400000000000006</v>
      </c>
      <c r="AE121" s="1">
        <v>74.300000000000011</v>
      </c>
      <c r="AF121" s="1">
        <v>78.2</v>
      </c>
      <c r="AG121" s="1">
        <v>82.100000000000009</v>
      </c>
      <c r="AH121" s="1">
        <v>86</v>
      </c>
      <c r="AI121" s="1">
        <v>91.899999999999991</v>
      </c>
      <c r="AJ121" s="1">
        <v>97.8</v>
      </c>
      <c r="AK121" s="1">
        <v>103.7</v>
      </c>
      <c r="AL121" s="1">
        <v>109.599999999999</v>
      </c>
      <c r="AM121" s="1">
        <v>115.5</v>
      </c>
      <c r="AN121" s="1">
        <v>120.19999999999901</v>
      </c>
      <c r="AO121" s="1">
        <v>124.89999999999999</v>
      </c>
      <c r="AP121" s="1">
        <v>129.70000000000002</v>
      </c>
      <c r="AQ121" s="1">
        <v>134.4</v>
      </c>
      <c r="AR121" s="1">
        <v>139.1</v>
      </c>
    </row>
    <row r="122" spans="1:44" x14ac:dyDescent="0.2">
      <c r="A122" s="13" t="s">
        <v>91</v>
      </c>
      <c r="B122" s="1" t="s">
        <v>140</v>
      </c>
      <c r="C122" s="1" t="s">
        <v>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</row>
    <row r="123" spans="1:44" x14ac:dyDescent="0.2">
      <c r="A123" s="13" t="s">
        <v>91</v>
      </c>
      <c r="B123" s="1" t="s">
        <v>141</v>
      </c>
      <c r="C123" s="1" t="s">
        <v>7</v>
      </c>
      <c r="D123" s="1">
        <v>11.299999999999999</v>
      </c>
      <c r="E123" s="1">
        <v>11</v>
      </c>
      <c r="F123" s="1">
        <v>10.7</v>
      </c>
      <c r="G123" s="1">
        <v>10.4</v>
      </c>
      <c r="H123" s="1">
        <v>10.1</v>
      </c>
      <c r="I123" s="1">
        <v>9.9</v>
      </c>
      <c r="J123" s="1">
        <v>9.6</v>
      </c>
      <c r="K123" s="1">
        <v>9.2999999999999989</v>
      </c>
      <c r="L123" s="1">
        <v>8.6999999999999993</v>
      </c>
      <c r="M123" s="1">
        <v>9</v>
      </c>
      <c r="N123" s="1">
        <v>8.5</v>
      </c>
      <c r="O123" s="1">
        <v>8.2000000000000011</v>
      </c>
      <c r="P123" s="1">
        <v>7.9</v>
      </c>
      <c r="Q123" s="1">
        <v>7.6</v>
      </c>
      <c r="R123" s="1">
        <v>7.3</v>
      </c>
      <c r="S123" s="1">
        <v>7</v>
      </c>
      <c r="T123" s="1">
        <v>6.8</v>
      </c>
      <c r="U123" s="1">
        <v>6.5</v>
      </c>
      <c r="V123" s="1">
        <v>37.696722259850397</v>
      </c>
      <c r="W123" s="1">
        <v>46.684730466588398</v>
      </c>
      <c r="X123" s="1">
        <v>50.4</v>
      </c>
      <c r="Y123" s="1">
        <v>53.6</v>
      </c>
      <c r="Z123" s="1">
        <v>56.800000000000004</v>
      </c>
      <c r="AA123" s="1">
        <v>60.1</v>
      </c>
      <c r="AB123" s="1">
        <v>63.3</v>
      </c>
      <c r="AC123" s="1">
        <v>66.5</v>
      </c>
      <c r="AD123" s="1">
        <v>70.400000000000006</v>
      </c>
      <c r="AE123" s="1">
        <v>74.300000000000011</v>
      </c>
      <c r="AF123" s="1">
        <v>78.2</v>
      </c>
      <c r="AG123" s="1">
        <v>82.100000000000009</v>
      </c>
      <c r="AH123" s="1">
        <v>86</v>
      </c>
      <c r="AI123" s="1">
        <v>91.899999999999991</v>
      </c>
      <c r="AJ123" s="1">
        <v>97.8</v>
      </c>
      <c r="AK123" s="1">
        <v>103.7</v>
      </c>
      <c r="AL123" s="1">
        <v>109.599999999999</v>
      </c>
      <c r="AM123" s="1">
        <v>115.5</v>
      </c>
      <c r="AN123" s="1">
        <v>120.19999999999901</v>
      </c>
      <c r="AO123" s="1">
        <v>124.89999999999999</v>
      </c>
      <c r="AP123" s="1">
        <v>129.70000000000002</v>
      </c>
      <c r="AQ123" s="1">
        <v>134.4</v>
      </c>
      <c r="AR123" s="1">
        <v>139.1</v>
      </c>
    </row>
    <row r="124" spans="1:44" x14ac:dyDescent="0.2">
      <c r="A124" s="13" t="s">
        <v>91</v>
      </c>
      <c r="B124" s="1" t="s">
        <v>125</v>
      </c>
      <c r="C124" s="1" t="s">
        <v>7</v>
      </c>
      <c r="D124" s="1">
        <v>5143.7741192377725</v>
      </c>
      <c r="E124" s="1">
        <v>5166.7741192377707</v>
      </c>
      <c r="F124" s="1">
        <v>5209.7043008654846</v>
      </c>
      <c r="G124" s="1">
        <v>5244.4091244344745</v>
      </c>
      <c r="H124" s="1">
        <v>5293.1424157762094</v>
      </c>
      <c r="I124" s="1">
        <v>5282.742415776208</v>
      </c>
      <c r="J124" s="1">
        <v>5271.6424157762076</v>
      </c>
      <c r="K124" s="1">
        <v>5260.8424157762074</v>
      </c>
      <c r="L124" s="1">
        <v>5358.8857378721859</v>
      </c>
      <c r="M124" s="1">
        <v>5336.8973134470953</v>
      </c>
      <c r="N124" s="1">
        <v>5483.0927241860954</v>
      </c>
      <c r="O124" s="1">
        <v>5594.375830679267</v>
      </c>
      <c r="P124" s="1">
        <v>5641.3462869785972</v>
      </c>
      <c r="Q124" s="1">
        <v>5705.6567255736636</v>
      </c>
      <c r="R124" s="1">
        <v>5761.8576330968872</v>
      </c>
      <c r="S124" s="1">
        <v>5886.9269527439064</v>
      </c>
      <c r="T124" s="1">
        <v>6097.5163398798131</v>
      </c>
      <c r="U124" s="1">
        <v>6341.0248740290508</v>
      </c>
      <c r="V124" s="1">
        <v>6585.9390773523501</v>
      </c>
      <c r="W124" s="1">
        <v>6829.570498997502</v>
      </c>
      <c r="X124" s="1">
        <v>7073.9637398080831</v>
      </c>
      <c r="Y124" s="1">
        <v>7317.8756999677807</v>
      </c>
      <c r="Z124" s="1">
        <v>7527.8632213081974</v>
      </c>
      <c r="AA124" s="1">
        <v>7758.9704246319216</v>
      </c>
      <c r="AB124" s="1">
        <v>8056.4629217526026</v>
      </c>
      <c r="AC124" s="1">
        <v>8149.1213687871168</v>
      </c>
      <c r="AD124" s="1">
        <v>8288.3076960285816</v>
      </c>
      <c r="AE124" s="1">
        <v>8478.9242310301706</v>
      </c>
      <c r="AF124" s="1">
        <v>8689.4421772328315</v>
      </c>
      <c r="AG124" s="1">
        <v>8915.8398880690074</v>
      </c>
      <c r="AH124" s="1">
        <v>9236.6515431167209</v>
      </c>
      <c r="AI124" s="1">
        <v>9585.7134066899343</v>
      </c>
      <c r="AJ124" s="1">
        <v>9899.0166096224057</v>
      </c>
      <c r="AK124" s="1">
        <v>10061.08181743316</v>
      </c>
      <c r="AL124" s="1">
        <v>10420.814247291164</v>
      </c>
      <c r="AM124" s="1">
        <v>10751.602136637342</v>
      </c>
      <c r="AN124" s="1">
        <v>11043.737854122122</v>
      </c>
      <c r="AO124" s="1">
        <v>11363.900876487665</v>
      </c>
      <c r="AP124" s="1">
        <v>11619.390394578031</v>
      </c>
      <c r="AQ124" s="1">
        <v>11878.997886346555</v>
      </c>
      <c r="AR124" s="1">
        <v>12168.553617248663</v>
      </c>
    </row>
    <row r="126" spans="1:44" x14ac:dyDescent="0.2">
      <c r="A126" s="13" t="s">
        <v>91</v>
      </c>
      <c r="B126" s="1" t="s">
        <v>145</v>
      </c>
      <c r="C126" s="1" t="s">
        <v>126</v>
      </c>
      <c r="D126" s="22">
        <f>(D112+D113+D114+D117+D118+D120+D121+D122)/D124</f>
        <v>0.25352979539335746</v>
      </c>
      <c r="E126" s="22">
        <f t="shared" ref="E126:AR126" si="3">(E112+E113+E114+E117+E118+E120+E121+E122)/E124</f>
        <v>0.25387213950694415</v>
      </c>
      <c r="F126" s="22">
        <f t="shared" si="3"/>
        <v>0.25323894098573424</v>
      </c>
      <c r="G126" s="22">
        <f t="shared" si="3"/>
        <v>0.24700590081054902</v>
      </c>
      <c r="H126" s="22">
        <f t="shared" si="3"/>
        <v>0.24017868784540741</v>
      </c>
      <c r="I126" s="22">
        <f t="shared" si="3"/>
        <v>0.23614628573873053</v>
      </c>
      <c r="J126" s="22">
        <f t="shared" si="3"/>
        <v>0.23209085584759817</v>
      </c>
      <c r="K126" s="22">
        <f t="shared" si="3"/>
        <v>0.22798630052161245</v>
      </c>
      <c r="L126" s="22">
        <f t="shared" si="3"/>
        <v>0.22152720675999055</v>
      </c>
      <c r="M126" s="22">
        <f t="shared" si="3"/>
        <v>0.22077444912850611</v>
      </c>
      <c r="N126" s="22">
        <f t="shared" si="3"/>
        <v>0.21960859621764284</v>
      </c>
      <c r="O126" s="22">
        <f t="shared" si="3"/>
        <v>0.22165730970189654</v>
      </c>
      <c r="P126" s="22">
        <f t="shared" si="3"/>
        <v>0.22619322253537816</v>
      </c>
      <c r="Q126" s="22">
        <f t="shared" si="3"/>
        <v>0.22997077447868247</v>
      </c>
      <c r="R126" s="22">
        <f t="shared" si="3"/>
        <v>0.2319938849659029</v>
      </c>
      <c r="S126" s="22">
        <f t="shared" si="3"/>
        <v>0.23321433201794206</v>
      </c>
      <c r="T126" s="22">
        <f t="shared" si="3"/>
        <v>0.24871261949321416</v>
      </c>
      <c r="U126" s="22">
        <f t="shared" si="3"/>
        <v>0.27385479529105761</v>
      </c>
      <c r="V126" s="22">
        <f t="shared" si="3"/>
        <v>0.30186041030541244</v>
      </c>
      <c r="W126" s="22">
        <f t="shared" si="3"/>
        <v>0.32640953860374422</v>
      </c>
      <c r="X126" s="22">
        <f t="shared" si="3"/>
        <v>0.33640689771399102</v>
      </c>
      <c r="Y126" s="22">
        <f t="shared" si="3"/>
        <v>0.34573450822906626</v>
      </c>
      <c r="Z126" s="22">
        <f t="shared" si="3"/>
        <v>0.35152467572203683</v>
      </c>
      <c r="AA126" s="22">
        <f t="shared" si="3"/>
        <v>0.3588023576215667</v>
      </c>
      <c r="AB126" s="22">
        <f t="shared" si="3"/>
        <v>0.37084877162752128</v>
      </c>
      <c r="AC126" s="22">
        <f t="shared" si="3"/>
        <v>0.38192607566110393</v>
      </c>
      <c r="AD126" s="22">
        <f t="shared" si="3"/>
        <v>0.3945375089386759</v>
      </c>
      <c r="AE126" s="22">
        <f t="shared" si="3"/>
        <v>0.40751914174873022</v>
      </c>
      <c r="AF126" s="22">
        <f t="shared" si="3"/>
        <v>0.41770767574282208</v>
      </c>
      <c r="AG126" s="22">
        <f t="shared" si="3"/>
        <v>0.43007475971643488</v>
      </c>
      <c r="AH126" s="22">
        <f t="shared" si="3"/>
        <v>0.44350667096178581</v>
      </c>
      <c r="AI126" s="22">
        <f t="shared" si="3"/>
        <v>0.46037037130852487</v>
      </c>
      <c r="AJ126" s="22">
        <f t="shared" si="3"/>
        <v>0.47877005291376645</v>
      </c>
      <c r="AK126" s="22">
        <f t="shared" si="3"/>
        <v>0.49027296665996173</v>
      </c>
      <c r="AL126" s="22">
        <f t="shared" si="3"/>
        <v>0.50473108295417457</v>
      </c>
      <c r="AM126" s="22">
        <f t="shared" si="3"/>
        <v>0.51694590992222567</v>
      </c>
      <c r="AN126" s="22">
        <f t="shared" si="3"/>
        <v>0.52801282531621652</v>
      </c>
      <c r="AO126" s="22">
        <f t="shared" si="3"/>
        <v>0.53766029714797858</v>
      </c>
      <c r="AP126" s="22">
        <f t="shared" si="3"/>
        <v>0.54857384182603153</v>
      </c>
      <c r="AQ126" s="22">
        <f t="shared" si="3"/>
        <v>0.55725412616643655</v>
      </c>
      <c r="AR126" s="22">
        <f t="shared" si="3"/>
        <v>0.56323773213022343</v>
      </c>
    </row>
    <row r="129" spans="1:44" s="2" customFormat="1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91</v>
      </c>
      <c r="B130" s="1" t="s">
        <v>99</v>
      </c>
      <c r="C130" s="1" t="s">
        <v>3</v>
      </c>
      <c r="D130" s="1">
        <v>30.029407019999898</v>
      </c>
      <c r="E130" s="1">
        <v>29.886208398503889</v>
      </c>
      <c r="F130" s="1">
        <v>29.668114804464</v>
      </c>
      <c r="G130" s="1">
        <v>31.2048892974959</v>
      </c>
      <c r="H130" s="1">
        <v>30.906810647063999</v>
      </c>
      <c r="I130" s="1">
        <v>30.674531561039998</v>
      </c>
      <c r="J130" s="1">
        <v>32.618310436396698</v>
      </c>
      <c r="K130" s="1">
        <v>31.904045138070998</v>
      </c>
      <c r="L130" s="1">
        <v>31.2257201342399</v>
      </c>
      <c r="M130" s="1">
        <v>30.2540707454399</v>
      </c>
      <c r="N130" s="1">
        <v>28.957520866214089</v>
      </c>
      <c r="O130" s="1">
        <v>25.5248970861294</v>
      </c>
      <c r="P130" s="1">
        <v>23.260381565257099</v>
      </c>
      <c r="Q130" s="1">
        <v>21.574086552869691</v>
      </c>
      <c r="R130" s="1">
        <v>21.886865910443703</v>
      </c>
      <c r="S130" s="1">
        <v>21.983718719658192</v>
      </c>
      <c r="T130" s="1">
        <v>22.030703986795292</v>
      </c>
      <c r="U130" s="1">
        <v>22.190435958243089</v>
      </c>
      <c r="V130" s="1">
        <v>21.502058428799899</v>
      </c>
      <c r="W130" s="1">
        <v>20.720778102852002</v>
      </c>
      <c r="X130" s="1">
        <v>22.232737248611997</v>
      </c>
      <c r="Y130" s="1">
        <v>23.727203059811991</v>
      </c>
      <c r="Z130" s="1">
        <v>25.219202755811999</v>
      </c>
      <c r="AA130" s="1">
        <v>26.708736336612002</v>
      </c>
      <c r="AB130" s="1">
        <v>28.200736032611999</v>
      </c>
      <c r="AC130" s="1">
        <v>29.692735728611996</v>
      </c>
      <c r="AD130" s="1">
        <v>31.184735424612001</v>
      </c>
      <c r="AE130" s="1">
        <v>32.674269005412</v>
      </c>
      <c r="AF130" s="1">
        <v>34.168734816612002</v>
      </c>
      <c r="AG130" s="1">
        <v>34.992229118099999</v>
      </c>
      <c r="AH130" s="1">
        <v>36.540292726500006</v>
      </c>
      <c r="AI130" s="1">
        <v>38.085890219699998</v>
      </c>
      <c r="AJ130" s="1">
        <v>39.634177386803998</v>
      </c>
      <c r="AK130" s="1">
        <v>41.179774880004004</v>
      </c>
      <c r="AL130" s="1">
        <v>42.727838488403997</v>
      </c>
      <c r="AM130" s="1">
        <v>44.273435981604003</v>
      </c>
      <c r="AN130" s="1">
        <v>45.821723148707903</v>
      </c>
      <c r="AO130" s="1">
        <v>47.367320641907995</v>
      </c>
      <c r="AP130" s="1">
        <v>48.915384250308001</v>
      </c>
      <c r="AQ130" s="1">
        <v>50.460981743508</v>
      </c>
      <c r="AR130" s="1">
        <v>52.009268910612001</v>
      </c>
    </row>
    <row r="131" spans="1:44" x14ac:dyDescent="0.2">
      <c r="A131" s="13" t="s">
        <v>91</v>
      </c>
      <c r="B131" s="1" t="s">
        <v>131</v>
      </c>
      <c r="C131" s="1" t="s">
        <v>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</row>
    <row r="132" spans="1:44" x14ac:dyDescent="0.2">
      <c r="A132" s="13" t="s">
        <v>91</v>
      </c>
      <c r="B132" s="1" t="s">
        <v>132</v>
      </c>
      <c r="C132" s="1" t="s">
        <v>3</v>
      </c>
      <c r="D132" s="1">
        <v>30.029407019999898</v>
      </c>
      <c r="E132" s="1">
        <v>29.886208398503889</v>
      </c>
      <c r="F132" s="1">
        <v>29.668114804464</v>
      </c>
      <c r="G132" s="1">
        <v>31.2048892974959</v>
      </c>
      <c r="H132" s="1">
        <v>30.906810647063999</v>
      </c>
      <c r="I132" s="1">
        <v>30.674531561039998</v>
      </c>
      <c r="J132" s="1">
        <v>32.618310436396698</v>
      </c>
      <c r="K132" s="1">
        <v>31.904045138070998</v>
      </c>
      <c r="L132" s="1">
        <v>31.2257201342399</v>
      </c>
      <c r="M132" s="1">
        <v>30.2540707454399</v>
      </c>
      <c r="N132" s="1">
        <v>28.957520866214089</v>
      </c>
      <c r="O132" s="1">
        <v>25.5248970861294</v>
      </c>
      <c r="P132" s="1">
        <v>23.260381565257099</v>
      </c>
      <c r="Q132" s="1">
        <v>21.574086552869691</v>
      </c>
      <c r="R132" s="1">
        <v>21.886865910443703</v>
      </c>
      <c r="S132" s="1">
        <v>21.983718719658192</v>
      </c>
      <c r="T132" s="1">
        <v>22.030703986795292</v>
      </c>
      <c r="U132" s="1">
        <v>22.190435958243089</v>
      </c>
      <c r="V132" s="1">
        <v>21.502058428799899</v>
      </c>
      <c r="W132" s="1">
        <v>20.720778102852002</v>
      </c>
      <c r="X132" s="1">
        <v>22.232737248611997</v>
      </c>
      <c r="Y132" s="1">
        <v>23.727203059811991</v>
      </c>
      <c r="Z132" s="1">
        <v>25.219202755811999</v>
      </c>
      <c r="AA132" s="1">
        <v>26.708736336612002</v>
      </c>
      <c r="AB132" s="1">
        <v>28.200736032611999</v>
      </c>
      <c r="AC132" s="1">
        <v>29.692735728611996</v>
      </c>
      <c r="AD132" s="1">
        <v>31.184735424612001</v>
      </c>
      <c r="AE132" s="1">
        <v>32.674269005412</v>
      </c>
      <c r="AF132" s="1">
        <v>34.168734816612002</v>
      </c>
      <c r="AG132" s="1">
        <v>34.992229118099999</v>
      </c>
      <c r="AH132" s="1">
        <v>36.540292726500006</v>
      </c>
      <c r="AI132" s="1">
        <v>38.085890219699998</v>
      </c>
      <c r="AJ132" s="1">
        <v>39.634177386803998</v>
      </c>
      <c r="AK132" s="1">
        <v>41.179774880004004</v>
      </c>
      <c r="AL132" s="1">
        <v>42.727838488403997</v>
      </c>
      <c r="AM132" s="1">
        <v>44.273435981604003</v>
      </c>
      <c r="AN132" s="1">
        <v>45.821723148707903</v>
      </c>
      <c r="AO132" s="1">
        <v>47.367320641907995</v>
      </c>
      <c r="AP132" s="1">
        <v>48.915384250308001</v>
      </c>
      <c r="AQ132" s="1">
        <v>50.460981743508</v>
      </c>
      <c r="AR132" s="1">
        <v>52.009268910612001</v>
      </c>
    </row>
    <row r="133" spans="1:44" x14ac:dyDescent="0.2">
      <c r="A133" s="13" t="s">
        <v>91</v>
      </c>
      <c r="B133" s="1" t="s">
        <v>100</v>
      </c>
      <c r="C133" s="1" t="s">
        <v>3</v>
      </c>
      <c r="D133" s="1">
        <v>18.856779828683301</v>
      </c>
      <c r="E133" s="1">
        <v>20.269359399606071</v>
      </c>
      <c r="F133" s="1">
        <v>23.608701991972271</v>
      </c>
      <c r="G133" s="1">
        <v>27.621701794332282</v>
      </c>
      <c r="H133" s="1">
        <v>32.638267946268989</v>
      </c>
      <c r="I133" s="1">
        <v>35.861925967422195</v>
      </c>
      <c r="J133" s="1">
        <v>36.115556079166083</v>
      </c>
      <c r="K133" s="1">
        <v>39.335515099554542</v>
      </c>
      <c r="L133" s="1">
        <v>42.315560657631039</v>
      </c>
      <c r="M133" s="1">
        <v>43.993889989695042</v>
      </c>
      <c r="N133" s="1">
        <v>44.997838003563842</v>
      </c>
      <c r="O133" s="1">
        <v>48.004112015082136</v>
      </c>
      <c r="P133" s="1">
        <v>49.936883324812143</v>
      </c>
      <c r="Q133" s="1">
        <v>52.404209869844138</v>
      </c>
      <c r="R133" s="1">
        <v>54.946025125463443</v>
      </c>
      <c r="S133" s="1">
        <v>58.780595037204151</v>
      </c>
      <c r="T133" s="1">
        <v>60.89373771798904</v>
      </c>
      <c r="U133" s="1">
        <v>61.409978399261689</v>
      </c>
      <c r="V133" s="1">
        <v>62.387571601208975</v>
      </c>
      <c r="W133" s="1">
        <v>64.384235907326783</v>
      </c>
      <c r="X133" s="1">
        <v>65.417565348325084</v>
      </c>
      <c r="Y133" s="1">
        <v>67.21762118152148</v>
      </c>
      <c r="Z133" s="1">
        <v>68.292514369942779</v>
      </c>
      <c r="AA133" s="1">
        <v>68.598503686633379</v>
      </c>
      <c r="AB133" s="1">
        <v>68.381254407144525</v>
      </c>
      <c r="AC133" s="1">
        <v>68.467935875202741</v>
      </c>
      <c r="AD133" s="1">
        <v>68.35221875894193</v>
      </c>
      <c r="AE133" s="1">
        <v>67.696906068210268</v>
      </c>
      <c r="AF133" s="1">
        <v>67.383469927883453</v>
      </c>
      <c r="AG133" s="1">
        <v>66.950804173289882</v>
      </c>
      <c r="AH133" s="1">
        <v>66.150289230189998</v>
      </c>
      <c r="AI133" s="1">
        <v>64.247190311037684</v>
      </c>
      <c r="AJ133" s="1">
        <v>61.739763971609484</v>
      </c>
      <c r="AK133" s="1">
        <v>59.363015913470882</v>
      </c>
      <c r="AL133" s="1">
        <v>56.950077200852981</v>
      </c>
      <c r="AM133" s="1">
        <v>54.928159083421683</v>
      </c>
      <c r="AN133" s="1">
        <v>52.942138057798985</v>
      </c>
      <c r="AO133" s="1">
        <v>50.924983540714933</v>
      </c>
      <c r="AP133" s="1">
        <v>49.320338808557878</v>
      </c>
      <c r="AQ133" s="1">
        <v>47.640442177761798</v>
      </c>
      <c r="AR133" s="1">
        <v>45.782150546912746</v>
      </c>
    </row>
    <row r="134" spans="1:44" x14ac:dyDescent="0.2">
      <c r="A134" s="13" t="s">
        <v>91</v>
      </c>
      <c r="B134" s="1" t="s">
        <v>133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</row>
    <row r="135" spans="1:44" x14ac:dyDescent="0.2">
      <c r="A135" s="13" t="s">
        <v>91</v>
      </c>
      <c r="B135" s="1" t="s">
        <v>134</v>
      </c>
      <c r="C135" s="1" t="s">
        <v>3</v>
      </c>
      <c r="D135" s="1">
        <v>18.856779828683301</v>
      </c>
      <c r="E135" s="1">
        <v>20.269359399606071</v>
      </c>
      <c r="F135" s="1">
        <v>23.608701991972271</v>
      </c>
      <c r="G135" s="1">
        <v>27.621701794332282</v>
      </c>
      <c r="H135" s="1">
        <v>32.638267946268989</v>
      </c>
      <c r="I135" s="1">
        <v>35.861925967422195</v>
      </c>
      <c r="J135" s="1">
        <v>36.115556079166083</v>
      </c>
      <c r="K135" s="1">
        <v>39.335515099554542</v>
      </c>
      <c r="L135" s="1">
        <v>42.315560657631039</v>
      </c>
      <c r="M135" s="1">
        <v>43.993889989695042</v>
      </c>
      <c r="N135" s="1">
        <v>44.997838003563842</v>
      </c>
      <c r="O135" s="1">
        <v>48.004112015082136</v>
      </c>
      <c r="P135" s="1">
        <v>49.936883324812143</v>
      </c>
      <c r="Q135" s="1">
        <v>52.404209869844138</v>
      </c>
      <c r="R135" s="1">
        <v>54.946025125463443</v>
      </c>
      <c r="S135" s="1">
        <v>58.780595037204151</v>
      </c>
      <c r="T135" s="1">
        <v>60.89373771798904</v>
      </c>
      <c r="U135" s="1">
        <v>61.409978399261689</v>
      </c>
      <c r="V135" s="1">
        <v>62.387571601208975</v>
      </c>
      <c r="W135" s="1">
        <v>64.384235907326783</v>
      </c>
      <c r="X135" s="1">
        <v>65.417565348325084</v>
      </c>
      <c r="Y135" s="1">
        <v>67.21762118152148</v>
      </c>
      <c r="Z135" s="1">
        <v>68.292514369942779</v>
      </c>
      <c r="AA135" s="1">
        <v>68.598503686633379</v>
      </c>
      <c r="AB135" s="1">
        <v>68.381254407144525</v>
      </c>
      <c r="AC135" s="1">
        <v>68.467935875202741</v>
      </c>
      <c r="AD135" s="1">
        <v>68.35221875894193</v>
      </c>
      <c r="AE135" s="1">
        <v>67.696906068210268</v>
      </c>
      <c r="AF135" s="1">
        <v>67.383469927883453</v>
      </c>
      <c r="AG135" s="1">
        <v>66.950804173289882</v>
      </c>
      <c r="AH135" s="1">
        <v>66.150289230189998</v>
      </c>
      <c r="AI135" s="1">
        <v>64.247190311037684</v>
      </c>
      <c r="AJ135" s="1">
        <v>61.739763971609484</v>
      </c>
      <c r="AK135" s="1">
        <v>59.363015913470882</v>
      </c>
      <c r="AL135" s="1">
        <v>56.950077200852981</v>
      </c>
      <c r="AM135" s="1">
        <v>54.928159083421683</v>
      </c>
      <c r="AN135" s="1">
        <v>52.942138057798985</v>
      </c>
      <c r="AO135" s="1">
        <v>50.924983540714933</v>
      </c>
      <c r="AP135" s="1">
        <v>49.320338808557878</v>
      </c>
      <c r="AQ135" s="1">
        <v>47.640442177761798</v>
      </c>
      <c r="AR135" s="1">
        <v>45.782150546912746</v>
      </c>
    </row>
    <row r="136" spans="1:44" x14ac:dyDescent="0.2">
      <c r="A136" s="13" t="s">
        <v>91</v>
      </c>
      <c r="B136" s="1" t="s">
        <v>103</v>
      </c>
      <c r="C136" s="1" t="s">
        <v>3</v>
      </c>
      <c r="D136" s="1">
        <v>1.235544150528</v>
      </c>
      <c r="E136" s="1">
        <v>1.7141042894834881</v>
      </c>
      <c r="F136" s="1">
        <v>2.2536129564201599</v>
      </c>
      <c r="G136" s="1">
        <v>2.8524133565527681</v>
      </c>
      <c r="H136" s="1">
        <v>3.5105449212973441</v>
      </c>
      <c r="I136" s="1">
        <v>4.2282965801430619</v>
      </c>
      <c r="J136" s="1">
        <v>5.0050213483979409</v>
      </c>
      <c r="K136" s="1">
        <v>5.5498861074239905</v>
      </c>
      <c r="L136" s="1">
        <v>6.6557468952736398</v>
      </c>
      <c r="M136" s="1">
        <v>7.0950608108973201</v>
      </c>
      <c r="N136" s="1">
        <v>9.8869329614164485</v>
      </c>
      <c r="O136" s="1">
        <v>11.15536296795038</v>
      </c>
      <c r="P136" s="1">
        <v>11.25424866428221</v>
      </c>
      <c r="Q136" s="1">
        <v>10.03634476298109</v>
      </c>
      <c r="R136" s="1">
        <v>8.5718799057333293</v>
      </c>
      <c r="S136" s="1">
        <v>6.8335312948491636</v>
      </c>
      <c r="T136" s="1">
        <v>6.643065572084339</v>
      </c>
      <c r="U136" s="1">
        <v>6.470755364416549</v>
      </c>
      <c r="V136" s="1">
        <v>5.9165518679421396</v>
      </c>
      <c r="W136" s="1">
        <v>4.6103662463608304</v>
      </c>
      <c r="X136" s="1">
        <v>3.3001204854693</v>
      </c>
      <c r="Y136" s="1">
        <v>1.7921206386834698</v>
      </c>
      <c r="Z136" s="1">
        <v>1.22528516127224</v>
      </c>
      <c r="AA136" s="1">
        <v>1.1926587410002301</v>
      </c>
      <c r="AB136" s="1">
        <v>1.1600323207282459</v>
      </c>
      <c r="AC136" s="1">
        <v>1.0826941596562372</v>
      </c>
      <c r="AD136" s="1">
        <v>1.00535599858424</v>
      </c>
      <c r="AE136" s="1">
        <v>0.92850440645623999</v>
      </c>
      <c r="AF136" s="1">
        <v>0.85116624538423991</v>
      </c>
      <c r="AG136" s="1">
        <v>0.77382808431223804</v>
      </c>
      <c r="AH136" s="1">
        <v>0.69648992324023995</v>
      </c>
      <c r="AI136" s="1">
        <v>0.65177818244023999</v>
      </c>
      <c r="AJ136" s="1">
        <v>0.60706644164024004</v>
      </c>
      <c r="AK136" s="1">
        <v>0.56235470084023997</v>
      </c>
      <c r="AL136" s="1">
        <v>0.51764296004024068</v>
      </c>
      <c r="AM136" s="1">
        <v>0.385116784629074</v>
      </c>
      <c r="AN136" s="1">
        <v>0.46215569990320998</v>
      </c>
      <c r="AO136" s="1">
        <v>0.46132928573831899</v>
      </c>
      <c r="AP136" s="1">
        <v>0.39278582927172401</v>
      </c>
      <c r="AQ136" s="1">
        <v>0.39278582927172401</v>
      </c>
      <c r="AR136" s="1">
        <v>0.145525486492736</v>
      </c>
    </row>
    <row r="137" spans="1:44" x14ac:dyDescent="0.2">
      <c r="A137" s="13" t="s">
        <v>91</v>
      </c>
      <c r="B137" s="1" t="s">
        <v>101</v>
      </c>
      <c r="C137" s="1" t="s">
        <v>3</v>
      </c>
      <c r="D137" s="1">
        <v>12.561203813760001</v>
      </c>
      <c r="E137" s="1">
        <v>12.651722906457499</v>
      </c>
      <c r="F137" s="1">
        <v>12.734546584435099</v>
      </c>
      <c r="G137" s="1">
        <v>12.8125570741056</v>
      </c>
      <c r="H137" s="1">
        <v>12.884295028147099</v>
      </c>
      <c r="I137" s="1">
        <v>12.9497604465599</v>
      </c>
      <c r="J137" s="1">
        <v>13.006254680294299</v>
      </c>
      <c r="K137" s="1">
        <v>13.0592114956799</v>
      </c>
      <c r="L137" s="1">
        <v>12.8800844928</v>
      </c>
      <c r="M137" s="1">
        <v>12.702379132799997</v>
      </c>
      <c r="N137" s="1">
        <v>12.5232521299199</v>
      </c>
      <c r="O137" s="1">
        <v>12.34412512704</v>
      </c>
      <c r="P137" s="1">
        <v>12.164998124159899</v>
      </c>
      <c r="Q137" s="1">
        <v>11.985871121279899</v>
      </c>
      <c r="R137" s="1">
        <v>11.806744118400001</v>
      </c>
      <c r="S137" s="1">
        <v>11.629038758399899</v>
      </c>
      <c r="T137" s="1">
        <v>12.324379157521799</v>
      </c>
      <c r="U137" s="1">
        <v>14.277716474641799</v>
      </c>
      <c r="V137" s="1">
        <v>16.231053791761799</v>
      </c>
      <c r="W137" s="1">
        <v>18.184391108881801</v>
      </c>
      <c r="X137" s="1">
        <v>19.291537742632201</v>
      </c>
      <c r="Y137" s="1">
        <v>20.269652979745501</v>
      </c>
      <c r="Z137" s="1">
        <v>20.4164437220061</v>
      </c>
      <c r="AA137" s="1">
        <v>20.911075749195501</v>
      </c>
      <c r="AB137" s="1">
        <v>22.655000114742801</v>
      </c>
      <c r="AC137" s="1">
        <v>23.806831668479902</v>
      </c>
      <c r="AD137" s="1">
        <v>24.0357161721601</v>
      </c>
      <c r="AE137" s="1">
        <v>24.266022318720001</v>
      </c>
      <c r="AF137" s="1">
        <v>24.496328465279699</v>
      </c>
      <c r="AG137" s="1">
        <v>24.725212968960602</v>
      </c>
      <c r="AH137" s="1">
        <v>24.9540974726401</v>
      </c>
      <c r="AI137" s="1">
        <v>25.155970761600098</v>
      </c>
      <c r="AJ137" s="1">
        <v>25.3578440505601</v>
      </c>
      <c r="AK137" s="1">
        <v>25.559717339520098</v>
      </c>
      <c r="AL137" s="1">
        <v>25.763012271359901</v>
      </c>
      <c r="AM137" s="1">
        <v>25.964885560320198</v>
      </c>
      <c r="AN137" s="1">
        <v>26.099941633919901</v>
      </c>
      <c r="AO137" s="1">
        <v>26.234997707519998</v>
      </c>
      <c r="AP137" s="1">
        <v>26.3700537811199</v>
      </c>
      <c r="AQ137" s="1">
        <v>26.505109854719898</v>
      </c>
      <c r="AR137" s="1">
        <v>26.641587571199999</v>
      </c>
    </row>
    <row r="138" spans="1:44" x14ac:dyDescent="0.2">
      <c r="A138" s="13" t="s">
        <v>91</v>
      </c>
      <c r="B138" s="1" t="s">
        <v>98</v>
      </c>
      <c r="C138" s="1" t="s">
        <v>3</v>
      </c>
      <c r="D138" s="1">
        <v>0.93297480523199905</v>
      </c>
      <c r="E138" s="1">
        <v>0.90586147694399999</v>
      </c>
      <c r="F138" s="1">
        <v>0.8765055921599989</v>
      </c>
      <c r="G138" s="1">
        <v>0.84714970737599904</v>
      </c>
      <c r="H138" s="1">
        <v>0.81757026388799903</v>
      </c>
      <c r="I138" s="1">
        <v>0.790680494304</v>
      </c>
      <c r="J138" s="1">
        <v>1.22055400896639</v>
      </c>
      <c r="K138" s="1">
        <v>1.600910848799999</v>
      </c>
      <c r="L138" s="1">
        <v>1.591730447535616</v>
      </c>
      <c r="M138" s="1">
        <v>2.3257843925232597</v>
      </c>
      <c r="N138" s="1">
        <v>3.2548311762805904</v>
      </c>
      <c r="O138" s="1">
        <v>4.6549948866805186</v>
      </c>
      <c r="P138" s="1">
        <v>6.0601176330805897</v>
      </c>
      <c r="Q138" s="1">
        <v>7.462774264280589</v>
      </c>
      <c r="R138" s="1">
        <v>8.5838092666399799</v>
      </c>
      <c r="S138" s="1">
        <v>9.9889320130399888</v>
      </c>
      <c r="T138" s="1">
        <v>10.117453080021001</v>
      </c>
      <c r="U138" s="1">
        <v>10.4353691825506</v>
      </c>
      <c r="V138" s="1">
        <v>10.7492344137295</v>
      </c>
      <c r="W138" s="1">
        <v>11.3614303857371</v>
      </c>
      <c r="X138" s="1">
        <v>11.5748962452251</v>
      </c>
      <c r="Y138" s="1">
        <v>11.7274573599815</v>
      </c>
      <c r="Z138" s="1">
        <v>12.483056934380199</v>
      </c>
      <c r="AA138" s="1">
        <v>13.163492394635398</v>
      </c>
      <c r="AB138" s="1">
        <v>13.311432984361</v>
      </c>
      <c r="AC138" s="1">
        <v>14.087977644314201</v>
      </c>
      <c r="AD138" s="1">
        <v>14.6853943425455</v>
      </c>
      <c r="AE138" s="1">
        <v>15.0596434494208</v>
      </c>
      <c r="AF138" s="1">
        <v>15.163781816620601</v>
      </c>
      <c r="AG138" s="1">
        <v>16.022754455642399</v>
      </c>
      <c r="AH138" s="1">
        <v>16.319647085262599</v>
      </c>
      <c r="AI138" s="1">
        <v>16.476537969844902</v>
      </c>
      <c r="AJ138" s="1">
        <v>17.160098515500799</v>
      </c>
      <c r="AK138" s="1">
        <v>17.1379034787008</v>
      </c>
      <c r="AL138" s="1">
        <v>17.579768923825</v>
      </c>
      <c r="AM138" s="1">
        <v>18.075159416350299</v>
      </c>
      <c r="AN138" s="1">
        <v>18.075159416350299</v>
      </c>
      <c r="AO138" s="1">
        <v>18.075159416350299</v>
      </c>
      <c r="AP138" s="1">
        <v>18.287141442281399</v>
      </c>
      <c r="AQ138" s="1">
        <v>18.642926857732402</v>
      </c>
      <c r="AR138" s="1">
        <v>18.716120066726301</v>
      </c>
    </row>
    <row r="139" spans="1:44" x14ac:dyDescent="0.2">
      <c r="A139" s="13" t="s">
        <v>91</v>
      </c>
      <c r="B139" s="1" t="s">
        <v>135</v>
      </c>
      <c r="C139" s="1" t="s">
        <v>3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</row>
    <row r="140" spans="1:44" x14ac:dyDescent="0.2">
      <c r="A140" s="13" t="s">
        <v>91</v>
      </c>
      <c r="B140" s="1" t="s">
        <v>136</v>
      </c>
      <c r="C140" s="1" t="s">
        <v>3</v>
      </c>
      <c r="D140" s="1">
        <v>0.93297480523199905</v>
      </c>
      <c r="E140" s="1">
        <v>0.90586147694399999</v>
      </c>
      <c r="F140" s="1">
        <v>0.8765055921599989</v>
      </c>
      <c r="G140" s="1">
        <v>0.84714970737599904</v>
      </c>
      <c r="H140" s="1">
        <v>0.81757026388799903</v>
      </c>
      <c r="I140" s="1">
        <v>0.790680494304</v>
      </c>
      <c r="J140" s="1">
        <v>1.22055400896639</v>
      </c>
      <c r="K140" s="1">
        <v>1.600910848799999</v>
      </c>
      <c r="L140" s="1">
        <v>1.591730447535616</v>
      </c>
      <c r="M140" s="1">
        <v>2.3257843925232597</v>
      </c>
      <c r="N140" s="1">
        <v>3.2548311762805904</v>
      </c>
      <c r="O140" s="1">
        <v>4.6549948866805186</v>
      </c>
      <c r="P140" s="1">
        <v>6.0601176330805897</v>
      </c>
      <c r="Q140" s="1">
        <v>7.462774264280589</v>
      </c>
      <c r="R140" s="1">
        <v>8.5838092666399799</v>
      </c>
      <c r="S140" s="1">
        <v>9.9889320130399888</v>
      </c>
      <c r="T140" s="1">
        <v>10.117453080021001</v>
      </c>
      <c r="U140" s="1">
        <v>10.4353691825506</v>
      </c>
      <c r="V140" s="1">
        <v>10.7492344137295</v>
      </c>
      <c r="W140" s="1">
        <v>11.3614303857371</v>
      </c>
      <c r="X140" s="1">
        <v>11.5748962452251</v>
      </c>
      <c r="Y140" s="1">
        <v>11.7274573599815</v>
      </c>
      <c r="Z140" s="1">
        <v>12.483056934380199</v>
      </c>
      <c r="AA140" s="1">
        <v>13.163492394635398</v>
      </c>
      <c r="AB140" s="1">
        <v>13.311432984361</v>
      </c>
      <c r="AC140" s="1">
        <v>14.087977644314201</v>
      </c>
      <c r="AD140" s="1">
        <v>14.6853943425455</v>
      </c>
      <c r="AE140" s="1">
        <v>15.0596434494208</v>
      </c>
      <c r="AF140" s="1">
        <v>15.163781816620601</v>
      </c>
      <c r="AG140" s="1">
        <v>16.022754455642399</v>
      </c>
      <c r="AH140" s="1">
        <v>16.319647085262599</v>
      </c>
      <c r="AI140" s="1">
        <v>16.476537969844902</v>
      </c>
      <c r="AJ140" s="1">
        <v>17.160098515500799</v>
      </c>
      <c r="AK140" s="1">
        <v>17.1379034787008</v>
      </c>
      <c r="AL140" s="1">
        <v>17.579768923825</v>
      </c>
      <c r="AM140" s="1">
        <v>18.075159416350299</v>
      </c>
      <c r="AN140" s="1">
        <v>18.075159416350299</v>
      </c>
      <c r="AO140" s="1">
        <v>18.075159416350299</v>
      </c>
      <c r="AP140" s="1">
        <v>18.287141442281399</v>
      </c>
      <c r="AQ140" s="1">
        <v>18.642926857732402</v>
      </c>
      <c r="AR140" s="1">
        <v>18.716120066726301</v>
      </c>
    </row>
    <row r="141" spans="1:44" x14ac:dyDescent="0.2">
      <c r="A141" s="13" t="s">
        <v>91</v>
      </c>
      <c r="B141" s="1" t="s">
        <v>102</v>
      </c>
      <c r="C141" s="1" t="s">
        <v>3</v>
      </c>
      <c r="D141" s="1">
        <v>9.0727533857835194</v>
      </c>
      <c r="E141" s="1">
        <v>10.005244276980999</v>
      </c>
      <c r="F141" s="1">
        <v>8.9983910447836699</v>
      </c>
      <c r="G141" s="1">
        <v>5.5524043291665404</v>
      </c>
      <c r="H141" s="1">
        <v>2.7871795579834999</v>
      </c>
      <c r="I141" s="1">
        <v>1.6726036787945</v>
      </c>
      <c r="J141" s="1">
        <v>1.3138371306999801</v>
      </c>
      <c r="K141" s="1">
        <v>0.81834058114560004</v>
      </c>
      <c r="L141" s="1">
        <v>0.79946696632320002</v>
      </c>
      <c r="M141" s="1">
        <v>2.2315410440452799</v>
      </c>
      <c r="N141" s="1">
        <v>1.85188525028115</v>
      </c>
      <c r="O141" s="1">
        <v>3.1621369046848602</v>
      </c>
      <c r="P141" s="1">
        <v>5.4994258810680599</v>
      </c>
      <c r="Q141" s="1">
        <v>8.0206770239999905</v>
      </c>
      <c r="R141" s="1">
        <v>7.8056898048000001</v>
      </c>
      <c r="S141" s="1">
        <v>7.5879463392000002</v>
      </c>
      <c r="T141" s="1">
        <v>7.3702028736000003</v>
      </c>
      <c r="U141" s="1">
        <v>7.1552156543999903</v>
      </c>
      <c r="V141" s="1">
        <v>6.9374721887999904</v>
      </c>
      <c r="W141" s="1">
        <v>6.7197287231999896</v>
      </c>
      <c r="X141" s="1">
        <v>6.5047415040000001</v>
      </c>
      <c r="Y141" s="1">
        <v>6.2869980384000002</v>
      </c>
      <c r="Z141" s="1">
        <v>6.0720108191999902</v>
      </c>
      <c r="AA141" s="1">
        <v>5.8542673535999903</v>
      </c>
      <c r="AB141" s="1">
        <v>5.6365238879999904</v>
      </c>
      <c r="AC141" s="1">
        <v>5.4215366688</v>
      </c>
      <c r="AD141" s="1">
        <v>5.2037932032000001</v>
      </c>
      <c r="AE141" s="1">
        <v>4.9860497376000001</v>
      </c>
      <c r="AF141" s="1">
        <v>4.7710625183999902</v>
      </c>
      <c r="AG141" s="1">
        <v>4.5533190528</v>
      </c>
      <c r="AH141" s="1">
        <v>4.3355755872000001</v>
      </c>
      <c r="AI141" s="1">
        <v>4.1205883679999999</v>
      </c>
      <c r="AJ141" s="1">
        <v>3.9028449024</v>
      </c>
      <c r="AK141" s="1">
        <v>3.6851014368000001</v>
      </c>
      <c r="AL141" s="1">
        <v>3.4701142175999999</v>
      </c>
      <c r="AM141" s="1">
        <v>3.252370752</v>
      </c>
      <c r="AN141" s="1">
        <v>3.0346272864000001</v>
      </c>
      <c r="AO141" s="1">
        <v>2.8196400671999999</v>
      </c>
      <c r="AP141" s="1">
        <v>2.6018966016</v>
      </c>
      <c r="AQ141" s="1">
        <v>2.3841531360000001</v>
      </c>
      <c r="AR141" s="1">
        <v>2.1691659167999999</v>
      </c>
    </row>
    <row r="142" spans="1:44" x14ac:dyDescent="0.2">
      <c r="A142" s="13" t="s">
        <v>91</v>
      </c>
      <c r="B142" s="1" t="s">
        <v>137</v>
      </c>
      <c r="C142" s="1" t="s">
        <v>3</v>
      </c>
      <c r="D142" s="1">
        <v>0.22452925593599893</v>
      </c>
      <c r="E142" s="1">
        <v>0.39292619788799898</v>
      </c>
      <c r="F142" s="1">
        <v>0.56132313983999804</v>
      </c>
      <c r="G142" s="1">
        <v>0.55236719335679907</v>
      </c>
      <c r="H142" s="1">
        <v>0.54334818748799896</v>
      </c>
      <c r="I142" s="1">
        <v>0.53439224100479898</v>
      </c>
      <c r="J142" s="1">
        <v>0.52537323513599898</v>
      </c>
      <c r="K142" s="1">
        <v>0.51641728865279801</v>
      </c>
      <c r="L142" s="1">
        <v>0.50746134216959904</v>
      </c>
      <c r="M142" s="1">
        <v>0.49844233630079904</v>
      </c>
      <c r="N142" s="1">
        <v>0.517212926795519</v>
      </c>
      <c r="O142" s="1">
        <v>0.50768517712896</v>
      </c>
      <c r="P142" s="1">
        <v>0.49822048684799997</v>
      </c>
      <c r="Q142" s="1">
        <v>0.48875579656703894</v>
      </c>
      <c r="R142" s="1">
        <v>0.47922804690047999</v>
      </c>
      <c r="S142" s="1">
        <v>0.46976335661951896</v>
      </c>
      <c r="T142" s="1">
        <v>0.46023560695296001</v>
      </c>
      <c r="U142" s="1">
        <v>0.45077091667199998</v>
      </c>
      <c r="V142" s="1">
        <v>0.441306226391039</v>
      </c>
      <c r="W142" s="1">
        <v>0.43177847672448</v>
      </c>
      <c r="X142" s="1">
        <v>0.43570574427211201</v>
      </c>
      <c r="Y142" s="1">
        <v>0.42589572851548696</v>
      </c>
      <c r="Z142" s="1">
        <v>0.416117409245567</v>
      </c>
      <c r="AA142" s="1">
        <v>0.40633908997564605</v>
      </c>
      <c r="AB142" s="1">
        <v>0.39652907421902395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0.51736717820160005</v>
      </c>
      <c r="AI142" s="1">
        <v>1.0347343564032001</v>
      </c>
      <c r="AJ142" s="1">
        <v>1.5521015346047999</v>
      </c>
      <c r="AK142" s="1">
        <v>2.0694687128064002</v>
      </c>
      <c r="AL142" s="1">
        <v>2.586835891008</v>
      </c>
      <c r="AM142" s="1">
        <v>3.1042030692095999</v>
      </c>
      <c r="AN142" s="1">
        <v>3.6215702474112001</v>
      </c>
      <c r="AO142" s="1">
        <v>4.1389374256128004</v>
      </c>
      <c r="AP142" s="1">
        <v>4.6563046038143998</v>
      </c>
      <c r="AQ142" s="1">
        <v>5.1736717820160001</v>
      </c>
      <c r="AR142" s="1">
        <v>5.8283997856127998</v>
      </c>
    </row>
    <row r="143" spans="1:44" x14ac:dyDescent="0.2">
      <c r="A143" s="13" t="s">
        <v>91</v>
      </c>
      <c r="B143" s="1" t="s">
        <v>138</v>
      </c>
      <c r="C143" s="1" t="s">
        <v>3</v>
      </c>
      <c r="D143" s="1">
        <v>8.5147199999999999E-3</v>
      </c>
      <c r="E143" s="1">
        <v>8.5147199999999999E-3</v>
      </c>
      <c r="F143" s="1">
        <v>7.0955999999999997E-3</v>
      </c>
      <c r="G143" s="1">
        <v>7.0955999999999997E-3</v>
      </c>
      <c r="H143" s="1">
        <v>7.0955999999999997E-3</v>
      </c>
      <c r="I143" s="1">
        <v>7.0955999999999997E-3</v>
      </c>
      <c r="J143" s="1">
        <v>5.6764800000000002E-3</v>
      </c>
      <c r="K143" s="1">
        <v>5.6764800000000002E-3</v>
      </c>
      <c r="L143" s="1">
        <v>5.6764800000000002E-3</v>
      </c>
      <c r="M143" s="1">
        <v>5.6764800000000002E-3</v>
      </c>
      <c r="N143" s="1">
        <v>5.6764800000000002E-3</v>
      </c>
      <c r="O143" s="1">
        <v>4.25736E-3</v>
      </c>
      <c r="P143" s="1">
        <v>4.25736E-3</v>
      </c>
      <c r="Q143" s="1">
        <v>4.25736E-3</v>
      </c>
      <c r="R143" s="1">
        <v>4.25736E-3</v>
      </c>
      <c r="S143" s="1">
        <v>2.8382400000000001E-3</v>
      </c>
      <c r="T143" s="1">
        <v>2.8382400000000001E-3</v>
      </c>
      <c r="U143" s="1">
        <v>2.8382400000000001E-3</v>
      </c>
      <c r="V143" s="1">
        <v>2.8382400000000001E-3</v>
      </c>
      <c r="W143" s="1">
        <v>1.4191200000000001E-3</v>
      </c>
      <c r="X143" s="1">
        <v>1.4191200000000001E-3</v>
      </c>
      <c r="Y143" s="1">
        <v>1.4191199999999901E-3</v>
      </c>
      <c r="Z143" s="1">
        <v>1.4191200000000001E-3</v>
      </c>
      <c r="AA143" s="1">
        <v>0</v>
      </c>
      <c r="AB143" s="1">
        <v>0</v>
      </c>
      <c r="AC143" s="1">
        <v>0</v>
      </c>
      <c r="AD143" s="1">
        <v>0.47485621967573</v>
      </c>
      <c r="AE143" s="1">
        <v>1.46824021967572</v>
      </c>
      <c r="AF143" s="1">
        <v>2.4616242196757301</v>
      </c>
      <c r="AG143" s="1">
        <v>3.4550082196757299</v>
      </c>
      <c r="AH143" s="1">
        <v>4.4483922196756902</v>
      </c>
      <c r="AI143" s="1">
        <v>5.4417762196756998</v>
      </c>
      <c r="AJ143" s="1">
        <v>6.4351602196757298</v>
      </c>
      <c r="AK143" s="1">
        <v>6.6355928182096697</v>
      </c>
      <c r="AL143" s="1">
        <v>7.6135788</v>
      </c>
      <c r="AM143" s="1">
        <v>8.1542635200000007</v>
      </c>
      <c r="AN143" s="1">
        <v>8.9617427999999997</v>
      </c>
      <c r="AO143" s="1">
        <v>9.7692220800000005</v>
      </c>
      <c r="AP143" s="1">
        <v>10.5752822399999</v>
      </c>
      <c r="AQ143" s="1">
        <v>11.382761519999899</v>
      </c>
      <c r="AR143" s="1">
        <v>12.1902407999999</v>
      </c>
    </row>
    <row r="144" spans="1:44" x14ac:dyDescent="0.2">
      <c r="A144" s="13" t="s">
        <v>91</v>
      </c>
      <c r="B144" s="1" t="s">
        <v>105</v>
      </c>
      <c r="C144" s="1" t="s">
        <v>3</v>
      </c>
      <c r="D144" s="1">
        <v>0.23304397593599893</v>
      </c>
      <c r="E144" s="1">
        <v>0.40144091788799896</v>
      </c>
      <c r="F144" s="1">
        <v>0.56841873983999802</v>
      </c>
      <c r="G144" s="1">
        <v>0.55946279335679905</v>
      </c>
      <c r="H144" s="1">
        <v>0.55044378748799894</v>
      </c>
      <c r="I144" s="1">
        <v>0.54148784100479896</v>
      </c>
      <c r="J144" s="1">
        <v>0.53104971513599897</v>
      </c>
      <c r="K144" s="1">
        <v>0.522093768652798</v>
      </c>
      <c r="L144" s="1">
        <v>0.51313782216959902</v>
      </c>
      <c r="M144" s="1">
        <v>0.50411881630079902</v>
      </c>
      <c r="N144" s="1">
        <v>0.52288940679551899</v>
      </c>
      <c r="O144" s="1">
        <v>0.51194253712895998</v>
      </c>
      <c r="P144" s="1">
        <v>0.50247784684800001</v>
      </c>
      <c r="Q144" s="1">
        <v>0.49301315656703892</v>
      </c>
      <c r="R144" s="1">
        <v>0.48348540690047997</v>
      </c>
      <c r="S144" s="1">
        <v>0.47260159661951895</v>
      </c>
      <c r="T144" s="1">
        <v>0.46307384695296</v>
      </c>
      <c r="U144" s="1">
        <v>0.45360915667199997</v>
      </c>
      <c r="V144" s="1">
        <v>0.44414446639103899</v>
      </c>
      <c r="W144" s="1">
        <v>0.43319759672447999</v>
      </c>
      <c r="X144" s="1">
        <v>0.437124864272112</v>
      </c>
      <c r="Y144" s="1">
        <v>0.42731484851548696</v>
      </c>
      <c r="Z144" s="1">
        <v>0.417536529245567</v>
      </c>
      <c r="AA144" s="1">
        <v>0.40633908997564605</v>
      </c>
      <c r="AB144" s="1">
        <v>0.39652907421902395</v>
      </c>
      <c r="AC144" s="1">
        <v>0</v>
      </c>
      <c r="AD144" s="1">
        <v>0.47485621967573</v>
      </c>
      <c r="AE144" s="1">
        <v>1.46824021967572</v>
      </c>
      <c r="AF144" s="1">
        <v>2.4616242196757301</v>
      </c>
      <c r="AG144" s="1">
        <v>3.4550082196757299</v>
      </c>
      <c r="AH144" s="1">
        <v>4.9657593978772905</v>
      </c>
      <c r="AI144" s="1">
        <v>6.4765105760788995</v>
      </c>
      <c r="AJ144" s="1">
        <v>7.9872617542805298</v>
      </c>
      <c r="AK144" s="1">
        <v>8.7050615310160708</v>
      </c>
      <c r="AL144" s="1">
        <v>10.200414691008</v>
      </c>
      <c r="AM144" s="1">
        <v>11.258466589209601</v>
      </c>
      <c r="AN144" s="1">
        <v>12.583313047411199</v>
      </c>
      <c r="AO144" s="1">
        <v>13.908159505612801</v>
      </c>
      <c r="AP144" s="1">
        <v>15.2315868438143</v>
      </c>
      <c r="AQ144" s="1">
        <v>16.5564333020159</v>
      </c>
      <c r="AR144" s="1">
        <v>18.018640585612701</v>
      </c>
    </row>
    <row r="145" spans="1:44" x14ac:dyDescent="0.2">
      <c r="A145" s="13" t="s">
        <v>91</v>
      </c>
      <c r="B145" s="1" t="s">
        <v>106</v>
      </c>
      <c r="C145" s="1" t="s">
        <v>3</v>
      </c>
      <c r="D145" s="1">
        <v>1.3084917119999999</v>
      </c>
      <c r="E145" s="1">
        <v>1.2656847456</v>
      </c>
      <c r="F145" s="1">
        <v>1.2217487904</v>
      </c>
      <c r="G145" s="1">
        <v>1.1781628848000001</v>
      </c>
      <c r="H145" s="1">
        <v>1.1326091328000001</v>
      </c>
      <c r="I145" s="1">
        <v>1.0865728800000001</v>
      </c>
      <c r="J145" s="1">
        <v>1.0405870848000001</v>
      </c>
      <c r="K145" s="1">
        <v>0.99260506079999899</v>
      </c>
      <c r="L145" s="1">
        <v>0.94502039039999997</v>
      </c>
      <c r="M145" s="1">
        <v>0.89454386879999992</v>
      </c>
      <c r="N145" s="1">
        <v>0.84535401599999904</v>
      </c>
      <c r="O145" s="1">
        <v>0.79253752319999993</v>
      </c>
      <c r="P145" s="1">
        <v>0.73719815039999992</v>
      </c>
      <c r="Q145" s="1">
        <v>0.6835806432</v>
      </c>
      <c r="R145" s="1">
        <v>0.62832326399999905</v>
      </c>
      <c r="S145" s="1">
        <v>0.57390789599999903</v>
      </c>
      <c r="T145" s="1">
        <v>1.2397369248000001</v>
      </c>
      <c r="U145" s="1">
        <v>1.9098611568000001</v>
      </c>
      <c r="V145" s="1">
        <v>2.5858826208000001</v>
      </c>
      <c r="W145" s="1">
        <v>3.2652942048</v>
      </c>
      <c r="X145" s="1">
        <v>3.9496947839999899</v>
      </c>
      <c r="Y145" s="1">
        <v>4.6396551600000002</v>
      </c>
      <c r="Z145" s="1">
        <v>5.3329961951999998</v>
      </c>
      <c r="AA145" s="1">
        <v>6.0322502303999901</v>
      </c>
      <c r="AB145" s="1">
        <v>6.7339514592</v>
      </c>
      <c r="AC145" s="1">
        <v>7.4424959999999896</v>
      </c>
      <c r="AD145" s="1">
        <v>8.2144972799999998</v>
      </c>
      <c r="AE145" s="1">
        <v>8.9915443199999903</v>
      </c>
      <c r="AF145" s="1">
        <v>9.7736371200000001</v>
      </c>
      <c r="AG145" s="1">
        <v>10.5607756799999</v>
      </c>
      <c r="AH145" s="1">
        <v>11.352959999999999</v>
      </c>
      <c r="AI145" s="1">
        <v>12.9278678399999</v>
      </c>
      <c r="AJ145" s="1">
        <v>14.36291780194094</v>
      </c>
      <c r="AK145" s="1">
        <v>15.17366282883896</v>
      </c>
      <c r="AL145" s="1">
        <v>16.77280785573668</v>
      </c>
      <c r="AM145" s="1">
        <v>18.380782962634722</v>
      </c>
      <c r="AN145" s="1">
        <v>19.763263254835842</v>
      </c>
      <c r="AO145" s="1">
        <v>21.225046590499002</v>
      </c>
      <c r="AP145" s="1">
        <v>22.390324388242639</v>
      </c>
      <c r="AQ145" s="1">
        <v>23.23872974075049</v>
      </c>
      <c r="AR145" s="1">
        <v>24.092180853258292</v>
      </c>
    </row>
    <row r="146" spans="1:44" x14ac:dyDescent="0.2">
      <c r="A146" s="13" t="s">
        <v>91</v>
      </c>
      <c r="B146" s="1" t="s">
        <v>139</v>
      </c>
      <c r="C146" s="1" t="s">
        <v>3</v>
      </c>
      <c r="D146" s="1">
        <v>0.256576896</v>
      </c>
      <c r="E146" s="1">
        <v>0.24976512000000001</v>
      </c>
      <c r="F146" s="1">
        <v>0.24295334399999899</v>
      </c>
      <c r="G146" s="1">
        <v>0.241389158399999</v>
      </c>
      <c r="H146" s="1">
        <v>0.23442600960000001</v>
      </c>
      <c r="I146" s="1">
        <v>0.22978391040000001</v>
      </c>
      <c r="J146" s="1">
        <v>0.222820761599999</v>
      </c>
      <c r="K146" s="1">
        <v>0.21585761279999999</v>
      </c>
      <c r="L146" s="1">
        <v>0.208894464</v>
      </c>
      <c r="M146" s="1">
        <v>0.20193131519999899</v>
      </c>
      <c r="N146" s="1">
        <v>0.19728921599999999</v>
      </c>
      <c r="O146" s="1">
        <v>0.1903260672</v>
      </c>
      <c r="P146" s="1">
        <v>0.18336291839999899</v>
      </c>
      <c r="Q146" s="1">
        <v>0.17639976959999901</v>
      </c>
      <c r="R146" s="1">
        <v>0.16943662079999999</v>
      </c>
      <c r="S146" s="1">
        <v>0.16247347200000001</v>
      </c>
      <c r="T146" s="1">
        <v>0.15783137279999901</v>
      </c>
      <c r="U146" s="1">
        <v>0.150868224</v>
      </c>
      <c r="V146" s="1">
        <v>0.87495962122536797</v>
      </c>
      <c r="W146" s="1">
        <v>1.0835757497558201</v>
      </c>
      <c r="X146" s="1">
        <v>1.1698089984</v>
      </c>
      <c r="Y146" s="1">
        <v>1.24408258559999</v>
      </c>
      <c r="Z146" s="1">
        <v>1.31835617279999</v>
      </c>
      <c r="AA146" s="1">
        <v>1.3949508096000001</v>
      </c>
      <c r="AB146" s="1">
        <v>1.4692243968000001</v>
      </c>
      <c r="AC146" s="1">
        <v>1.543497984</v>
      </c>
      <c r="AD146" s="1">
        <v>1.6340189184</v>
      </c>
      <c r="AE146" s="1">
        <v>1.7245398528</v>
      </c>
      <c r="AF146" s="1">
        <v>1.8150607872</v>
      </c>
      <c r="AG146" s="1">
        <v>1.9055817215999999</v>
      </c>
      <c r="AH146" s="1">
        <v>1.9961026559999899</v>
      </c>
      <c r="AI146" s="1">
        <v>2.13304458239999</v>
      </c>
      <c r="AJ146" s="1">
        <v>2.2699865088000002</v>
      </c>
      <c r="AK146" s="1">
        <v>2.40692843519999</v>
      </c>
      <c r="AL146" s="1">
        <v>2.5438703615999998</v>
      </c>
      <c r="AM146" s="1">
        <v>2.6808122879999901</v>
      </c>
      <c r="AN146" s="1">
        <v>2.7899016191999899</v>
      </c>
      <c r="AO146" s="1">
        <v>2.8989909504</v>
      </c>
      <c r="AP146" s="1">
        <v>3.01040133119999</v>
      </c>
      <c r="AQ146" s="1">
        <v>3.1194906624000001</v>
      </c>
      <c r="AR146" s="1">
        <v>3.2285799935999999</v>
      </c>
    </row>
    <row r="147" spans="1:44" x14ac:dyDescent="0.2">
      <c r="A147" s="13" t="s">
        <v>91</v>
      </c>
      <c r="B147" s="1" t="s">
        <v>140</v>
      </c>
      <c r="C147" s="1" t="s">
        <v>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</row>
    <row r="148" spans="1:44" x14ac:dyDescent="0.2">
      <c r="A148" s="13" t="s">
        <v>91</v>
      </c>
      <c r="B148" s="1" t="s">
        <v>141</v>
      </c>
      <c r="C148" s="1" t="s">
        <v>3</v>
      </c>
      <c r="D148" s="1">
        <v>0.256576896</v>
      </c>
      <c r="E148" s="1">
        <v>0.24976512000000001</v>
      </c>
      <c r="F148" s="1">
        <v>0.24295334399999899</v>
      </c>
      <c r="G148" s="1">
        <v>0.241389158399999</v>
      </c>
      <c r="H148" s="1">
        <v>0.23442600960000001</v>
      </c>
      <c r="I148" s="1">
        <v>0.22978391040000001</v>
      </c>
      <c r="J148" s="1">
        <v>0.222820761599999</v>
      </c>
      <c r="K148" s="1">
        <v>0.21585761279999999</v>
      </c>
      <c r="L148" s="1">
        <v>0.208894464</v>
      </c>
      <c r="M148" s="1">
        <v>0.20193131519999899</v>
      </c>
      <c r="N148" s="1">
        <v>0.19728921599999999</v>
      </c>
      <c r="O148" s="1">
        <v>0.1903260672</v>
      </c>
      <c r="P148" s="1">
        <v>0.18336291839999899</v>
      </c>
      <c r="Q148" s="1">
        <v>0.17639976959999901</v>
      </c>
      <c r="R148" s="1">
        <v>0.16943662079999999</v>
      </c>
      <c r="S148" s="1">
        <v>0.16247347200000001</v>
      </c>
      <c r="T148" s="1">
        <v>0.15783137279999901</v>
      </c>
      <c r="U148" s="1">
        <v>0.150868224</v>
      </c>
      <c r="V148" s="1">
        <v>0.87495962122536797</v>
      </c>
      <c r="W148" s="1">
        <v>1.0835757497558201</v>
      </c>
      <c r="X148" s="1">
        <v>1.1698089984</v>
      </c>
      <c r="Y148" s="1">
        <v>1.24408258559999</v>
      </c>
      <c r="Z148" s="1">
        <v>1.31835617279999</v>
      </c>
      <c r="AA148" s="1">
        <v>1.3949508096000001</v>
      </c>
      <c r="AB148" s="1">
        <v>1.4692243968000001</v>
      </c>
      <c r="AC148" s="1">
        <v>1.543497984</v>
      </c>
      <c r="AD148" s="1">
        <v>1.6340189184</v>
      </c>
      <c r="AE148" s="1">
        <v>1.7245398528</v>
      </c>
      <c r="AF148" s="1">
        <v>1.8150607872</v>
      </c>
      <c r="AG148" s="1">
        <v>1.9055817215999999</v>
      </c>
      <c r="AH148" s="1">
        <v>1.9961026559999899</v>
      </c>
      <c r="AI148" s="1">
        <v>2.13304458239999</v>
      </c>
      <c r="AJ148" s="1">
        <v>2.2699865088000002</v>
      </c>
      <c r="AK148" s="1">
        <v>2.40692843519999</v>
      </c>
      <c r="AL148" s="1">
        <v>2.5438703615999998</v>
      </c>
      <c r="AM148" s="1">
        <v>2.6808122879999901</v>
      </c>
      <c r="AN148" s="1">
        <v>2.7899016191999899</v>
      </c>
      <c r="AO148" s="1">
        <v>2.8989909504</v>
      </c>
      <c r="AP148" s="1">
        <v>3.01040133119999</v>
      </c>
      <c r="AQ148" s="1">
        <v>3.1194906624000001</v>
      </c>
      <c r="AR148" s="1">
        <v>3.2285799935999999</v>
      </c>
    </row>
    <row r="149" spans="1:44" x14ac:dyDescent="0.2">
      <c r="A149" s="13" t="s">
        <v>91</v>
      </c>
      <c r="B149" s="1" t="s">
        <v>142</v>
      </c>
      <c r="C149" s="1" t="s">
        <v>3</v>
      </c>
      <c r="D149" s="1">
        <v>74.486775587922722</v>
      </c>
      <c r="E149" s="1">
        <v>77.349391531463937</v>
      </c>
      <c r="F149" s="1">
        <v>80.172993848475201</v>
      </c>
      <c r="G149" s="1">
        <v>82.870130395585889</v>
      </c>
      <c r="H149" s="1">
        <v>85.462147294536919</v>
      </c>
      <c r="I149" s="1">
        <v>88.035643359668455</v>
      </c>
      <c r="J149" s="1">
        <v>91.073991245457407</v>
      </c>
      <c r="K149" s="1">
        <v>93.998465712927839</v>
      </c>
      <c r="L149" s="1">
        <v>97.135362270372994</v>
      </c>
      <c r="M149" s="1">
        <v>100.20332011570162</v>
      </c>
      <c r="N149" s="1">
        <v>103.03779302647156</v>
      </c>
      <c r="O149" s="1">
        <v>106.34043511509624</v>
      </c>
      <c r="P149" s="1">
        <v>109.59909410830801</v>
      </c>
      <c r="Q149" s="1">
        <v>112.83695716462242</v>
      </c>
      <c r="R149" s="1">
        <v>114.88225942318093</v>
      </c>
      <c r="S149" s="1">
        <v>118.01274512697093</v>
      </c>
      <c r="T149" s="1">
        <v>121.24018453256443</v>
      </c>
      <c r="U149" s="1">
        <v>124.45380957098573</v>
      </c>
      <c r="V149" s="1">
        <v>127.6289290006587</v>
      </c>
      <c r="W149" s="1">
        <v>130.76299802563881</v>
      </c>
      <c r="X149" s="1">
        <v>133.8782272209358</v>
      </c>
      <c r="Y149" s="1">
        <v>137.33210585225939</v>
      </c>
      <c r="Z149" s="1">
        <v>140.77740265985889</v>
      </c>
      <c r="AA149" s="1">
        <v>144.26227439165217</v>
      </c>
      <c r="AB149" s="1">
        <v>147.9446846778076</v>
      </c>
      <c r="AC149" s="1">
        <v>151.54570572906505</v>
      </c>
      <c r="AD149" s="1">
        <v>154.79058631811947</v>
      </c>
      <c r="AE149" s="1">
        <v>157.79571937829505</v>
      </c>
      <c r="AF149" s="1">
        <v>160.88486591705572</v>
      </c>
      <c r="AG149" s="1">
        <v>163.93951347438073</v>
      </c>
      <c r="AH149" s="1">
        <v>167.31121407891021</v>
      </c>
      <c r="AI149" s="1">
        <v>170.27537881110169</v>
      </c>
      <c r="AJ149" s="1">
        <v>173.0219613335361</v>
      </c>
      <c r="AK149" s="1">
        <v>173.77352054439106</v>
      </c>
      <c r="AL149" s="1">
        <v>176.5255469704268</v>
      </c>
      <c r="AM149" s="1">
        <v>179.19918941816957</v>
      </c>
      <c r="AN149" s="1">
        <v>181.57222316452729</v>
      </c>
      <c r="AO149" s="1">
        <v>183.91562770594331</v>
      </c>
      <c r="AP149" s="1">
        <v>186.51991327639587</v>
      </c>
      <c r="AQ149" s="1">
        <v>188.94105330416022</v>
      </c>
      <c r="AR149" s="1">
        <v>190.80321993121476</v>
      </c>
    </row>
    <row r="151" spans="1:44" x14ac:dyDescent="0.2">
      <c r="A151" s="13" t="s">
        <v>91</v>
      </c>
      <c r="B151" s="1" t="s">
        <v>135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</row>
    <row r="152" spans="1:44" x14ac:dyDescent="0.2">
      <c r="A152" s="13" t="s">
        <v>91</v>
      </c>
      <c r="B152" s="1" t="s">
        <v>131</v>
      </c>
      <c r="C152" s="1" t="s">
        <v>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</row>
    <row r="153" spans="1:44" x14ac:dyDescent="0.2">
      <c r="A153" s="13" t="s">
        <v>91</v>
      </c>
      <c r="B153" s="1" t="s">
        <v>143</v>
      </c>
      <c r="C153" s="1" t="s">
        <v>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E136-9A27-3E46-A247-73FC7B7BC4AE}">
  <dimension ref="A1:AR153"/>
  <sheetViews>
    <sheetView topLeftCell="M1" workbookViewId="0">
      <selection activeCell="D130" sqref="D130:AR153"/>
    </sheetView>
  </sheetViews>
  <sheetFormatPr baseColWidth="10" defaultRowHeight="16" x14ac:dyDescent="0.2"/>
  <cols>
    <col min="1" max="1" width="10.83203125" style="13"/>
    <col min="2" max="2" width="35.5" customWidth="1"/>
  </cols>
  <sheetData>
    <row r="1" spans="1:44" s="1" customFormat="1" ht="15" x14ac:dyDescent="0.2">
      <c r="A1" s="13"/>
      <c r="B1" s="2" t="s">
        <v>187</v>
      </c>
    </row>
    <row r="2" spans="1:44" s="2" customFormat="1" ht="15" x14ac:dyDescent="0.2">
      <c r="A2" s="13"/>
    </row>
    <row r="3" spans="1:44" s="45" customFormat="1" x14ac:dyDescent="0.2">
      <c r="A3" s="3" t="s">
        <v>90</v>
      </c>
      <c r="B3" s="14" t="s">
        <v>0</v>
      </c>
      <c r="C3" s="45" t="s">
        <v>1</v>
      </c>
      <c r="D3" s="45">
        <v>2010</v>
      </c>
      <c r="E3" s="45">
        <v>2011</v>
      </c>
      <c r="F3" s="45">
        <v>2012</v>
      </c>
      <c r="G3" s="45">
        <v>2013</v>
      </c>
      <c r="H3" s="45">
        <v>2014</v>
      </c>
      <c r="I3" s="45">
        <v>2015</v>
      </c>
      <c r="J3" s="45">
        <v>2016</v>
      </c>
      <c r="K3" s="45">
        <v>2017</v>
      </c>
      <c r="L3" s="45">
        <v>2018</v>
      </c>
      <c r="M3" s="45">
        <v>2019</v>
      </c>
      <c r="N3" s="45">
        <v>2020</v>
      </c>
      <c r="O3" s="45">
        <v>2021</v>
      </c>
      <c r="P3" s="45">
        <v>2022</v>
      </c>
      <c r="Q3" s="45">
        <v>2023</v>
      </c>
      <c r="R3" s="45">
        <v>2024</v>
      </c>
      <c r="S3" s="45">
        <v>2025</v>
      </c>
      <c r="T3" s="45">
        <v>2026</v>
      </c>
      <c r="U3" s="45">
        <v>2027</v>
      </c>
      <c r="V3" s="45">
        <v>2028</v>
      </c>
      <c r="W3" s="45">
        <v>2029</v>
      </c>
      <c r="X3" s="45">
        <v>2030</v>
      </c>
      <c r="Y3" s="45">
        <v>2031</v>
      </c>
      <c r="Z3" s="45">
        <v>2032</v>
      </c>
      <c r="AA3" s="45">
        <v>2033</v>
      </c>
      <c r="AB3" s="45">
        <v>2034</v>
      </c>
      <c r="AC3" s="45">
        <v>2035</v>
      </c>
      <c r="AD3" s="45">
        <v>2036</v>
      </c>
      <c r="AE3" s="45">
        <v>2037</v>
      </c>
      <c r="AF3" s="45">
        <v>2038</v>
      </c>
      <c r="AG3" s="45">
        <v>2039</v>
      </c>
      <c r="AH3" s="45">
        <v>2040</v>
      </c>
      <c r="AI3" s="45">
        <v>2041</v>
      </c>
      <c r="AJ3" s="45">
        <v>2042</v>
      </c>
      <c r="AK3" s="45">
        <v>2043</v>
      </c>
      <c r="AL3" s="45">
        <v>2044</v>
      </c>
      <c r="AM3" s="45">
        <v>2045</v>
      </c>
      <c r="AN3" s="45">
        <v>2046</v>
      </c>
      <c r="AO3" s="45">
        <v>2047</v>
      </c>
      <c r="AP3" s="45">
        <v>2048</v>
      </c>
      <c r="AQ3" s="45">
        <v>2049</v>
      </c>
      <c r="AR3" s="45">
        <v>2050</v>
      </c>
    </row>
    <row r="4" spans="1:44" x14ac:dyDescent="0.2">
      <c r="A4" s="13" t="s">
        <v>177</v>
      </c>
      <c r="B4" t="s">
        <v>2</v>
      </c>
      <c r="C4" t="s">
        <v>3</v>
      </c>
      <c r="D4">
        <v>83.894808424257803</v>
      </c>
      <c r="E4">
        <v>84.884404973356993</v>
      </c>
      <c r="F4">
        <v>85.879076376554096</v>
      </c>
      <c r="G4">
        <v>86.881360060898203</v>
      </c>
      <c r="H4">
        <v>87.888718599340194</v>
      </c>
      <c r="I4">
        <v>89.056729669480106</v>
      </c>
      <c r="J4">
        <v>90.296522987807393</v>
      </c>
      <c r="K4">
        <v>91.543928587281499</v>
      </c>
      <c r="L4">
        <v>92.796409040853604</v>
      </c>
      <c r="M4">
        <v>94.056501775572599</v>
      </c>
      <c r="N4">
        <v>95.321669364389592</v>
      </c>
      <c r="O4">
        <v>96.252106571517302</v>
      </c>
      <c r="P4">
        <v>97.182543778645098</v>
      </c>
      <c r="Q4">
        <v>98.118055839870891</v>
      </c>
      <c r="R4">
        <v>99.053567901096798</v>
      </c>
      <c r="S4">
        <v>99.99415481642049</v>
      </c>
      <c r="T4">
        <v>100.9307463200234</v>
      </c>
      <c r="U4">
        <v>101.8724126777245</v>
      </c>
      <c r="V4">
        <v>102.81407903542531</v>
      </c>
      <c r="W4">
        <v>103.7608202472243</v>
      </c>
      <c r="X4">
        <v>104.7075614590231</v>
      </c>
      <c r="Y4">
        <v>105.377288395683</v>
      </c>
      <c r="Z4">
        <v>106.0430199206221</v>
      </c>
      <c r="AA4">
        <v>106.7127468572822</v>
      </c>
      <c r="AB4">
        <v>107.3810158092702</v>
      </c>
      <c r="AC4">
        <v>108.04928476125829</v>
      </c>
      <c r="AD4">
        <v>108.7175537132465</v>
      </c>
      <c r="AE4">
        <v>109.3858226652346</v>
      </c>
      <c r="AF4">
        <v>110.0500962055021</v>
      </c>
      <c r="AG4">
        <v>110.7209025845392</v>
      </c>
      <c r="AH4">
        <v>111.3877135518555</v>
      </c>
      <c r="AI4">
        <v>111.8996852846782</v>
      </c>
      <c r="AJ4">
        <v>112.4116570175009</v>
      </c>
      <c r="AK4">
        <v>112.92616617737241</v>
      </c>
      <c r="AL4">
        <v>113.4406753372441</v>
      </c>
      <c r="AM4">
        <v>113.9551844971156</v>
      </c>
      <c r="AN4">
        <v>114.46969365698729</v>
      </c>
      <c r="AO4">
        <v>114.98674024390789</v>
      </c>
      <c r="AP4">
        <v>115.4972539920587</v>
      </c>
      <c r="AQ4">
        <v>116.0143005789793</v>
      </c>
      <c r="AR4">
        <v>116.5313471658999</v>
      </c>
    </row>
    <row r="5" spans="1:44" x14ac:dyDescent="0.2">
      <c r="A5" s="13" t="s">
        <v>177</v>
      </c>
      <c r="B5" t="s">
        <v>4</v>
      </c>
      <c r="C5" t="s">
        <v>3</v>
      </c>
      <c r="D5">
        <v>5.76</v>
      </c>
      <c r="E5">
        <v>5.76</v>
      </c>
      <c r="F5">
        <v>5.76</v>
      </c>
      <c r="G5">
        <v>5.76</v>
      </c>
      <c r="H5">
        <v>5.76</v>
      </c>
      <c r="I5">
        <v>5.8044310404825401</v>
      </c>
      <c r="J5">
        <v>5.8682287437652203</v>
      </c>
      <c r="K5">
        <v>5.9320264470478996</v>
      </c>
      <c r="L5">
        <v>5.9958241503305798</v>
      </c>
      <c r="M5">
        <v>6.0596218536132698</v>
      </c>
      <c r="N5">
        <v>6.12341955689595</v>
      </c>
      <c r="O5">
        <v>6.1651780535900702</v>
      </c>
      <c r="P5">
        <v>6.2069365502841798</v>
      </c>
      <c r="Q5">
        <v>6.2486950469783</v>
      </c>
      <c r="R5">
        <v>6.2904535436724203</v>
      </c>
      <c r="S5">
        <v>6.3322120403665396</v>
      </c>
      <c r="T5">
        <v>6.37281057881916</v>
      </c>
      <c r="U5">
        <v>6.4134091172717698</v>
      </c>
      <c r="V5">
        <v>6.4540076557243902</v>
      </c>
      <c r="W5">
        <v>6.4946061941770097</v>
      </c>
      <c r="X5">
        <v>6.5352047326296203</v>
      </c>
      <c r="Y5">
        <v>6.5653636469087102</v>
      </c>
      <c r="Z5">
        <v>6.5943626029462896</v>
      </c>
      <c r="AA5">
        <v>6.6245215172253804</v>
      </c>
      <c r="AB5">
        <v>6.6535204732629598</v>
      </c>
      <c r="AC5">
        <v>6.6825194293005401</v>
      </c>
      <c r="AD5">
        <v>6.7115183853381204</v>
      </c>
      <c r="AE5">
        <v>6.7405173413757096</v>
      </c>
      <c r="AF5">
        <v>6.76835633917179</v>
      </c>
      <c r="AG5">
        <v>6.7973552952093703</v>
      </c>
      <c r="AH5">
        <v>6.8251942930054499</v>
      </c>
      <c r="AI5">
        <v>6.8449135831110004</v>
      </c>
      <c r="AJ5">
        <v>6.8646328732165598</v>
      </c>
      <c r="AK5">
        <v>6.8843521633221201</v>
      </c>
      <c r="AL5">
        <v>6.9040714534276697</v>
      </c>
      <c r="AM5">
        <v>6.92379074353323</v>
      </c>
      <c r="AN5">
        <v>6.9435100336387796</v>
      </c>
      <c r="AO5">
        <v>6.9632293237443399</v>
      </c>
      <c r="AP5">
        <v>6.9817886556083897</v>
      </c>
      <c r="AQ5">
        <v>7.00150794571395</v>
      </c>
      <c r="AR5">
        <v>7.0212272358195102</v>
      </c>
    </row>
    <row r="7" spans="1:44" s="45" customFormat="1" x14ac:dyDescent="0.2">
      <c r="A7" s="3" t="s">
        <v>90</v>
      </c>
      <c r="B7" s="14" t="s">
        <v>5</v>
      </c>
      <c r="C7" s="45" t="s">
        <v>1</v>
      </c>
      <c r="D7" s="45">
        <v>2010</v>
      </c>
      <c r="E7" s="45">
        <v>2011</v>
      </c>
      <c r="F7" s="45">
        <v>2012</v>
      </c>
      <c r="G7" s="45">
        <v>2013</v>
      </c>
      <c r="H7" s="45">
        <v>2014</v>
      </c>
      <c r="I7" s="45">
        <v>2015</v>
      </c>
      <c r="J7" s="45">
        <v>2016</v>
      </c>
      <c r="K7" s="45">
        <v>2017</v>
      </c>
      <c r="L7" s="45">
        <v>2018</v>
      </c>
      <c r="M7" s="45">
        <v>2019</v>
      </c>
      <c r="N7" s="45">
        <v>2020</v>
      </c>
      <c r="O7" s="45">
        <v>2021</v>
      </c>
      <c r="P7" s="45">
        <v>2022</v>
      </c>
      <c r="Q7" s="45">
        <v>2023</v>
      </c>
      <c r="R7" s="45">
        <v>2024</v>
      </c>
      <c r="S7" s="45">
        <v>2025</v>
      </c>
      <c r="T7" s="45">
        <v>2026</v>
      </c>
      <c r="U7" s="45">
        <v>2027</v>
      </c>
      <c r="V7" s="45">
        <v>2028</v>
      </c>
      <c r="W7" s="45">
        <v>2029</v>
      </c>
      <c r="X7" s="45">
        <v>2030</v>
      </c>
      <c r="Y7" s="45">
        <v>2031</v>
      </c>
      <c r="Z7" s="45">
        <v>2032</v>
      </c>
      <c r="AA7" s="45">
        <v>2033</v>
      </c>
      <c r="AB7" s="45">
        <v>2034</v>
      </c>
      <c r="AC7" s="45">
        <v>2035</v>
      </c>
      <c r="AD7" s="45">
        <v>2036</v>
      </c>
      <c r="AE7" s="45">
        <v>2037</v>
      </c>
      <c r="AF7" s="45">
        <v>2038</v>
      </c>
      <c r="AG7" s="45">
        <v>2039</v>
      </c>
      <c r="AH7" s="45">
        <v>2040</v>
      </c>
      <c r="AI7" s="45">
        <v>2041</v>
      </c>
      <c r="AJ7" s="45">
        <v>2042</v>
      </c>
      <c r="AK7" s="45">
        <v>2043</v>
      </c>
      <c r="AL7" s="45">
        <v>2044</v>
      </c>
      <c r="AM7" s="45">
        <v>2045</v>
      </c>
      <c r="AN7" s="45">
        <v>2046</v>
      </c>
      <c r="AO7" s="45">
        <v>2047</v>
      </c>
      <c r="AP7" s="45">
        <v>2048</v>
      </c>
      <c r="AQ7" s="45">
        <v>2049</v>
      </c>
      <c r="AR7" s="45">
        <v>2050</v>
      </c>
    </row>
    <row r="8" spans="1:44" x14ac:dyDescent="0.2">
      <c r="A8" s="13" t="s">
        <v>177</v>
      </c>
      <c r="B8" t="s">
        <v>6</v>
      </c>
      <c r="C8" t="s">
        <v>7</v>
      </c>
      <c r="D8">
        <v>5143.7741192377725</v>
      </c>
      <c r="E8">
        <v>5166.7741192377707</v>
      </c>
      <c r="F8">
        <v>5231.0626489204005</v>
      </c>
      <c r="G8">
        <v>5245.7890967114445</v>
      </c>
      <c r="H8">
        <v>5243.623585330135</v>
      </c>
      <c r="I8">
        <v>5266.3877104464027</v>
      </c>
      <c r="J8">
        <v>5256.734532550422</v>
      </c>
      <c r="K8">
        <v>5245.9345325504219</v>
      </c>
      <c r="L8">
        <v>5349.0035966764508</v>
      </c>
      <c r="M8">
        <v>5326.7600201450787</v>
      </c>
      <c r="N8">
        <v>5473.2689529850104</v>
      </c>
      <c r="O8">
        <v>5581.1060299310166</v>
      </c>
      <c r="P8">
        <v>5640.439113434395</v>
      </c>
      <c r="Q8">
        <v>5687.4543643675324</v>
      </c>
      <c r="R8">
        <v>5744.4425382989812</v>
      </c>
      <c r="S8">
        <v>5921.3581991202391</v>
      </c>
      <c r="T8">
        <v>6161.6097966700681</v>
      </c>
      <c r="U8">
        <v>6383.3320046422532</v>
      </c>
      <c r="V8">
        <v>6625.3166799411447</v>
      </c>
      <c r="W8">
        <v>6833.535995245883</v>
      </c>
      <c r="X8">
        <v>7067.2071721633929</v>
      </c>
      <c r="Y8">
        <v>7308.2545070771503</v>
      </c>
      <c r="Z8">
        <v>7520.8051059908594</v>
      </c>
      <c r="AA8">
        <v>7769.4317664977179</v>
      </c>
      <c r="AB8">
        <v>8056.3040117082082</v>
      </c>
      <c r="AC8">
        <v>8153.257016011773</v>
      </c>
      <c r="AD8">
        <v>8301.8606968513523</v>
      </c>
      <c r="AE8">
        <v>8510.0068138628849</v>
      </c>
      <c r="AF8">
        <v>8735.2803660718509</v>
      </c>
      <c r="AG8">
        <v>9058.9497920703598</v>
      </c>
      <c r="AH8">
        <v>9416.2856669541015</v>
      </c>
      <c r="AI8">
        <v>9757.0307091511077</v>
      </c>
      <c r="AJ8">
        <v>10089.982236156477</v>
      </c>
      <c r="AK8">
        <v>10290.806801571689</v>
      </c>
      <c r="AL8">
        <v>10633.793056609424</v>
      </c>
      <c r="AM8">
        <v>10962.593008726082</v>
      </c>
      <c r="AN8">
        <v>11277.512172670149</v>
      </c>
      <c r="AO8">
        <v>11611.924667542533</v>
      </c>
      <c r="AP8">
        <v>11887.714999023561</v>
      </c>
      <c r="AQ8">
        <v>12172.166410887889</v>
      </c>
      <c r="AR8">
        <v>12439.809829341168</v>
      </c>
    </row>
    <row r="9" spans="1:44" x14ac:dyDescent="0.2">
      <c r="A9" s="13" t="s">
        <v>177</v>
      </c>
      <c r="B9" t="s">
        <v>8</v>
      </c>
      <c r="C9" t="s">
        <v>7</v>
      </c>
      <c r="D9">
        <v>86.3</v>
      </c>
      <c r="E9">
        <v>83.2</v>
      </c>
      <c r="F9">
        <v>80.100000000000009</v>
      </c>
      <c r="G9">
        <v>77</v>
      </c>
      <c r="H9">
        <v>73.800000000000011</v>
      </c>
      <c r="I9">
        <v>70.8</v>
      </c>
      <c r="J9">
        <v>67.7</v>
      </c>
      <c r="K9">
        <v>64.5</v>
      </c>
      <c r="L9">
        <v>66.517286980329999</v>
      </c>
      <c r="M9">
        <v>61.5</v>
      </c>
      <c r="N9">
        <v>104.6017275109073</v>
      </c>
      <c r="O9">
        <v>161.40172751090699</v>
      </c>
      <c r="P9">
        <v>218.40172751090699</v>
      </c>
      <c r="Q9">
        <v>255.86623730686398</v>
      </c>
      <c r="R9">
        <v>287.45673570488094</v>
      </c>
      <c r="S9">
        <v>319.307319550324</v>
      </c>
      <c r="T9">
        <v>332.31049533856799</v>
      </c>
      <c r="U9">
        <v>329.68174437712497</v>
      </c>
      <c r="V9">
        <v>326.58174437712501</v>
      </c>
      <c r="W9">
        <v>323.58174437712501</v>
      </c>
      <c r="X9">
        <v>320.48174437712498</v>
      </c>
      <c r="Y9">
        <v>317.28174437712505</v>
      </c>
      <c r="Z9">
        <v>314.28174437712505</v>
      </c>
      <c r="AA9">
        <v>311.18174437712503</v>
      </c>
      <c r="AB9">
        <v>307.98174437712498</v>
      </c>
      <c r="AC9">
        <v>323.98670607217298</v>
      </c>
      <c r="AD9">
        <v>350.69038691176104</v>
      </c>
      <c r="AE9">
        <v>352.95783927915397</v>
      </c>
      <c r="AF9">
        <v>351.95783927915397</v>
      </c>
      <c r="AG9">
        <v>353.16175389635202</v>
      </c>
      <c r="AH9">
        <v>352.16175389635202</v>
      </c>
      <c r="AI9">
        <v>351.653618197399</v>
      </c>
      <c r="AJ9">
        <v>352.37835187273498</v>
      </c>
      <c r="AK9">
        <v>351.478351872735</v>
      </c>
      <c r="AL9">
        <v>351.56460691046698</v>
      </c>
      <c r="AM9">
        <v>369.66455902711596</v>
      </c>
      <c r="AN9">
        <v>369.66455902711596</v>
      </c>
      <c r="AO9">
        <v>371.24989849804803</v>
      </c>
      <c r="AP9">
        <v>371.24989849804803</v>
      </c>
      <c r="AQ9">
        <v>371.24989849804803</v>
      </c>
      <c r="AR9">
        <v>373.682681863384</v>
      </c>
    </row>
    <row r="10" spans="1:44" x14ac:dyDescent="0.2">
      <c r="A10" s="13" t="s">
        <v>177</v>
      </c>
      <c r="B10" t="s">
        <v>9</v>
      </c>
      <c r="C10" t="s">
        <v>7</v>
      </c>
      <c r="D10">
        <v>1580.8000000000002</v>
      </c>
      <c r="E10">
        <v>1543.7</v>
      </c>
      <c r="F10">
        <v>1504.3</v>
      </c>
      <c r="G10">
        <v>1464.6999999999998</v>
      </c>
      <c r="H10">
        <v>1425.2</v>
      </c>
      <c r="I10">
        <v>1385.7</v>
      </c>
      <c r="J10">
        <v>1346.1999999999998</v>
      </c>
      <c r="K10">
        <v>1306.7</v>
      </c>
      <c r="L10">
        <v>1227.7</v>
      </c>
      <c r="M10">
        <v>1267.1000000000001</v>
      </c>
      <c r="N10">
        <v>1188.1000000000001</v>
      </c>
      <c r="O10">
        <v>1148.5999999999999</v>
      </c>
      <c r="P10">
        <v>1109</v>
      </c>
      <c r="Q10">
        <v>1069.5999999999999</v>
      </c>
      <c r="R10">
        <v>1030</v>
      </c>
      <c r="S10">
        <v>990.5</v>
      </c>
      <c r="T10">
        <v>950.9</v>
      </c>
      <c r="U10">
        <v>911.5</v>
      </c>
      <c r="V10">
        <v>914.38467529889704</v>
      </c>
      <c r="W10">
        <v>957.04259067384396</v>
      </c>
      <c r="X10">
        <v>1017.4425906738441</v>
      </c>
      <c r="Y10">
        <v>1078.0425906738401</v>
      </c>
      <c r="Z10">
        <v>1138.5425906738401</v>
      </c>
      <c r="AA10">
        <v>1198.94259067384</v>
      </c>
      <c r="AB10">
        <v>1259.44259067384</v>
      </c>
      <c r="AC10">
        <v>1319.94259067384</v>
      </c>
      <c r="AD10">
        <v>1380.44259067384</v>
      </c>
      <c r="AE10">
        <v>1440.84259067384</v>
      </c>
      <c r="AF10">
        <v>1501.44259067384</v>
      </c>
      <c r="AG10">
        <v>1561.84259067384</v>
      </c>
      <c r="AH10">
        <v>1622.34259067384</v>
      </c>
      <c r="AI10">
        <v>1682.7425906738399</v>
      </c>
      <c r="AJ10">
        <v>1743.34259067384</v>
      </c>
      <c r="AK10">
        <v>1803.7425906738399</v>
      </c>
      <c r="AL10">
        <v>1864.2425906738399</v>
      </c>
      <c r="AM10">
        <v>1924.64259067384</v>
      </c>
      <c r="AN10">
        <v>1985.2425906738399</v>
      </c>
      <c r="AO10">
        <v>2045.64259067384</v>
      </c>
      <c r="AP10">
        <v>2106.14259067384</v>
      </c>
      <c r="AQ10">
        <v>2166.5425906738396</v>
      </c>
      <c r="AR10">
        <v>2227.14259067384</v>
      </c>
    </row>
    <row r="11" spans="1:44" x14ac:dyDescent="0.2">
      <c r="A11" s="13" t="s">
        <v>177</v>
      </c>
      <c r="B11" t="s">
        <v>10</v>
      </c>
      <c r="C11" t="s">
        <v>7</v>
      </c>
      <c r="D11">
        <v>1403.7741192377712</v>
      </c>
      <c r="E11">
        <v>1459.1741192377701</v>
      </c>
      <c r="F11">
        <v>1557.9626489203999</v>
      </c>
      <c r="G11">
        <v>1638.9890967114457</v>
      </c>
      <c r="H11">
        <v>1703.2235853301343</v>
      </c>
      <c r="I11">
        <v>1791.9877104464024</v>
      </c>
      <c r="J11">
        <v>1848.6345325504215</v>
      </c>
      <c r="K11">
        <v>1904.1345325504215</v>
      </c>
      <c r="L11">
        <v>2085.2143082545826</v>
      </c>
      <c r="M11">
        <v>2029.9143082545825</v>
      </c>
      <c r="N11">
        <v>2140.8143082545826</v>
      </c>
      <c r="O11">
        <v>2224.8951443105157</v>
      </c>
      <c r="P11">
        <v>2291.2679889090637</v>
      </c>
      <c r="Q11">
        <v>2373.0847302656225</v>
      </c>
      <c r="R11">
        <v>2481.5824057990535</v>
      </c>
      <c r="S11">
        <v>2629.8474827748701</v>
      </c>
      <c r="T11">
        <v>2785.1474827748602</v>
      </c>
      <c r="U11">
        <v>2861.9984417084879</v>
      </c>
      <c r="V11">
        <v>2917.2984417084876</v>
      </c>
      <c r="W11">
        <v>2972.7984417084876</v>
      </c>
      <c r="X11">
        <v>3028.2984417084876</v>
      </c>
      <c r="Y11">
        <v>3083.5984417084874</v>
      </c>
      <c r="Z11">
        <v>3139.0984417084878</v>
      </c>
      <c r="AA11">
        <v>3194.3984417084871</v>
      </c>
      <c r="AB11">
        <v>3249.8984417084876</v>
      </c>
      <c r="AC11">
        <v>3199.6243224707159</v>
      </c>
      <c r="AD11">
        <v>3162.9243224707157</v>
      </c>
      <c r="AE11">
        <v>3180.4029871148664</v>
      </c>
      <c r="AF11">
        <v>3218.1765393238202</v>
      </c>
      <c r="AG11">
        <v>3272.5420507051313</v>
      </c>
      <c r="AH11">
        <v>3302.6779255888637</v>
      </c>
      <c r="AI11">
        <v>3301.2311034848349</v>
      </c>
      <c r="AJ11">
        <v>3290.6578968148547</v>
      </c>
      <c r="AK11">
        <v>3220.3781211106948</v>
      </c>
      <c r="AL11">
        <v>3220.3781211106948</v>
      </c>
      <c r="AM11">
        <v>3220.3781211106948</v>
      </c>
      <c r="AN11">
        <v>3191.4972850547615</v>
      </c>
      <c r="AO11">
        <v>3180.6244404562135</v>
      </c>
      <c r="AP11">
        <v>3154.3076990996547</v>
      </c>
      <c r="AQ11">
        <v>3123.277970780905</v>
      </c>
      <c r="AR11">
        <v>3218.1695216468306</v>
      </c>
    </row>
    <row r="12" spans="1:44" x14ac:dyDescent="0.2">
      <c r="A12" s="13" t="s">
        <v>177</v>
      </c>
      <c r="B12" t="s">
        <v>11</v>
      </c>
      <c r="C12" t="s">
        <v>7</v>
      </c>
      <c r="D12">
        <v>1006.6999999999999</v>
      </c>
      <c r="E12">
        <v>994.1</v>
      </c>
      <c r="F12">
        <v>981.6</v>
      </c>
      <c r="G12">
        <v>969</v>
      </c>
      <c r="H12">
        <v>956.4</v>
      </c>
      <c r="I12">
        <v>943.8</v>
      </c>
      <c r="J12">
        <v>931.2</v>
      </c>
      <c r="K12">
        <v>918.60000000000014</v>
      </c>
      <c r="L12">
        <v>893.5</v>
      </c>
      <c r="M12">
        <v>906</v>
      </c>
      <c r="N12">
        <v>880.89999999999986</v>
      </c>
      <c r="O12">
        <v>868.30000000000007</v>
      </c>
      <c r="P12">
        <v>855.7</v>
      </c>
      <c r="Q12">
        <v>843.09999999999991</v>
      </c>
      <c r="R12">
        <v>830.5</v>
      </c>
      <c r="S12">
        <v>818.00000000000011</v>
      </c>
      <c r="T12">
        <v>882.64842176159402</v>
      </c>
      <c r="U12">
        <v>1020.0484217615941</v>
      </c>
      <c r="V12">
        <v>1157.44842176159</v>
      </c>
      <c r="W12">
        <v>1221.2098216913801</v>
      </c>
      <c r="X12">
        <v>1247.58099860889</v>
      </c>
      <c r="Y12">
        <v>1322.9283335226501</v>
      </c>
      <c r="Z12">
        <v>1369.4789324363601</v>
      </c>
      <c r="AA12">
        <v>1452.5055929432201</v>
      </c>
      <c r="AB12">
        <v>1573.77783815371</v>
      </c>
      <c r="AC12">
        <v>1674.6</v>
      </c>
      <c r="AD12">
        <v>1690.69999999999</v>
      </c>
      <c r="AE12">
        <v>1706.8999999999901</v>
      </c>
      <c r="AF12">
        <v>1723.1</v>
      </c>
      <c r="AG12">
        <v>1739.19999999999</v>
      </c>
      <c r="AH12">
        <v>1755.3</v>
      </c>
      <c r="AI12">
        <v>1769.49999999999</v>
      </c>
      <c r="AJ12">
        <v>1783.7</v>
      </c>
      <c r="AK12">
        <v>1797.8999999999899</v>
      </c>
      <c r="AL12">
        <v>1812.19999999999</v>
      </c>
      <c r="AM12">
        <v>1826.4</v>
      </c>
      <c r="AN12">
        <v>1835.8999999999999</v>
      </c>
      <c r="AO12">
        <v>1845.4</v>
      </c>
      <c r="AP12">
        <v>1854.9</v>
      </c>
      <c r="AQ12">
        <v>1864.4</v>
      </c>
      <c r="AR12">
        <v>1874</v>
      </c>
    </row>
    <row r="13" spans="1:44" x14ac:dyDescent="0.2">
      <c r="A13" s="13" t="s">
        <v>177</v>
      </c>
      <c r="B13" t="s">
        <v>12</v>
      </c>
      <c r="C13" t="s">
        <v>7</v>
      </c>
      <c r="D13">
        <v>393.29999999999995</v>
      </c>
      <c r="E13">
        <v>385.40000000000003</v>
      </c>
      <c r="F13">
        <v>377.59999999999997</v>
      </c>
      <c r="G13">
        <v>369.7</v>
      </c>
      <c r="H13">
        <v>361.8</v>
      </c>
      <c r="I13">
        <v>354</v>
      </c>
      <c r="J13">
        <v>346.1</v>
      </c>
      <c r="K13">
        <v>338.2</v>
      </c>
      <c r="L13">
        <v>322.5</v>
      </c>
      <c r="M13">
        <v>330.40000000000003</v>
      </c>
      <c r="N13">
        <v>314.59999999999997</v>
      </c>
      <c r="O13">
        <v>306.8</v>
      </c>
      <c r="P13">
        <v>298.89999999999998</v>
      </c>
      <c r="Q13">
        <v>291</v>
      </c>
      <c r="R13">
        <v>283.2</v>
      </c>
      <c r="S13">
        <v>275.3</v>
      </c>
      <c r="T13">
        <v>267.40000000000003</v>
      </c>
      <c r="U13">
        <v>259.60000000000002</v>
      </c>
      <c r="V13">
        <v>251.7</v>
      </c>
      <c r="W13">
        <v>243.79999999999998</v>
      </c>
      <c r="X13">
        <v>236</v>
      </c>
      <c r="Y13">
        <v>228.1</v>
      </c>
      <c r="Z13">
        <v>220.29999999999998</v>
      </c>
      <c r="AA13">
        <v>212.4</v>
      </c>
      <c r="AB13">
        <v>204.5</v>
      </c>
      <c r="AC13">
        <v>196.70000000000002</v>
      </c>
      <c r="AD13">
        <v>188.79999999999998</v>
      </c>
      <c r="AE13">
        <v>180.9</v>
      </c>
      <c r="AF13">
        <v>173.1</v>
      </c>
      <c r="AG13">
        <v>165.20000000000002</v>
      </c>
      <c r="AH13">
        <v>157.29999999999998</v>
      </c>
      <c r="AI13">
        <v>149.5</v>
      </c>
      <c r="AJ13">
        <v>141.6</v>
      </c>
      <c r="AK13">
        <v>133.70000000000002</v>
      </c>
      <c r="AL13">
        <v>125.9</v>
      </c>
      <c r="AM13">
        <v>118</v>
      </c>
      <c r="AN13">
        <v>110.10000000000001</v>
      </c>
      <c r="AO13">
        <v>102.3</v>
      </c>
      <c r="AP13">
        <v>94.399999999999991</v>
      </c>
      <c r="AQ13">
        <v>86.5</v>
      </c>
      <c r="AR13">
        <v>78.7</v>
      </c>
    </row>
    <row r="14" spans="1:44" x14ac:dyDescent="0.2">
      <c r="A14" s="13" t="s">
        <v>177</v>
      </c>
      <c r="B14" t="s">
        <v>13</v>
      </c>
      <c r="C14" t="s">
        <v>7</v>
      </c>
      <c r="D14">
        <v>461.80000000000007</v>
      </c>
      <c r="E14">
        <v>466.8</v>
      </c>
      <c r="F14">
        <v>471.9</v>
      </c>
      <c r="G14">
        <v>477</v>
      </c>
      <c r="H14">
        <v>482.09999999999997</v>
      </c>
      <c r="I14">
        <v>487.20000000000005</v>
      </c>
      <c r="J14">
        <v>492.29999999999995</v>
      </c>
      <c r="K14">
        <v>497.5</v>
      </c>
      <c r="L14">
        <v>553.87200144153803</v>
      </c>
      <c r="M14">
        <v>523.74571189049698</v>
      </c>
      <c r="N14">
        <v>652.65291721952099</v>
      </c>
      <c r="O14">
        <v>687.809158109593</v>
      </c>
      <c r="P14">
        <v>692.26939701442507</v>
      </c>
      <c r="Q14">
        <v>688.10339679504602</v>
      </c>
      <c r="R14">
        <v>673.30339679504607</v>
      </c>
      <c r="S14">
        <v>658.30339679504607</v>
      </c>
      <c r="T14">
        <v>641.30339679504596</v>
      </c>
      <c r="U14">
        <v>626.90339679504598</v>
      </c>
      <c r="V14">
        <v>612.503396795046</v>
      </c>
      <c r="W14">
        <v>598.10339679504602</v>
      </c>
      <c r="X14">
        <v>583.90339679504598</v>
      </c>
      <c r="Y14">
        <v>569.503396795046</v>
      </c>
      <c r="Z14">
        <v>555.10339679504602</v>
      </c>
      <c r="AA14">
        <v>540.70339679504593</v>
      </c>
      <c r="AB14">
        <v>526.30339679504596</v>
      </c>
      <c r="AC14">
        <v>491.90339679504604</v>
      </c>
      <c r="AD14">
        <v>457.50339679504702</v>
      </c>
      <c r="AE14">
        <v>423.30339679504704</v>
      </c>
      <c r="AF14">
        <v>388.90339679504706</v>
      </c>
      <c r="AG14">
        <v>354.50339679504702</v>
      </c>
      <c r="AH14">
        <v>320.10339679504699</v>
      </c>
      <c r="AI14">
        <v>300.10339679504699</v>
      </c>
      <c r="AJ14">
        <v>280.10339679504705</v>
      </c>
      <c r="AK14">
        <v>260.10339679504699</v>
      </c>
      <c r="AL14">
        <v>240.10339679504699</v>
      </c>
      <c r="AM14">
        <v>220.10339679504702</v>
      </c>
      <c r="AN14">
        <v>220.10339679504702</v>
      </c>
      <c r="AO14">
        <v>220.10339679504702</v>
      </c>
      <c r="AP14">
        <v>198.85768490454899</v>
      </c>
      <c r="AQ14">
        <v>173.83139535350801</v>
      </c>
      <c r="AR14">
        <v>80.150479575524997</v>
      </c>
    </row>
    <row r="15" spans="1:44" x14ac:dyDescent="0.2">
      <c r="A15" s="13" t="s">
        <v>177</v>
      </c>
      <c r="B15" t="s">
        <v>14</v>
      </c>
      <c r="C15" t="s">
        <v>7</v>
      </c>
      <c r="D15">
        <v>11.299999999999999</v>
      </c>
      <c r="E15">
        <v>11</v>
      </c>
      <c r="F15">
        <v>10.7</v>
      </c>
      <c r="G15">
        <v>10.4</v>
      </c>
      <c r="H15">
        <v>10.1</v>
      </c>
      <c r="I15">
        <v>9.9</v>
      </c>
      <c r="J15">
        <v>9.6</v>
      </c>
      <c r="K15">
        <v>9.2999999999999989</v>
      </c>
      <c r="L15">
        <v>8.6999999999999993</v>
      </c>
      <c r="M15">
        <v>9</v>
      </c>
      <c r="N15">
        <v>8.5</v>
      </c>
      <c r="O15">
        <v>8.2000000000000011</v>
      </c>
      <c r="P15">
        <v>7.9</v>
      </c>
      <c r="Q15">
        <v>7.6</v>
      </c>
      <c r="R15">
        <v>7.3</v>
      </c>
      <c r="S15">
        <v>7</v>
      </c>
      <c r="T15">
        <v>6.8</v>
      </c>
      <c r="U15">
        <v>6.5</v>
      </c>
      <c r="V15">
        <v>6.2</v>
      </c>
      <c r="W15">
        <v>5.8999999999999995</v>
      </c>
      <c r="X15">
        <v>50.4</v>
      </c>
      <c r="Y15">
        <v>53.6</v>
      </c>
      <c r="Z15">
        <v>56.800000000000004</v>
      </c>
      <c r="AA15">
        <v>60.1</v>
      </c>
      <c r="AB15">
        <v>63.3</v>
      </c>
      <c r="AC15">
        <v>66.5</v>
      </c>
      <c r="AD15">
        <v>70.400000000000006</v>
      </c>
      <c r="AE15">
        <v>74.300000000000011</v>
      </c>
      <c r="AF15">
        <v>78.2</v>
      </c>
      <c r="AG15">
        <v>82.100000000000009</v>
      </c>
      <c r="AH15">
        <v>86</v>
      </c>
      <c r="AI15">
        <v>91.899999999999991</v>
      </c>
      <c r="AJ15">
        <v>97.8</v>
      </c>
      <c r="AK15">
        <v>103.7</v>
      </c>
      <c r="AL15">
        <v>109.60000000000001</v>
      </c>
      <c r="AM15">
        <v>115.49999999999901</v>
      </c>
      <c r="AN15">
        <v>120.2</v>
      </c>
      <c r="AO15">
        <v>124.899999999999</v>
      </c>
      <c r="AP15">
        <v>129.69999999999902</v>
      </c>
      <c r="AQ15">
        <v>134.39999999999898</v>
      </c>
      <c r="AR15">
        <v>139.099999999999</v>
      </c>
    </row>
    <row r="16" spans="1:44" x14ac:dyDescent="0.2">
      <c r="A16" s="13" t="s">
        <v>177</v>
      </c>
      <c r="B16" t="s">
        <v>15</v>
      </c>
      <c r="C16" t="s">
        <v>7</v>
      </c>
      <c r="D16">
        <v>40.6</v>
      </c>
      <c r="E16">
        <v>70.599999999999994</v>
      </c>
      <c r="F16">
        <v>100.5</v>
      </c>
      <c r="G16">
        <v>98.899999999999991</v>
      </c>
      <c r="H16">
        <v>97.3</v>
      </c>
      <c r="I16">
        <v>95.7</v>
      </c>
      <c r="J16">
        <v>94.000000000000014</v>
      </c>
      <c r="K16">
        <v>92.4</v>
      </c>
      <c r="L16">
        <v>89.199999999999989</v>
      </c>
      <c r="M16">
        <v>90.800000000000011</v>
      </c>
      <c r="N16">
        <v>87.600000000000009</v>
      </c>
      <c r="O16">
        <v>85.9</v>
      </c>
      <c r="P16">
        <v>84.299999999999983</v>
      </c>
      <c r="Q16">
        <v>82.7</v>
      </c>
      <c r="R16">
        <v>81.100000000000009</v>
      </c>
      <c r="S16">
        <v>79.399999999999991</v>
      </c>
      <c r="T16">
        <v>77.800000000000011</v>
      </c>
      <c r="U16">
        <v>76.2</v>
      </c>
      <c r="V16">
        <v>74.599999999999994</v>
      </c>
      <c r="W16">
        <v>72.899999999999991</v>
      </c>
      <c r="X16">
        <v>71.3</v>
      </c>
      <c r="Y16">
        <v>69.699999999999989</v>
      </c>
      <c r="Z16">
        <v>68.099999999999994</v>
      </c>
      <c r="AA16">
        <v>66.400000000000006</v>
      </c>
      <c r="AB16">
        <v>64.8</v>
      </c>
      <c r="AC16">
        <v>0</v>
      </c>
      <c r="AD16">
        <v>40.399999999999899</v>
      </c>
      <c r="AE16">
        <v>110.399999999999</v>
      </c>
      <c r="AF16">
        <v>180.39999999999901</v>
      </c>
      <c r="AG16">
        <v>330.39999999999901</v>
      </c>
      <c r="AH16">
        <v>480.39999999999901</v>
      </c>
      <c r="AI16">
        <v>630.39999999999895</v>
      </c>
      <c r="AJ16">
        <v>780.4</v>
      </c>
      <c r="AK16">
        <v>866.49999999999909</v>
      </c>
      <c r="AL16">
        <v>1016.5</v>
      </c>
      <c r="AM16">
        <v>1134.5999999999999</v>
      </c>
      <c r="AN16">
        <v>1271.5</v>
      </c>
      <c r="AO16">
        <v>1408.4</v>
      </c>
      <c r="AP16">
        <v>1545.1999999999989</v>
      </c>
      <c r="AQ16">
        <v>1682.099999999999</v>
      </c>
      <c r="AR16">
        <v>1818.9999999999991</v>
      </c>
    </row>
    <row r="17" spans="1:44" x14ac:dyDescent="0.2">
      <c r="A17" s="13" t="s">
        <v>177</v>
      </c>
      <c r="B17" t="s">
        <v>16</v>
      </c>
      <c r="C17" t="s">
        <v>7</v>
      </c>
      <c r="D17">
        <v>159.20000000000002</v>
      </c>
      <c r="E17">
        <v>152.79999999999998</v>
      </c>
      <c r="F17">
        <v>146.4</v>
      </c>
      <c r="G17">
        <v>140.1</v>
      </c>
      <c r="H17">
        <v>133.69999999999999</v>
      </c>
      <c r="I17">
        <v>127.3</v>
      </c>
      <c r="J17">
        <v>121</v>
      </c>
      <c r="K17">
        <v>114.60000000000001</v>
      </c>
      <c r="L17">
        <v>101.8</v>
      </c>
      <c r="M17">
        <v>108.30000000000001</v>
      </c>
      <c r="N17">
        <v>95.5</v>
      </c>
      <c r="O17">
        <v>89.2</v>
      </c>
      <c r="P17">
        <v>82.699999999999989</v>
      </c>
      <c r="Q17">
        <v>76.399999999999991</v>
      </c>
      <c r="R17">
        <v>69.999999999999986</v>
      </c>
      <c r="S17">
        <v>143.69999999999902</v>
      </c>
      <c r="T17">
        <v>217.29999999999902</v>
      </c>
      <c r="U17">
        <v>290.90000000000003</v>
      </c>
      <c r="V17">
        <v>364.6</v>
      </c>
      <c r="W17">
        <v>438.2</v>
      </c>
      <c r="X17">
        <v>511.8</v>
      </c>
      <c r="Y17">
        <v>585.5</v>
      </c>
      <c r="Z17">
        <v>659.1</v>
      </c>
      <c r="AA17">
        <v>732.8</v>
      </c>
      <c r="AB17">
        <v>806.29999999999905</v>
      </c>
      <c r="AC17">
        <v>879.99999999999898</v>
      </c>
      <c r="AD17">
        <v>959.99999999999898</v>
      </c>
      <c r="AE17">
        <v>1039.99999999999</v>
      </c>
      <c r="AF17">
        <v>1119.99999999999</v>
      </c>
      <c r="AG17">
        <v>1200</v>
      </c>
      <c r="AH17">
        <v>1340</v>
      </c>
      <c r="AI17">
        <v>1480</v>
      </c>
      <c r="AJ17">
        <v>1619.9999999999998</v>
      </c>
      <c r="AK17">
        <v>1753.3043411193839</v>
      </c>
      <c r="AL17">
        <v>1893.3043411193842</v>
      </c>
      <c r="AM17">
        <v>2033.3043411193842</v>
      </c>
      <c r="AN17">
        <v>2173.3043411193844</v>
      </c>
      <c r="AO17">
        <v>2313.3043411193839</v>
      </c>
      <c r="AP17">
        <v>2432.9571258474712</v>
      </c>
      <c r="AQ17">
        <v>2569.8645555815901</v>
      </c>
      <c r="AR17">
        <v>2629.8645555815901</v>
      </c>
    </row>
    <row r="19" spans="1:44" s="45" customFormat="1" x14ac:dyDescent="0.2">
      <c r="A19" s="3" t="s">
        <v>90</v>
      </c>
      <c r="B19" s="14" t="s">
        <v>17</v>
      </c>
      <c r="C19" s="45" t="s">
        <v>1</v>
      </c>
      <c r="D19" s="45">
        <v>2010</v>
      </c>
      <c r="E19" s="45">
        <v>2011</v>
      </c>
      <c r="F19" s="45">
        <v>2012</v>
      </c>
      <c r="G19" s="45">
        <v>2013</v>
      </c>
      <c r="H19" s="45">
        <v>2014</v>
      </c>
      <c r="I19" s="45">
        <v>2015</v>
      </c>
      <c r="J19" s="45">
        <v>2016</v>
      </c>
      <c r="K19" s="45">
        <v>2017</v>
      </c>
      <c r="L19" s="45">
        <v>2018</v>
      </c>
      <c r="M19" s="45">
        <v>2019</v>
      </c>
      <c r="N19" s="45">
        <v>2020</v>
      </c>
      <c r="O19" s="45">
        <v>2021</v>
      </c>
      <c r="P19" s="45">
        <v>2022</v>
      </c>
      <c r="Q19" s="45">
        <v>2023</v>
      </c>
      <c r="R19" s="45">
        <v>2024</v>
      </c>
      <c r="S19" s="45">
        <v>2025</v>
      </c>
      <c r="T19" s="45">
        <v>2026</v>
      </c>
      <c r="U19" s="45">
        <v>2027</v>
      </c>
      <c r="V19" s="45">
        <v>2028</v>
      </c>
      <c r="W19" s="45">
        <v>2029</v>
      </c>
      <c r="X19" s="45">
        <v>2030</v>
      </c>
      <c r="Y19" s="45">
        <v>2031</v>
      </c>
      <c r="Z19" s="45">
        <v>2032</v>
      </c>
      <c r="AA19" s="45">
        <v>2033</v>
      </c>
      <c r="AB19" s="45">
        <v>2034</v>
      </c>
      <c r="AC19" s="45">
        <v>2035</v>
      </c>
      <c r="AD19" s="45">
        <v>2036</v>
      </c>
      <c r="AE19" s="45">
        <v>2037</v>
      </c>
      <c r="AF19" s="45">
        <v>2038</v>
      </c>
      <c r="AG19" s="45">
        <v>2039</v>
      </c>
      <c r="AH19" s="45">
        <v>2040</v>
      </c>
      <c r="AI19" s="45">
        <v>2041</v>
      </c>
      <c r="AJ19" s="45">
        <v>2042</v>
      </c>
      <c r="AK19" s="45">
        <v>2043</v>
      </c>
      <c r="AL19" s="45">
        <v>2044</v>
      </c>
      <c r="AM19" s="45">
        <v>2045</v>
      </c>
      <c r="AN19" s="45">
        <v>2046</v>
      </c>
      <c r="AO19" s="45">
        <v>2047</v>
      </c>
      <c r="AP19" s="45">
        <v>2048</v>
      </c>
      <c r="AQ19" s="45">
        <v>2049</v>
      </c>
      <c r="AR19" s="45">
        <v>2050</v>
      </c>
    </row>
    <row r="20" spans="1:44" x14ac:dyDescent="0.2">
      <c r="A20" s="13" t="s">
        <v>177</v>
      </c>
      <c r="B20" t="s">
        <v>18</v>
      </c>
      <c r="C20" t="s">
        <v>19</v>
      </c>
      <c r="D20">
        <v>35767.862747946194</v>
      </c>
      <c r="E20">
        <v>36026.700580784702</v>
      </c>
      <c r="F20">
        <v>36285.656824241298</v>
      </c>
      <c r="G20">
        <v>36543.8149658943</v>
      </c>
      <c r="H20">
        <v>36799.345321562396</v>
      </c>
      <c r="I20">
        <v>37083.082699429295</v>
      </c>
      <c r="J20">
        <v>37378.667613843099</v>
      </c>
      <c r="K20">
        <v>37674.516233235503</v>
      </c>
      <c r="L20">
        <v>37970.464599141298</v>
      </c>
      <c r="M20">
        <v>38266.5035423726</v>
      </c>
      <c r="N20">
        <v>38576.497007891296</v>
      </c>
      <c r="O20">
        <v>38073.901223688306</v>
      </c>
      <c r="P20">
        <v>37572.085976655602</v>
      </c>
      <c r="Q20">
        <v>37720.636263541302</v>
      </c>
      <c r="R20">
        <v>37870.967941664705</v>
      </c>
      <c r="S20">
        <v>38127.9012912545</v>
      </c>
      <c r="T20">
        <v>38457.372669426804</v>
      </c>
      <c r="U20">
        <v>38553.870242747602</v>
      </c>
      <c r="V20">
        <v>38632.247467379697</v>
      </c>
      <c r="W20">
        <v>38896.530025532302</v>
      </c>
      <c r="X20">
        <v>39148.9651881354</v>
      </c>
      <c r="Y20">
        <v>39589.650942185697</v>
      </c>
      <c r="Z20">
        <v>40312.6961995862</v>
      </c>
      <c r="AA20">
        <v>40993.862587878502</v>
      </c>
      <c r="AB20">
        <v>41476.374135180005</v>
      </c>
      <c r="AC20">
        <v>41930.158872054701</v>
      </c>
      <c r="AD20">
        <v>42500.100219994303</v>
      </c>
      <c r="AE20">
        <v>42994.983320244901</v>
      </c>
      <c r="AF20">
        <v>43498.7766722944</v>
      </c>
      <c r="AG20">
        <v>43687.017843126101</v>
      </c>
      <c r="AH20">
        <v>43865.326720098499</v>
      </c>
      <c r="AI20">
        <v>44038.270831445698</v>
      </c>
      <c r="AJ20">
        <v>44233.166643789998</v>
      </c>
      <c r="AK20">
        <v>44227.7426350803</v>
      </c>
      <c r="AL20">
        <v>44384.8557783328</v>
      </c>
      <c r="AM20">
        <v>44557.2117187486</v>
      </c>
      <c r="AN20">
        <v>44684.872272209905</v>
      </c>
      <c r="AO20">
        <v>44803.856692209301</v>
      </c>
      <c r="AP20">
        <v>44943.164955083601</v>
      </c>
      <c r="AQ20">
        <v>45104.519198634502</v>
      </c>
      <c r="AR20">
        <v>45577.278701902796</v>
      </c>
    </row>
    <row r="21" spans="1:44" x14ac:dyDescent="0.2">
      <c r="A21" s="13" t="s">
        <v>177</v>
      </c>
      <c r="B21" t="s">
        <v>20</v>
      </c>
      <c r="C21" t="s">
        <v>19</v>
      </c>
      <c r="D21">
        <v>5564.2293816707506</v>
      </c>
      <c r="E21">
        <v>5587.4321143577199</v>
      </c>
      <c r="F21">
        <v>5610.7538354174394</v>
      </c>
      <c r="G21">
        <v>5633.3590099895682</v>
      </c>
      <c r="H21">
        <v>5654.4295966885047</v>
      </c>
      <c r="I21">
        <v>5702.6087918721996</v>
      </c>
      <c r="J21">
        <v>5762.6408709239595</v>
      </c>
      <c r="K21">
        <v>5822.8321735528025</v>
      </c>
      <c r="L21">
        <v>5883.1296252330085</v>
      </c>
      <c r="M21">
        <v>5943.5863004902967</v>
      </c>
      <c r="N21">
        <v>6004.1491247989707</v>
      </c>
      <c r="O21">
        <v>6040.5877033638217</v>
      </c>
      <c r="P21">
        <v>6076.7591372450152</v>
      </c>
      <c r="Q21">
        <v>6112.7562182597467</v>
      </c>
      <c r="R21">
        <v>6148.4587722462174</v>
      </c>
      <c r="S21">
        <v>6183.9582219450713</v>
      </c>
      <c r="T21">
        <v>6218.4293897972011</v>
      </c>
      <c r="U21">
        <v>6252.6657548364201</v>
      </c>
      <c r="V21">
        <v>6286.5441204907929</v>
      </c>
      <c r="W21">
        <v>6320.1527357814339</v>
      </c>
      <c r="X21">
        <v>6353.3666566992633</v>
      </c>
      <c r="Y21">
        <v>6374.7919762709216</v>
      </c>
      <c r="Z21">
        <v>6395.0785794923449</v>
      </c>
      <c r="AA21">
        <v>6415.6118404717026</v>
      </c>
      <c r="AB21">
        <v>6435.0148566620401</v>
      </c>
      <c r="AC21">
        <v>6453.9141317338463</v>
      </c>
      <c r="AD21">
        <v>6472.2844786065134</v>
      </c>
      <c r="AE21">
        <v>6490.099450856992</v>
      </c>
      <c r="AF21">
        <v>6506.6277139482763</v>
      </c>
      <c r="AG21">
        <v>6523.300316882528</v>
      </c>
      <c r="AH21">
        <v>6538.626438465486</v>
      </c>
      <c r="AI21">
        <v>6545.6988117044393</v>
      </c>
      <c r="AJ21">
        <v>6552.0623706369806</v>
      </c>
      <c r="AK21">
        <v>6557.7347491751607</v>
      </c>
      <c r="AL21">
        <v>6562.6256596405801</v>
      </c>
      <c r="AM21">
        <v>6566.6960288910459</v>
      </c>
      <c r="AN21">
        <v>6569.9048296624533</v>
      </c>
      <c r="AO21">
        <v>6572.2620586375988</v>
      </c>
      <c r="AP21">
        <v>6572.9127679385483</v>
      </c>
      <c r="AQ21">
        <v>6573.3227445958591</v>
      </c>
      <c r="AR21">
        <v>6572.6854795198497</v>
      </c>
    </row>
    <row r="22" spans="1:44" x14ac:dyDescent="0.2">
      <c r="A22" s="13" t="s">
        <v>177</v>
      </c>
      <c r="B22" t="s">
        <v>21</v>
      </c>
      <c r="C22" t="s">
        <v>19</v>
      </c>
      <c r="D22">
        <v>29761.899100000002</v>
      </c>
      <c r="E22">
        <v>29987.735049999992</v>
      </c>
      <c r="F22">
        <v>30213.571000000004</v>
      </c>
      <c r="G22">
        <v>30439.398009999997</v>
      </c>
      <c r="H22">
        <v>30665.226869999999</v>
      </c>
      <c r="I22">
        <v>30891.057789999999</v>
      </c>
      <c r="J22">
        <v>31116.884799999985</v>
      </c>
      <c r="K22">
        <v>31342.72075</v>
      </c>
      <c r="L22">
        <v>31568.549609999991</v>
      </c>
      <c r="M22">
        <v>31794.376620000003</v>
      </c>
      <c r="N22">
        <v>32034.099999999995</v>
      </c>
      <c r="O22">
        <v>31506.440000000002</v>
      </c>
      <c r="P22">
        <v>30978.779999999992</v>
      </c>
      <c r="Q22">
        <v>31101.4433087857</v>
      </c>
      <c r="R22">
        <v>31226.138696384191</v>
      </c>
      <c r="S22">
        <v>31457.644151060398</v>
      </c>
      <c r="T22">
        <v>31762.720306337491</v>
      </c>
      <c r="U22">
        <v>31836.071685930805</v>
      </c>
      <c r="V22">
        <v>31890.641870859887</v>
      </c>
      <c r="W22">
        <v>32131.391881743901</v>
      </c>
      <c r="X22">
        <v>32360.693438197402</v>
      </c>
      <c r="Y22">
        <v>32790.0387357379</v>
      </c>
      <c r="Z22">
        <v>33502.887217211697</v>
      </c>
      <c r="AA22">
        <v>34173.614591056896</v>
      </c>
      <c r="AB22">
        <v>34647.733014053105</v>
      </c>
      <c r="AC22">
        <v>35092.707944258203</v>
      </c>
      <c r="AD22">
        <v>35654.372473872689</v>
      </c>
      <c r="AE22">
        <v>36141.538817940404</v>
      </c>
      <c r="AF22">
        <v>36638.90600477159</v>
      </c>
      <c r="AG22">
        <v>36820.581219240092</v>
      </c>
      <c r="AH22">
        <v>36993.674347321903</v>
      </c>
      <c r="AI22">
        <v>37170.481323282685</v>
      </c>
      <c r="AJ22">
        <v>37369.119557810962</v>
      </c>
      <c r="AK22">
        <v>37368.133524918187</v>
      </c>
      <c r="AL22">
        <v>37530.469775706486</v>
      </c>
      <c r="AM22">
        <v>37708.873651681075</v>
      </c>
      <c r="AN22">
        <v>37843.447291237324</v>
      </c>
      <c r="AO22">
        <v>37970.947611366813</v>
      </c>
      <c r="AP22">
        <v>38119.722813824585</v>
      </c>
      <c r="AQ22">
        <v>38290.788920440988</v>
      </c>
      <c r="AR22">
        <v>38774.311005710799</v>
      </c>
    </row>
    <row r="23" spans="1:44" x14ac:dyDescent="0.2">
      <c r="A23" s="13" t="s">
        <v>177</v>
      </c>
      <c r="B23" t="s">
        <v>22</v>
      </c>
      <c r="C23" t="s">
        <v>19</v>
      </c>
      <c r="D23">
        <v>1104.1238937563085</v>
      </c>
      <c r="E23">
        <v>1113.9015426637918</v>
      </c>
      <c r="F23">
        <v>1123.6788984139571</v>
      </c>
      <c r="G23">
        <v>1133.4551391726995</v>
      </c>
      <c r="H23">
        <v>1142.1335129780934</v>
      </c>
      <c r="I23">
        <v>1151.9054710131243</v>
      </c>
      <c r="J23">
        <v>1161.6772409535047</v>
      </c>
      <c r="K23">
        <v>1171.4480065687721</v>
      </c>
      <c r="L23">
        <v>1181.2186734983466</v>
      </c>
      <c r="M23">
        <v>1190.988331472375</v>
      </c>
      <c r="N23">
        <v>1200.75792770064</v>
      </c>
      <c r="O23">
        <v>1189.5915189554466</v>
      </c>
      <c r="P23">
        <v>1179.5352747496431</v>
      </c>
      <c r="Q23">
        <v>1169.4736064958756</v>
      </c>
      <c r="R23">
        <v>1159.4073430342719</v>
      </c>
      <c r="S23">
        <v>1149.3357882490404</v>
      </c>
      <c r="T23">
        <v>1139.2598432920897</v>
      </c>
      <c r="U23">
        <v>1128.1696719803708</v>
      </c>
      <c r="V23">
        <v>1118.0983460289713</v>
      </c>
      <c r="W23">
        <v>1108.0222780069473</v>
      </c>
      <c r="X23">
        <v>1097.9419632387107</v>
      </c>
      <c r="Y23">
        <v>1087.8571001768946</v>
      </c>
      <c r="Z23">
        <v>1077.7672728821444</v>
      </c>
      <c r="AA23">
        <v>1067.673026349966</v>
      </c>
      <c r="AB23">
        <v>1056.6631344647744</v>
      </c>
      <c r="AC23">
        <v>1046.5736660626349</v>
      </c>
      <c r="AD23">
        <v>1036.4801375150028</v>
      </c>
      <c r="AE23">
        <v>1026.3819214474972</v>
      </c>
      <c r="AF23">
        <v>1016.2798235745051</v>
      </c>
      <c r="AG23">
        <v>1006.1731770033844</v>
      </c>
      <c r="AH23">
        <v>996.06280431103346</v>
      </c>
      <c r="AI23">
        <v>985.12756645854233</v>
      </c>
      <c r="AJ23">
        <v>975.02158534198861</v>
      </c>
      <c r="AK23">
        <v>964.9112309869912</v>
      </c>
      <c r="AL23">
        <v>954.79721298568734</v>
      </c>
      <c r="AM23">
        <v>944.67890817642046</v>
      </c>
      <c r="AN23">
        <v>934.5570213101538</v>
      </c>
      <c r="AO23">
        <v>923.68389220490678</v>
      </c>
      <c r="AP23">
        <v>913.5662433204252</v>
      </c>
      <c r="AQ23">
        <v>903.44440359756823</v>
      </c>
      <c r="AR23">
        <v>893.31908667207188</v>
      </c>
    </row>
    <row r="25" spans="1:44" s="45" customFormat="1" x14ac:dyDescent="0.2">
      <c r="A25" s="3" t="s">
        <v>90</v>
      </c>
      <c r="B25" s="14" t="s">
        <v>23</v>
      </c>
      <c r="C25" s="45" t="s">
        <v>1</v>
      </c>
      <c r="D25" s="45">
        <v>2010</v>
      </c>
      <c r="E25" s="45">
        <v>2011</v>
      </c>
      <c r="F25" s="45">
        <v>2012</v>
      </c>
      <c r="G25" s="45">
        <v>2013</v>
      </c>
      <c r="H25" s="45">
        <v>2014</v>
      </c>
      <c r="I25" s="45">
        <v>2015</v>
      </c>
      <c r="J25" s="45">
        <v>2016</v>
      </c>
      <c r="K25" s="45">
        <v>2017</v>
      </c>
      <c r="L25" s="45">
        <v>2018</v>
      </c>
      <c r="M25" s="45">
        <v>2019</v>
      </c>
      <c r="N25" s="45">
        <v>2020</v>
      </c>
      <c r="O25" s="45">
        <v>2021</v>
      </c>
      <c r="P25" s="45">
        <v>2022</v>
      </c>
      <c r="Q25" s="45">
        <v>2023</v>
      </c>
      <c r="R25" s="45">
        <v>2024</v>
      </c>
      <c r="S25" s="45">
        <v>2025</v>
      </c>
      <c r="T25" s="45">
        <v>2026</v>
      </c>
      <c r="U25" s="45">
        <v>2027</v>
      </c>
      <c r="V25" s="45">
        <v>2028</v>
      </c>
      <c r="W25" s="45">
        <v>2029</v>
      </c>
      <c r="X25" s="45">
        <v>2030</v>
      </c>
      <c r="Y25" s="45">
        <v>2031</v>
      </c>
      <c r="Z25" s="45">
        <v>2032</v>
      </c>
      <c r="AA25" s="45">
        <v>2033</v>
      </c>
      <c r="AB25" s="45">
        <v>2034</v>
      </c>
      <c r="AC25" s="45">
        <v>2035</v>
      </c>
      <c r="AD25" s="45">
        <v>2036</v>
      </c>
      <c r="AE25" s="45">
        <v>2037</v>
      </c>
      <c r="AF25" s="45">
        <v>2038</v>
      </c>
      <c r="AG25" s="45">
        <v>2039</v>
      </c>
      <c r="AH25" s="45">
        <v>2040</v>
      </c>
      <c r="AI25" s="45">
        <v>2041</v>
      </c>
      <c r="AJ25" s="45">
        <v>2042</v>
      </c>
      <c r="AK25" s="45">
        <v>2043</v>
      </c>
      <c r="AL25" s="45">
        <v>2044</v>
      </c>
      <c r="AM25" s="45">
        <v>2045</v>
      </c>
      <c r="AN25" s="45">
        <v>2046</v>
      </c>
      <c r="AO25" s="45">
        <v>2047</v>
      </c>
      <c r="AP25" s="45">
        <v>2048</v>
      </c>
      <c r="AQ25" s="45">
        <v>2049</v>
      </c>
      <c r="AR25" s="45">
        <v>2050</v>
      </c>
    </row>
    <row r="26" spans="1:44" x14ac:dyDescent="0.2">
      <c r="A26" s="13" t="s">
        <v>177</v>
      </c>
      <c r="B26" t="s">
        <v>24</v>
      </c>
      <c r="C26" t="s">
        <v>3</v>
      </c>
      <c r="D26">
        <v>343.55347773541678</v>
      </c>
      <c r="E26">
        <v>348.4386026745658</v>
      </c>
      <c r="F26">
        <v>355.80152941106184</v>
      </c>
      <c r="G26">
        <v>362.99033404496697</v>
      </c>
      <c r="H26">
        <v>370.01984671432666</v>
      </c>
      <c r="I26">
        <v>376.94686170913553</v>
      </c>
      <c r="J26">
        <v>383.33996774426441</v>
      </c>
      <c r="K26">
        <v>389.83892764135317</v>
      </c>
      <c r="L26">
        <v>396.31222705334415</v>
      </c>
      <c r="M26">
        <v>402.64819013273973</v>
      </c>
      <c r="N26">
        <v>408.86029536816153</v>
      </c>
      <c r="O26">
        <v>415.31165194114578</v>
      </c>
      <c r="P26">
        <v>421.6790018116439</v>
      </c>
      <c r="Q26">
        <v>427.93191309864324</v>
      </c>
      <c r="R26">
        <v>433.64299743536179</v>
      </c>
      <c r="S26">
        <v>439.7054133878928</v>
      </c>
      <c r="T26">
        <v>445.6899520370207</v>
      </c>
      <c r="U26">
        <v>451.59704293241498</v>
      </c>
      <c r="V26">
        <v>457.44556166789738</v>
      </c>
      <c r="W26">
        <v>463.1726570336217</v>
      </c>
      <c r="X26">
        <v>468.83369050656938</v>
      </c>
      <c r="Y26">
        <v>475.17001113487225</v>
      </c>
      <c r="Z26">
        <v>481.43930198637855</v>
      </c>
      <c r="AA26">
        <v>487.63786194487312</v>
      </c>
      <c r="AB26">
        <v>493.2758884126473</v>
      </c>
      <c r="AC26">
        <v>498.53485682864016</v>
      </c>
      <c r="AD26">
        <v>504.20070476278977</v>
      </c>
      <c r="AE26">
        <v>509.53854070772672</v>
      </c>
      <c r="AF26">
        <v>514.84787375943006</v>
      </c>
      <c r="AG26">
        <v>519.23294144257</v>
      </c>
      <c r="AH26">
        <v>524.25755442990373</v>
      </c>
      <c r="AI26">
        <v>528.9902684248317</v>
      </c>
      <c r="AJ26">
        <v>533.73497359188354</v>
      </c>
      <c r="AK26">
        <v>538.60894776711416</v>
      </c>
      <c r="AL26">
        <v>543.34241597598407</v>
      </c>
      <c r="AM26">
        <v>548.01525055376032</v>
      </c>
      <c r="AN26">
        <v>552.53682959934235</v>
      </c>
      <c r="AO26">
        <v>557.00575137187457</v>
      </c>
      <c r="AP26">
        <v>561.39040915715282</v>
      </c>
      <c r="AQ26">
        <v>565.99751505251561</v>
      </c>
      <c r="AR26">
        <v>569.08440184478138</v>
      </c>
    </row>
    <row r="27" spans="1:44" x14ac:dyDescent="0.2">
      <c r="A27" s="13" t="s">
        <v>177</v>
      </c>
      <c r="B27" t="s">
        <v>25</v>
      </c>
      <c r="C27" t="s">
        <v>3</v>
      </c>
      <c r="D27">
        <v>12.93801036341241</v>
      </c>
      <c r="E27">
        <v>13.20974719432772</v>
      </c>
      <c r="F27">
        <v>13.474692437142849</v>
      </c>
      <c r="G27">
        <v>13.732683271120619</v>
      </c>
      <c r="H27">
        <v>13.98398884844595</v>
      </c>
      <c r="I27">
        <v>14.228903230185109</v>
      </c>
      <c r="J27">
        <v>14.467671075133492</v>
      </c>
      <c r="K27">
        <v>14.700527425822639</v>
      </c>
      <c r="L27">
        <v>14.92771351635586</v>
      </c>
      <c r="M27">
        <v>15.149474273557049</v>
      </c>
      <c r="N27">
        <v>15.365980050359509</v>
      </c>
      <c r="O27">
        <v>15.454832568467079</v>
      </c>
      <c r="P27">
        <v>15.538484995960978</v>
      </c>
      <c r="Q27">
        <v>15.617187681256759</v>
      </c>
      <c r="R27">
        <v>15.69100644040315</v>
      </c>
      <c r="S27">
        <v>15.76019379044358</v>
      </c>
      <c r="T27">
        <v>15.824776628759942</v>
      </c>
      <c r="U27">
        <v>15.88498379955962</v>
      </c>
      <c r="V27">
        <v>15.94090576815865</v>
      </c>
      <c r="W27">
        <v>15.99267939826618</v>
      </c>
      <c r="X27">
        <v>16.040415802282382</v>
      </c>
      <c r="Y27">
        <v>16.084255341142789</v>
      </c>
      <c r="Z27">
        <v>16.124241817226718</v>
      </c>
      <c r="AA27">
        <v>16.160573331796513</v>
      </c>
      <c r="AB27">
        <v>16.193246268459312</v>
      </c>
      <c r="AC27">
        <v>16.222466664168309</v>
      </c>
      <c r="AD27">
        <v>16.24822468368561</v>
      </c>
      <c r="AE27">
        <v>16.270674237553898</v>
      </c>
      <c r="AF27">
        <v>16.289865798664728</v>
      </c>
      <c r="AG27">
        <v>16.305913156214729</v>
      </c>
      <c r="AH27">
        <v>16.318854176126429</v>
      </c>
      <c r="AI27">
        <v>16.328810248096381</v>
      </c>
      <c r="AJ27">
        <v>16.33579051225674</v>
      </c>
      <c r="AK27">
        <v>16.339944450826401</v>
      </c>
      <c r="AL27">
        <v>16.341237541193291</v>
      </c>
      <c r="AM27">
        <v>16.339857975384788</v>
      </c>
      <c r="AN27">
        <v>16.335749127103298</v>
      </c>
      <c r="AO27">
        <v>16.32906523027355</v>
      </c>
      <c r="AP27">
        <v>16.319776929994049</v>
      </c>
      <c r="AQ27">
        <v>16.308021659085</v>
      </c>
      <c r="AR27">
        <v>16.29377449822865</v>
      </c>
    </row>
    <row r="28" spans="1:44" x14ac:dyDescent="0.2">
      <c r="A28" s="13" t="s">
        <v>177</v>
      </c>
      <c r="B28" t="s">
        <v>26</v>
      </c>
      <c r="C28" t="s">
        <v>3</v>
      </c>
      <c r="D28">
        <v>118.40359817200448</v>
      </c>
      <c r="E28">
        <v>119.91576881903814</v>
      </c>
      <c r="F28">
        <v>121.40100819291935</v>
      </c>
      <c r="G28">
        <v>122.85995934124644</v>
      </c>
      <c r="H28">
        <v>124.29407042368103</v>
      </c>
      <c r="I28">
        <v>125.70364171655055</v>
      </c>
      <c r="J28">
        <v>127.090115350731</v>
      </c>
      <c r="K28">
        <v>128.45381667168297</v>
      </c>
      <c r="L28">
        <v>129.79606712119713</v>
      </c>
      <c r="M28">
        <v>131.11701054896633</v>
      </c>
      <c r="N28">
        <v>132.41789825374917</v>
      </c>
      <c r="O28">
        <v>132.86545844556687</v>
      </c>
      <c r="P28">
        <v>133.30000551568315</v>
      </c>
      <c r="Q28">
        <v>133.72175483738681</v>
      </c>
      <c r="R28">
        <v>134.13162911495871</v>
      </c>
      <c r="S28">
        <v>134.52999059744934</v>
      </c>
      <c r="T28">
        <v>134.91705048826168</v>
      </c>
      <c r="U28">
        <v>135.29336417285577</v>
      </c>
      <c r="V28">
        <v>135.65980109973987</v>
      </c>
      <c r="W28">
        <v>136.01609313535585</v>
      </c>
      <c r="X28">
        <v>136.36317240428809</v>
      </c>
      <c r="Y28">
        <v>136.72286251373043</v>
      </c>
      <c r="Z28">
        <v>137.07403450915248</v>
      </c>
      <c r="AA28">
        <v>137.41672559307747</v>
      </c>
      <c r="AB28">
        <v>137.75144824377054</v>
      </c>
      <c r="AC28">
        <v>138.07836085930796</v>
      </c>
      <c r="AD28">
        <v>138.39797265860369</v>
      </c>
      <c r="AE28">
        <v>138.71026700940587</v>
      </c>
      <c r="AF28">
        <v>139.01582047047214</v>
      </c>
      <c r="AG28">
        <v>139.31462775689332</v>
      </c>
      <c r="AH28">
        <v>139.60719428580097</v>
      </c>
      <c r="AI28">
        <v>139.84770501673586</v>
      </c>
      <c r="AJ28">
        <v>140.0824140862166</v>
      </c>
      <c r="AK28">
        <v>140.31121791628854</v>
      </c>
      <c r="AL28">
        <v>140.53479027479108</v>
      </c>
      <c r="AM28">
        <v>140.75296197837611</v>
      </c>
      <c r="AN28">
        <v>140.96605275224005</v>
      </c>
      <c r="AO28">
        <v>141.17424430160241</v>
      </c>
      <c r="AP28">
        <v>141.37787082715926</v>
      </c>
      <c r="AQ28">
        <v>141.57679476390865</v>
      </c>
      <c r="AR28">
        <v>141.77138189778708</v>
      </c>
    </row>
    <row r="29" spans="1:44" x14ac:dyDescent="0.2">
      <c r="A29" s="13" t="s">
        <v>177</v>
      </c>
      <c r="B29" t="s">
        <v>27</v>
      </c>
      <c r="C29" t="s">
        <v>3</v>
      </c>
      <c r="D29">
        <v>47.763470499999926</v>
      </c>
      <c r="E29">
        <v>49.853523571200014</v>
      </c>
      <c r="F29">
        <v>51.916501670999985</v>
      </c>
      <c r="G29">
        <v>53.883178392600001</v>
      </c>
      <c r="H29">
        <v>55.769179762199954</v>
      </c>
      <c r="I29">
        <v>57.643775437400009</v>
      </c>
      <c r="J29">
        <v>59.8346624084</v>
      </c>
      <c r="K29">
        <v>62.009966149999997</v>
      </c>
      <c r="L29">
        <v>64.257464065605646</v>
      </c>
      <c r="M29">
        <v>66.597075999999987</v>
      </c>
      <c r="N29">
        <v>68.713391999999985</v>
      </c>
      <c r="O29">
        <v>71.242634999999964</v>
      </c>
      <c r="P29">
        <v>73.749657000000028</v>
      </c>
      <c r="Q29">
        <v>76.234707999999941</v>
      </c>
      <c r="R29">
        <v>78.698999999999998</v>
      </c>
      <c r="S29">
        <v>81.139563999999979</v>
      </c>
      <c r="T29">
        <v>83.653976999999344</v>
      </c>
      <c r="U29">
        <v>86.158881999999807</v>
      </c>
      <c r="V29">
        <v>88.635051999999135</v>
      </c>
      <c r="W29">
        <v>91.087436999999866</v>
      </c>
      <c r="X29">
        <v>93.523073999999056</v>
      </c>
      <c r="Y29">
        <v>96.242699999999189</v>
      </c>
      <c r="Z29">
        <v>98.96336799999969</v>
      </c>
      <c r="AA29">
        <v>101.68112399999939</v>
      </c>
      <c r="AB29">
        <v>104.39700999999943</v>
      </c>
      <c r="AC29">
        <v>107.10019599999944</v>
      </c>
      <c r="AD29">
        <v>109.45289999999923</v>
      </c>
      <c r="AE29">
        <v>111.80241599999965</v>
      </c>
      <c r="AF29">
        <v>114.1522379999991</v>
      </c>
      <c r="AG29">
        <v>116.49838399999967</v>
      </c>
      <c r="AH29">
        <v>118.84432399999979</v>
      </c>
      <c r="AI29">
        <v>121.02919999999959</v>
      </c>
      <c r="AJ29">
        <v>123.10375523341042</v>
      </c>
      <c r="AK29">
        <v>125.36826399999923</v>
      </c>
      <c r="AL29">
        <v>127.55243999999992</v>
      </c>
      <c r="AM29">
        <v>129.73597599999948</v>
      </c>
      <c r="AN29">
        <v>131.90076999999911</v>
      </c>
      <c r="AO29">
        <v>134.07073999999972</v>
      </c>
      <c r="AP29">
        <v>136.21381399999953</v>
      </c>
      <c r="AQ29">
        <v>138.35017099999996</v>
      </c>
      <c r="AR29">
        <v>139.5992083487663</v>
      </c>
    </row>
    <row r="30" spans="1:44" x14ac:dyDescent="0.2">
      <c r="A30" s="13" t="s">
        <v>177</v>
      </c>
      <c r="B30" t="s">
        <v>28</v>
      </c>
      <c r="C30" t="s">
        <v>3</v>
      </c>
      <c r="D30">
        <v>77.894399999999933</v>
      </c>
      <c r="E30">
        <v>78.979799999999898</v>
      </c>
      <c r="F30">
        <v>80.065099999999845</v>
      </c>
      <c r="G30">
        <v>81.150499999999894</v>
      </c>
      <c r="H30">
        <v>82.235899999999859</v>
      </c>
      <c r="I30">
        <v>83.321299999999837</v>
      </c>
      <c r="J30">
        <v>84.406699999999944</v>
      </c>
      <c r="K30">
        <v>85.492099999999752</v>
      </c>
      <c r="L30">
        <v>86.577499999999844</v>
      </c>
      <c r="M30">
        <v>87.662899999999823</v>
      </c>
      <c r="N30">
        <v>88.748299999999858</v>
      </c>
      <c r="O30">
        <v>89.9729999999999</v>
      </c>
      <c r="P30">
        <v>91.197699999999756</v>
      </c>
      <c r="Q30">
        <v>92.422399999999868</v>
      </c>
      <c r="R30">
        <v>93.647099999999938</v>
      </c>
      <c r="S30">
        <v>94.871799999999936</v>
      </c>
      <c r="T30">
        <v>96.09649999999975</v>
      </c>
      <c r="U30">
        <v>97.321199999999891</v>
      </c>
      <c r="V30">
        <v>98.545899999999818</v>
      </c>
      <c r="W30">
        <v>99.770599999999888</v>
      </c>
      <c r="X30">
        <v>100.99529999999987</v>
      </c>
      <c r="Y30">
        <v>102.28389999999983</v>
      </c>
      <c r="Z30">
        <v>103.57249999999976</v>
      </c>
      <c r="AA30">
        <v>104.86109999999975</v>
      </c>
      <c r="AB30">
        <v>106.14959999999988</v>
      </c>
      <c r="AC30">
        <v>107.43819999999991</v>
      </c>
      <c r="AD30">
        <v>108.72679999999977</v>
      </c>
      <c r="AE30">
        <v>110.01539999999983</v>
      </c>
      <c r="AF30">
        <v>111.30399999999992</v>
      </c>
      <c r="AG30">
        <v>112.5925999999999</v>
      </c>
      <c r="AH30">
        <v>113.8810999999998</v>
      </c>
      <c r="AI30">
        <v>115.03589999999988</v>
      </c>
      <c r="AJ30">
        <v>116.1905999999999</v>
      </c>
      <c r="AK30">
        <v>117.34539999999996</v>
      </c>
      <c r="AL30">
        <v>118.50009999999985</v>
      </c>
      <c r="AM30">
        <v>119.65479999999991</v>
      </c>
      <c r="AN30">
        <v>120.80959999999995</v>
      </c>
      <c r="AO30">
        <v>121.96429999999896</v>
      </c>
      <c r="AP30">
        <v>123.11900000000001</v>
      </c>
      <c r="AQ30">
        <v>124.27379999999893</v>
      </c>
      <c r="AR30">
        <v>125.42849999999936</v>
      </c>
    </row>
    <row r="31" spans="1:44" x14ac:dyDescent="0.2">
      <c r="A31" s="13" t="s">
        <v>177</v>
      </c>
      <c r="B31" t="s">
        <v>29</v>
      </c>
      <c r="C31" t="s">
        <v>3</v>
      </c>
      <c r="D31">
        <v>86.553998699999994</v>
      </c>
      <c r="E31">
        <v>86.479763089999992</v>
      </c>
      <c r="F31">
        <v>88.944227109999815</v>
      </c>
      <c r="G31">
        <v>91.364013040000017</v>
      </c>
      <c r="H31">
        <v>93.736707679999896</v>
      </c>
      <c r="I31">
        <v>96.049241324999997</v>
      </c>
      <c r="J31">
        <v>97.540818909999984</v>
      </c>
      <c r="K31">
        <v>99.182517393847831</v>
      </c>
      <c r="L31">
        <v>100.75348235018569</v>
      </c>
      <c r="M31">
        <v>102.12172931021652</v>
      </c>
      <c r="N31">
        <v>103.614725064053</v>
      </c>
      <c r="O31">
        <v>105.77572592711201</v>
      </c>
      <c r="P31">
        <v>107.89315429999999</v>
      </c>
      <c r="Q31">
        <v>109.93586257999991</v>
      </c>
      <c r="R31">
        <v>111.47426188000001</v>
      </c>
      <c r="S31">
        <v>113.403865</v>
      </c>
      <c r="T31">
        <v>115.19764791999999</v>
      </c>
      <c r="U31">
        <v>116.93861295999989</v>
      </c>
      <c r="V31">
        <v>118.66390279999989</v>
      </c>
      <c r="W31">
        <v>120.30584749999989</v>
      </c>
      <c r="X31">
        <v>121.91172829999999</v>
      </c>
      <c r="Y31">
        <v>123.83629328000001</v>
      </c>
      <c r="Z31">
        <v>125.7051576599999</v>
      </c>
      <c r="AA31">
        <v>127.51833902</v>
      </c>
      <c r="AB31">
        <v>128.78458390041814</v>
      </c>
      <c r="AC31">
        <v>129.69563330516451</v>
      </c>
      <c r="AD31">
        <v>131.3748074205015</v>
      </c>
      <c r="AE31">
        <v>132.73978346076748</v>
      </c>
      <c r="AF31">
        <v>134.08594949029413</v>
      </c>
      <c r="AG31">
        <v>134.52141652946241</v>
      </c>
      <c r="AH31">
        <v>135.60608196797671</v>
      </c>
      <c r="AI31">
        <v>136.74865316</v>
      </c>
      <c r="AJ31">
        <v>138.02241375999989</v>
      </c>
      <c r="AK31">
        <v>139.24412139999998</v>
      </c>
      <c r="AL31">
        <v>140.41384815999999</v>
      </c>
      <c r="AM31">
        <v>141.53165459999997</v>
      </c>
      <c r="AN31">
        <v>142.52465771999988</v>
      </c>
      <c r="AO31">
        <v>143.46740183999989</v>
      </c>
      <c r="AP31">
        <v>144.35994740000001</v>
      </c>
      <c r="AQ31">
        <v>145.488727629523</v>
      </c>
      <c r="AR31">
        <v>145.99153709999999</v>
      </c>
    </row>
    <row r="33" spans="1:44" s="45" customFormat="1" x14ac:dyDescent="0.2">
      <c r="A33" s="3" t="s">
        <v>90</v>
      </c>
      <c r="B33" s="14" t="s">
        <v>30</v>
      </c>
      <c r="C33" s="45" t="s">
        <v>1</v>
      </c>
      <c r="D33" s="45">
        <v>2010</v>
      </c>
      <c r="E33" s="45">
        <v>2011</v>
      </c>
      <c r="F33" s="45">
        <v>2012</v>
      </c>
      <c r="G33" s="45">
        <v>2013</v>
      </c>
      <c r="H33" s="45">
        <v>2014</v>
      </c>
      <c r="I33" s="45">
        <v>2015</v>
      </c>
      <c r="J33" s="45">
        <v>2016</v>
      </c>
      <c r="K33" s="45">
        <v>2017</v>
      </c>
      <c r="L33" s="45">
        <v>2018</v>
      </c>
      <c r="M33" s="45">
        <v>2019</v>
      </c>
      <c r="N33" s="45">
        <v>2020</v>
      </c>
      <c r="O33" s="45">
        <v>2021</v>
      </c>
      <c r="P33" s="45">
        <v>2022</v>
      </c>
      <c r="Q33" s="45">
        <v>2023</v>
      </c>
      <c r="R33" s="45">
        <v>2024</v>
      </c>
      <c r="S33" s="45">
        <v>2025</v>
      </c>
      <c r="T33" s="45">
        <v>2026</v>
      </c>
      <c r="U33" s="45">
        <v>2027</v>
      </c>
      <c r="V33" s="45">
        <v>2028</v>
      </c>
      <c r="W33" s="45">
        <v>2029</v>
      </c>
      <c r="X33" s="45">
        <v>2030</v>
      </c>
      <c r="Y33" s="45">
        <v>2031</v>
      </c>
      <c r="Z33" s="45">
        <v>2032</v>
      </c>
      <c r="AA33" s="45">
        <v>2033</v>
      </c>
      <c r="AB33" s="45">
        <v>2034</v>
      </c>
      <c r="AC33" s="45">
        <v>2035</v>
      </c>
      <c r="AD33" s="45">
        <v>2036</v>
      </c>
      <c r="AE33" s="45">
        <v>2037</v>
      </c>
      <c r="AF33" s="45">
        <v>2038</v>
      </c>
      <c r="AG33" s="45">
        <v>2039</v>
      </c>
      <c r="AH33" s="45">
        <v>2040</v>
      </c>
      <c r="AI33" s="45">
        <v>2041</v>
      </c>
      <c r="AJ33" s="45">
        <v>2042</v>
      </c>
      <c r="AK33" s="45">
        <v>2043</v>
      </c>
      <c r="AL33" s="45">
        <v>2044</v>
      </c>
      <c r="AM33" s="45">
        <v>2045</v>
      </c>
      <c r="AN33" s="45">
        <v>2046</v>
      </c>
      <c r="AO33" s="45">
        <v>2047</v>
      </c>
      <c r="AP33" s="45">
        <v>2048</v>
      </c>
      <c r="AQ33" s="45">
        <v>2049</v>
      </c>
      <c r="AR33" s="45">
        <v>2050</v>
      </c>
    </row>
    <row r="34" spans="1:44" x14ac:dyDescent="0.2">
      <c r="A34" s="13" t="s">
        <v>177</v>
      </c>
      <c r="B34" t="s">
        <v>31</v>
      </c>
      <c r="C34" t="s">
        <v>32</v>
      </c>
      <c r="D34">
        <v>2856.3201850944711</v>
      </c>
      <c r="E34">
        <v>2867.5667417364225</v>
      </c>
      <c r="F34">
        <v>2878.8546235695385</v>
      </c>
      <c r="G34">
        <v>2890.0902420072202</v>
      </c>
      <c r="H34">
        <v>2901.366554683596</v>
      </c>
      <c r="I34">
        <v>2912.5919157585263</v>
      </c>
      <c r="J34">
        <v>2923.857351939399</v>
      </c>
      <c r="K34">
        <v>2935.1616527540828</v>
      </c>
      <c r="L34">
        <v>2946.4159676525992</v>
      </c>
      <c r="M34">
        <v>2957.7085995521347</v>
      </c>
      <c r="N34">
        <v>2968.9524506611479</v>
      </c>
      <c r="O34">
        <v>2973.2788979422326</v>
      </c>
      <c r="P34">
        <v>2977.532609205774</v>
      </c>
      <c r="Q34">
        <v>2981.8830520822089</v>
      </c>
      <c r="R34">
        <v>2986.1615648143638</v>
      </c>
      <c r="S34">
        <v>2990.5348162093296</v>
      </c>
      <c r="T34">
        <v>2994.7551572028124</v>
      </c>
      <c r="U34">
        <v>2999.0696468939491</v>
      </c>
      <c r="V34">
        <v>3003.3150843083304</v>
      </c>
      <c r="W34">
        <v>3007.6527770846656</v>
      </c>
      <c r="X34">
        <v>3011.9221398291975</v>
      </c>
      <c r="Y34">
        <v>3012.4962740211085</v>
      </c>
      <c r="Z34">
        <v>3012.9849928944454</v>
      </c>
      <c r="AA34">
        <v>3013.5453362174553</v>
      </c>
      <c r="AB34">
        <v>3014.0987330903863</v>
      </c>
      <c r="AC34">
        <v>3014.6453118877721</v>
      </c>
      <c r="AD34">
        <v>3015.1851978403797</v>
      </c>
      <c r="AE34">
        <v>3015.7185131307433</v>
      </c>
      <c r="AF34">
        <v>3016.1700066519329</v>
      </c>
      <c r="AG34">
        <v>3016.7659057636115</v>
      </c>
      <c r="AH34">
        <v>3017.2802130431955</v>
      </c>
      <c r="AI34">
        <v>3018.4566462882512</v>
      </c>
      <c r="AJ34">
        <v>3019.6229394120746</v>
      </c>
      <c r="AK34">
        <v>3020.8527337524033</v>
      </c>
      <c r="AL34">
        <v>3022.0720186172498</v>
      </c>
      <c r="AM34">
        <v>3023.2809281499572</v>
      </c>
      <c r="AN34">
        <v>3024.4795942205928</v>
      </c>
      <c r="AO34">
        <v>3025.7404167683458</v>
      </c>
      <c r="AP34">
        <v>3026.8467123761629</v>
      </c>
      <c r="AQ34">
        <v>3028.0870828718225</v>
      </c>
      <c r="AR34">
        <v>3029.3171184685521</v>
      </c>
    </row>
    <row r="35" spans="1:44" x14ac:dyDescent="0.2">
      <c r="A35" s="13" t="s">
        <v>177</v>
      </c>
      <c r="B35" t="s">
        <v>33</v>
      </c>
      <c r="C35" t="s">
        <v>32</v>
      </c>
      <c r="D35">
        <v>2405.4225637268787</v>
      </c>
      <c r="E35">
        <v>2416.410449563055</v>
      </c>
      <c r="F35">
        <v>2427.351879073035</v>
      </c>
      <c r="G35">
        <v>2438.3406023338757</v>
      </c>
      <c r="H35">
        <v>2449.2838164950012</v>
      </c>
      <c r="I35">
        <v>2460.2733158188853</v>
      </c>
      <c r="J35">
        <v>2471.2182159816443</v>
      </c>
      <c r="K35">
        <v>2482.2084353248665</v>
      </c>
      <c r="L35">
        <v>2493.1549302817612</v>
      </c>
      <c r="M35">
        <v>2504.1458183727127</v>
      </c>
      <c r="N35">
        <v>2515.0938236570328</v>
      </c>
      <c r="O35">
        <v>2520.1988978942854</v>
      </c>
      <c r="P35">
        <v>2525.2181458761474</v>
      </c>
      <c r="Q35">
        <v>2530.321362589948</v>
      </c>
      <c r="R35">
        <v>2535.3402028103797</v>
      </c>
      <c r="S35">
        <v>2540.4416414951565</v>
      </c>
      <c r="T35">
        <v>2545.460104994685</v>
      </c>
      <c r="U35">
        <v>2550.5598404055368</v>
      </c>
      <c r="V35">
        <v>2555.5779558876875</v>
      </c>
      <c r="W35">
        <v>2560.6760583975597</v>
      </c>
      <c r="X35">
        <v>2565.6938524290322</v>
      </c>
      <c r="Y35">
        <v>2567.0400238369416</v>
      </c>
      <c r="Z35">
        <v>2568.3692975840518</v>
      </c>
      <c r="AA35">
        <v>2569.6819898448848</v>
      </c>
      <c r="AB35">
        <v>2571.0556479865722</v>
      </c>
      <c r="AC35">
        <v>2572.4123820987952</v>
      </c>
      <c r="AD35">
        <v>2573.7525030330798</v>
      </c>
      <c r="AE35">
        <v>2575.0763140745389</v>
      </c>
      <c r="AF35">
        <v>2576.3841111706934</v>
      </c>
      <c r="AG35">
        <v>2577.7511003544519</v>
      </c>
      <c r="AH35">
        <v>2579.1017509191847</v>
      </c>
      <c r="AI35">
        <v>2580.9142687797321</v>
      </c>
      <c r="AJ35">
        <v>2582.7111638661718</v>
      </c>
      <c r="AK35">
        <v>2584.5661480976319</v>
      </c>
      <c r="AL35">
        <v>2586.4052801571788</v>
      </c>
      <c r="AM35">
        <v>2588.2287623825364</v>
      </c>
      <c r="AN35">
        <v>2590.0367936824869</v>
      </c>
      <c r="AO35">
        <v>2591.9018399036486</v>
      </c>
      <c r="AP35">
        <v>2593.6792491115903</v>
      </c>
      <c r="AQ35">
        <v>2595.5134524129007</v>
      </c>
      <c r="AR35">
        <v>2597.3323729371682</v>
      </c>
    </row>
    <row r="36" spans="1:44" x14ac:dyDescent="0.2">
      <c r="A36" s="13" t="s">
        <v>177</v>
      </c>
      <c r="B36" t="s">
        <v>34</v>
      </c>
      <c r="C36" t="s">
        <v>32</v>
      </c>
      <c r="D36">
        <v>450.89762136759254</v>
      </c>
      <c r="E36">
        <v>451.15629217336738</v>
      </c>
      <c r="F36">
        <v>451.5027444965034</v>
      </c>
      <c r="G36">
        <v>451.74963967334469</v>
      </c>
      <c r="H36">
        <v>452.08273818859482</v>
      </c>
      <c r="I36">
        <v>452.31859993964082</v>
      </c>
      <c r="J36">
        <v>452.63913595775477</v>
      </c>
      <c r="K36">
        <v>452.95321742921618</v>
      </c>
      <c r="L36">
        <v>453.26103737083821</v>
      </c>
      <c r="M36">
        <v>453.56278117942219</v>
      </c>
      <c r="N36">
        <v>453.85862700411514</v>
      </c>
      <c r="O36">
        <v>453.08000004794712</v>
      </c>
      <c r="P36">
        <v>452.31446332962639</v>
      </c>
      <c r="Q36">
        <v>451.56168949226094</v>
      </c>
      <c r="R36">
        <v>450.82136200398429</v>
      </c>
      <c r="S36">
        <v>450.09317471417313</v>
      </c>
      <c r="T36">
        <v>449.29505220812729</v>
      </c>
      <c r="U36">
        <v>448.50980648841244</v>
      </c>
      <c r="V36">
        <v>447.73712842064276</v>
      </c>
      <c r="W36">
        <v>446.97671868710574</v>
      </c>
      <c r="X36">
        <v>446.22828740016553</v>
      </c>
      <c r="Y36">
        <v>445.45625018416672</v>
      </c>
      <c r="Z36">
        <v>444.61569531039385</v>
      </c>
      <c r="AA36">
        <v>443.86334637257045</v>
      </c>
      <c r="AB36">
        <v>443.04308510381406</v>
      </c>
      <c r="AC36">
        <v>442.23292978897689</v>
      </c>
      <c r="AD36">
        <v>441.4326948072997</v>
      </c>
      <c r="AE36">
        <v>440.64219905620456</v>
      </c>
      <c r="AF36">
        <v>439.78589548123966</v>
      </c>
      <c r="AG36">
        <v>439.01480540915958</v>
      </c>
      <c r="AH36">
        <v>438.17846212401105</v>
      </c>
      <c r="AI36">
        <v>437.542377508519</v>
      </c>
      <c r="AJ36">
        <v>436.91177554590297</v>
      </c>
      <c r="AK36">
        <v>436.28658565477161</v>
      </c>
      <c r="AL36">
        <v>435.66673846007086</v>
      </c>
      <c r="AM36">
        <v>435.05216576742089</v>
      </c>
      <c r="AN36">
        <v>434.44280053810604</v>
      </c>
      <c r="AO36">
        <v>433.83857686469713</v>
      </c>
      <c r="AP36">
        <v>433.16746326457246</v>
      </c>
      <c r="AQ36">
        <v>432.57363045892163</v>
      </c>
      <c r="AR36">
        <v>431.98474553138396</v>
      </c>
    </row>
    <row r="38" spans="1:44" s="45" customFormat="1" x14ac:dyDescent="0.2">
      <c r="A38" s="3" t="s">
        <v>90</v>
      </c>
      <c r="B38" s="14" t="s">
        <v>35</v>
      </c>
      <c r="C38" s="45" t="s">
        <v>1</v>
      </c>
      <c r="D38" s="45">
        <v>2010</v>
      </c>
      <c r="E38" s="45">
        <v>2011</v>
      </c>
      <c r="F38" s="45">
        <v>2012</v>
      </c>
      <c r="G38" s="45">
        <v>2013</v>
      </c>
      <c r="H38" s="45">
        <v>2014</v>
      </c>
      <c r="I38" s="45">
        <v>2015</v>
      </c>
      <c r="J38" s="45">
        <v>2016</v>
      </c>
      <c r="K38" s="45">
        <v>2017</v>
      </c>
      <c r="L38" s="45">
        <v>2018</v>
      </c>
      <c r="M38" s="45">
        <v>2019</v>
      </c>
      <c r="N38" s="45">
        <v>2020</v>
      </c>
      <c r="O38" s="45">
        <v>2021</v>
      </c>
      <c r="P38" s="45">
        <v>2022</v>
      </c>
      <c r="Q38" s="45">
        <v>2023</v>
      </c>
      <c r="R38" s="45">
        <v>2024</v>
      </c>
      <c r="S38" s="45">
        <v>2025</v>
      </c>
      <c r="T38" s="45">
        <v>2026</v>
      </c>
      <c r="U38" s="45">
        <v>2027</v>
      </c>
      <c r="V38" s="45">
        <v>2028</v>
      </c>
      <c r="W38" s="45">
        <v>2029</v>
      </c>
      <c r="X38" s="45">
        <v>2030</v>
      </c>
      <c r="Y38" s="45">
        <v>2031</v>
      </c>
      <c r="Z38" s="45">
        <v>2032</v>
      </c>
      <c r="AA38" s="45">
        <v>2033</v>
      </c>
      <c r="AB38" s="45">
        <v>2034</v>
      </c>
      <c r="AC38" s="45">
        <v>2035</v>
      </c>
      <c r="AD38" s="45">
        <v>2036</v>
      </c>
      <c r="AE38" s="45">
        <v>2037</v>
      </c>
      <c r="AF38" s="45">
        <v>2038</v>
      </c>
      <c r="AG38" s="45">
        <v>2039</v>
      </c>
      <c r="AH38" s="45">
        <v>2040</v>
      </c>
      <c r="AI38" s="45">
        <v>2041</v>
      </c>
      <c r="AJ38" s="45">
        <v>2042</v>
      </c>
      <c r="AK38" s="45">
        <v>2043</v>
      </c>
      <c r="AL38" s="45">
        <v>2044</v>
      </c>
      <c r="AM38" s="45">
        <v>2045</v>
      </c>
      <c r="AN38" s="45">
        <v>2046</v>
      </c>
      <c r="AO38" s="45">
        <v>2047</v>
      </c>
      <c r="AP38" s="45">
        <v>2048</v>
      </c>
      <c r="AQ38" s="45">
        <v>2049</v>
      </c>
      <c r="AR38" s="45">
        <v>2050</v>
      </c>
    </row>
    <row r="39" spans="1:44" x14ac:dyDescent="0.2">
      <c r="A39" s="13" t="s">
        <v>177</v>
      </c>
      <c r="B39" t="s">
        <v>36</v>
      </c>
      <c r="C39" t="s">
        <v>3</v>
      </c>
      <c r="D39">
        <v>537.57000000000005</v>
      </c>
      <c r="E39">
        <v>537.57000000000005</v>
      </c>
      <c r="F39">
        <v>537.56999999999903</v>
      </c>
      <c r="G39">
        <v>535.92765355081201</v>
      </c>
      <c r="H39">
        <v>531.25105353647405</v>
      </c>
      <c r="I39">
        <v>520.94121957840798</v>
      </c>
      <c r="J39">
        <v>508.167808043131</v>
      </c>
      <c r="K39">
        <v>495.35905696114901</v>
      </c>
      <c r="L39">
        <v>482.52674618136001</v>
      </c>
      <c r="M39">
        <v>469.65909585486298</v>
      </c>
      <c r="N39">
        <v>456.76788583056299</v>
      </c>
      <c r="O39">
        <v>449.04080474142398</v>
      </c>
      <c r="P39">
        <v>441.37301620304697</v>
      </c>
      <c r="Q39">
        <v>433.74392514516501</v>
      </c>
      <c r="R39">
        <v>426.18020412772199</v>
      </c>
      <c r="S39">
        <v>418.66156194590798</v>
      </c>
      <c r="T39">
        <v>411.36113408989598</v>
      </c>
      <c r="U39">
        <v>404.11282053206997</v>
      </c>
      <c r="V39">
        <v>396.94396465391401</v>
      </c>
      <c r="W39">
        <v>389.834979655148</v>
      </c>
      <c r="X39">
        <v>382.81359675953399</v>
      </c>
      <c r="Y39">
        <v>378.31857645315398</v>
      </c>
      <c r="Z39">
        <v>374.06628132308799</v>
      </c>
      <c r="AA39">
        <v>369.76925271409601</v>
      </c>
      <c r="AB39">
        <v>365.71306902512498</v>
      </c>
      <c r="AC39">
        <v>361.76869027807402</v>
      </c>
      <c r="AD39">
        <v>357.94170672552201</v>
      </c>
      <c r="AE39">
        <v>354.237988130095</v>
      </c>
      <c r="AF39">
        <v>350.80984159760902</v>
      </c>
      <c r="AG39">
        <v>347.35967096631799</v>
      </c>
      <c r="AH39">
        <v>344.19833878861903</v>
      </c>
      <c r="AI39">
        <v>342.79883540838</v>
      </c>
      <c r="AJ39">
        <v>341.55665280154199</v>
      </c>
      <c r="AK39">
        <v>340.46787713530199</v>
      </c>
      <c r="AL39">
        <v>339.552547688316</v>
      </c>
      <c r="AM39">
        <v>338.81933671351101</v>
      </c>
      <c r="AN39">
        <v>338.27735017963499</v>
      </c>
      <c r="AO39">
        <v>337.92436933086299</v>
      </c>
      <c r="AP39">
        <v>337.94013715603501</v>
      </c>
      <c r="AQ39">
        <v>338.019347415543</v>
      </c>
      <c r="AR39">
        <v>338.33099214757101</v>
      </c>
    </row>
    <row r="41" spans="1:44" s="45" customFormat="1" x14ac:dyDescent="0.2">
      <c r="A41" s="3" t="s">
        <v>90</v>
      </c>
      <c r="B41" s="14" t="s">
        <v>37</v>
      </c>
      <c r="C41" s="45" t="s">
        <v>1</v>
      </c>
      <c r="D41" s="45">
        <v>2010</v>
      </c>
      <c r="E41" s="45">
        <v>2011</v>
      </c>
      <c r="F41" s="45">
        <v>2012</v>
      </c>
      <c r="G41" s="45">
        <v>2013</v>
      </c>
      <c r="H41" s="45">
        <v>2014</v>
      </c>
      <c r="I41" s="45">
        <v>2015</v>
      </c>
      <c r="J41" s="45">
        <v>2016</v>
      </c>
      <c r="K41" s="45">
        <v>2017</v>
      </c>
      <c r="L41" s="45">
        <v>2018</v>
      </c>
      <c r="M41" s="45">
        <v>2019</v>
      </c>
      <c r="N41" s="45">
        <v>2020</v>
      </c>
      <c r="O41" s="45">
        <v>2021</v>
      </c>
      <c r="P41" s="45">
        <v>2022</v>
      </c>
      <c r="Q41" s="45">
        <v>2023</v>
      </c>
      <c r="R41" s="45">
        <v>2024</v>
      </c>
      <c r="S41" s="45">
        <v>2025</v>
      </c>
      <c r="T41" s="45">
        <v>2026</v>
      </c>
      <c r="U41" s="45">
        <v>2027</v>
      </c>
      <c r="V41" s="45">
        <v>2028</v>
      </c>
      <c r="W41" s="45">
        <v>2029</v>
      </c>
      <c r="X41" s="45">
        <v>2030</v>
      </c>
      <c r="Y41" s="45">
        <v>2031</v>
      </c>
      <c r="Z41" s="45">
        <v>2032</v>
      </c>
      <c r="AA41" s="45">
        <v>2033</v>
      </c>
      <c r="AB41" s="45">
        <v>2034</v>
      </c>
      <c r="AC41" s="45">
        <v>2035</v>
      </c>
      <c r="AD41" s="45">
        <v>2036</v>
      </c>
      <c r="AE41" s="45">
        <v>2037</v>
      </c>
      <c r="AF41" s="45">
        <v>2038</v>
      </c>
      <c r="AG41" s="45">
        <v>2039</v>
      </c>
      <c r="AH41" s="45">
        <v>2040</v>
      </c>
      <c r="AI41" s="45">
        <v>2041</v>
      </c>
      <c r="AJ41" s="45">
        <v>2042</v>
      </c>
      <c r="AK41" s="45">
        <v>2043</v>
      </c>
      <c r="AL41" s="45">
        <v>2044</v>
      </c>
      <c r="AM41" s="45">
        <v>2045</v>
      </c>
      <c r="AN41" s="45">
        <v>2046</v>
      </c>
      <c r="AO41" s="45">
        <v>2047</v>
      </c>
      <c r="AP41" s="45">
        <v>2048</v>
      </c>
      <c r="AQ41" s="45">
        <v>2049</v>
      </c>
      <c r="AR41" s="45">
        <v>2050</v>
      </c>
    </row>
    <row r="42" spans="1:44" x14ac:dyDescent="0.2">
      <c r="A42" s="13" t="s">
        <v>177</v>
      </c>
      <c r="B42" t="s">
        <v>38</v>
      </c>
      <c r="C42" t="s">
        <v>39</v>
      </c>
      <c r="D42">
        <v>13008</v>
      </c>
      <c r="E42">
        <v>13008</v>
      </c>
      <c r="F42">
        <v>13008</v>
      </c>
      <c r="G42">
        <v>13009</v>
      </c>
      <c r="H42">
        <v>13009</v>
      </c>
      <c r="I42">
        <v>13009</v>
      </c>
      <c r="J42">
        <v>13009</v>
      </c>
      <c r="K42">
        <v>13009</v>
      </c>
      <c r="L42">
        <v>13008.9999999999</v>
      </c>
      <c r="M42">
        <v>13009</v>
      </c>
      <c r="N42">
        <v>13009</v>
      </c>
      <c r="O42">
        <v>13009</v>
      </c>
      <c r="P42">
        <v>13009</v>
      </c>
      <c r="Q42">
        <v>13009</v>
      </c>
      <c r="R42">
        <v>13009</v>
      </c>
      <c r="S42">
        <v>13009</v>
      </c>
      <c r="T42">
        <v>13008.9999999999</v>
      </c>
      <c r="U42">
        <v>13009</v>
      </c>
      <c r="V42">
        <v>13009</v>
      </c>
      <c r="W42">
        <v>13009</v>
      </c>
      <c r="X42">
        <v>13009</v>
      </c>
      <c r="Y42">
        <v>13009</v>
      </c>
      <c r="Z42">
        <v>13009</v>
      </c>
      <c r="AA42">
        <v>13009</v>
      </c>
      <c r="AB42">
        <v>13009</v>
      </c>
      <c r="AC42">
        <v>13009</v>
      </c>
      <c r="AD42">
        <v>13009</v>
      </c>
      <c r="AE42">
        <v>13009</v>
      </c>
      <c r="AF42">
        <v>13009</v>
      </c>
      <c r="AG42">
        <v>13009</v>
      </c>
      <c r="AH42">
        <v>13009</v>
      </c>
      <c r="AI42">
        <v>13009</v>
      </c>
      <c r="AJ42">
        <v>13009</v>
      </c>
      <c r="AK42">
        <v>13009</v>
      </c>
      <c r="AL42">
        <v>13009</v>
      </c>
      <c r="AM42">
        <v>13009</v>
      </c>
      <c r="AN42">
        <v>13009</v>
      </c>
      <c r="AO42">
        <v>13009</v>
      </c>
      <c r="AP42">
        <v>13009</v>
      </c>
      <c r="AQ42">
        <v>13009</v>
      </c>
      <c r="AR42">
        <v>13009</v>
      </c>
    </row>
    <row r="43" spans="1:44" x14ac:dyDescent="0.2">
      <c r="A43" s="13" t="s">
        <v>177</v>
      </c>
      <c r="B43" t="s">
        <v>40</v>
      </c>
      <c r="C43" t="s">
        <v>39</v>
      </c>
      <c r="D43">
        <v>1847.2700216707499</v>
      </c>
      <c r="E43">
        <v>1870.4727543577199</v>
      </c>
      <c r="F43">
        <v>1893.79447541744</v>
      </c>
      <c r="G43">
        <v>1917.2946790363001</v>
      </c>
      <c r="H43">
        <v>1940.9138710278989</v>
      </c>
      <c r="I43">
        <v>1968.2998281237999</v>
      </c>
      <c r="J43">
        <v>1997.36883910451</v>
      </c>
      <c r="K43">
        <v>2026.61633264435</v>
      </c>
      <c r="L43">
        <v>2055.98281455694</v>
      </c>
      <c r="M43">
        <v>2085.52777902866</v>
      </c>
      <c r="N43">
        <v>2115.1917318731403</v>
      </c>
      <c r="O43">
        <v>2131.0182291094288</v>
      </c>
      <c r="P43">
        <v>2146.5452690186398</v>
      </c>
      <c r="Q43">
        <v>2161.8768671071703</v>
      </c>
      <c r="R43">
        <v>2176.8783134763089</v>
      </c>
      <c r="S43">
        <v>2191.6520889584399</v>
      </c>
      <c r="T43">
        <v>2205.9681931312898</v>
      </c>
      <c r="U43">
        <v>2220.0210937779402</v>
      </c>
      <c r="V43">
        <v>2233.672693012129</v>
      </c>
      <c r="W43">
        <v>2247.021914067579</v>
      </c>
      <c r="X43">
        <v>2259.9287002586198</v>
      </c>
      <c r="Y43">
        <v>2265.8758706408398</v>
      </c>
      <c r="Z43">
        <v>2271.2415775394888</v>
      </c>
      <c r="AA43">
        <v>2276.1887898540899</v>
      </c>
      <c r="AB43">
        <v>2280.5640349290297</v>
      </c>
      <c r="AC43">
        <v>2284.374608580119</v>
      </c>
      <c r="AD43">
        <v>2287.5922772084991</v>
      </c>
      <c r="AE43">
        <v>2290.1873955483588</v>
      </c>
      <c r="AF43">
        <v>2292.0351570378398</v>
      </c>
      <c r="AG43">
        <v>2293.3497301042898</v>
      </c>
      <c r="AH43">
        <v>2293.8499443473693</v>
      </c>
      <c r="AI43">
        <v>2289.9629820677201</v>
      </c>
      <c r="AJ43">
        <v>2285.2814704274497</v>
      </c>
      <c r="AK43">
        <v>2279.8251762588998</v>
      </c>
      <c r="AL43">
        <v>2273.4928910840299</v>
      </c>
      <c r="AM43">
        <v>2266.2408156456199</v>
      </c>
      <c r="AN43">
        <v>2258.0229602025161</v>
      </c>
      <c r="AO43">
        <v>2248.8505305922131</v>
      </c>
      <c r="AP43">
        <v>2238.460155187066</v>
      </c>
      <c r="AQ43">
        <v>2227.1049422016263</v>
      </c>
      <c r="AR43">
        <v>2214.575817738802</v>
      </c>
    </row>
    <row r="44" spans="1:44" x14ac:dyDescent="0.2">
      <c r="A44" s="13" t="s">
        <v>177</v>
      </c>
      <c r="B44" t="s">
        <v>41</v>
      </c>
      <c r="C44" t="s">
        <v>39</v>
      </c>
      <c r="D44">
        <v>1479.4700216707499</v>
      </c>
      <c r="E44">
        <v>1502.6727543577199</v>
      </c>
      <c r="F44">
        <v>1525.9944754174401</v>
      </c>
      <c r="G44">
        <v>1549.4946790363001</v>
      </c>
      <c r="H44">
        <v>1573.1138710278999</v>
      </c>
      <c r="I44">
        <v>1600.4998281237999</v>
      </c>
      <c r="J44">
        <v>1629.5688391045101</v>
      </c>
      <c r="K44">
        <v>1658.81633264435</v>
      </c>
      <c r="L44">
        <v>1688.18281455694</v>
      </c>
      <c r="M44">
        <v>1717.7277790286601</v>
      </c>
      <c r="N44">
        <v>1747.3917318731401</v>
      </c>
      <c r="O44">
        <v>1744.8282291094299</v>
      </c>
      <c r="P44">
        <v>1741.0457690186399</v>
      </c>
      <c r="Q44">
        <v>1736.1023921071701</v>
      </c>
      <c r="R44">
        <v>1729.81511467631</v>
      </c>
      <c r="S44">
        <v>1722.2357302584401</v>
      </c>
      <c r="T44">
        <v>1713.0810165312901</v>
      </c>
      <c r="U44">
        <v>1702.48955827794</v>
      </c>
      <c r="V44">
        <v>1690.2645808121299</v>
      </c>
      <c r="W44">
        <v>1676.4433962675801</v>
      </c>
      <c r="X44">
        <v>1660.82125655862</v>
      </c>
      <c r="Y44">
        <v>1636.81305474084</v>
      </c>
      <c r="Z44">
        <v>1610.7256208394899</v>
      </c>
      <c r="AA44">
        <v>1582.6470353540899</v>
      </c>
      <c r="AB44">
        <v>1552.34519262903</v>
      </c>
      <c r="AC44">
        <v>1519.7448241801201</v>
      </c>
      <c r="AD44">
        <v>1484.7310036085</v>
      </c>
      <c r="AE44">
        <v>1447.1830582483601</v>
      </c>
      <c r="AF44">
        <v>1406.8806028378399</v>
      </c>
      <c r="AG44">
        <v>1363.9374482042899</v>
      </c>
      <c r="AH44">
        <v>1317.9670483473701</v>
      </c>
      <c r="AI44">
        <v>1265.2859410677199</v>
      </c>
      <c r="AJ44">
        <v>1209.3705774274499</v>
      </c>
      <c r="AK44">
        <v>1150.11873925891</v>
      </c>
      <c r="AL44">
        <v>1087.3011320840301</v>
      </c>
      <c r="AM44">
        <v>1020.73946864562</v>
      </c>
      <c r="AN44">
        <v>950.24654520251602</v>
      </c>
      <c r="AO44">
        <v>875.68529559221304</v>
      </c>
      <c r="AP44">
        <v>796.63665818707602</v>
      </c>
      <c r="AQ44">
        <v>713.19027020162605</v>
      </c>
      <c r="AR44">
        <v>624.965411738802</v>
      </c>
    </row>
    <row r="45" spans="1:44" x14ac:dyDescent="0.2">
      <c r="A45" s="13" t="s">
        <v>177</v>
      </c>
      <c r="B45" t="s">
        <v>42</v>
      </c>
      <c r="C45" t="s">
        <v>39</v>
      </c>
      <c r="D45">
        <v>367.8</v>
      </c>
      <c r="E45">
        <v>367.8</v>
      </c>
      <c r="F45">
        <v>367.8</v>
      </c>
      <c r="G45">
        <v>367.8</v>
      </c>
      <c r="H45">
        <v>367.79999999999899</v>
      </c>
      <c r="I45">
        <v>367.8</v>
      </c>
      <c r="J45">
        <v>367.8</v>
      </c>
      <c r="K45">
        <v>367.8</v>
      </c>
      <c r="L45">
        <v>367.8</v>
      </c>
      <c r="M45">
        <v>367.8</v>
      </c>
      <c r="N45">
        <v>367.8</v>
      </c>
      <c r="O45">
        <v>386.18999999999897</v>
      </c>
      <c r="P45">
        <v>405.49950000000001</v>
      </c>
      <c r="Q45">
        <v>425.774475</v>
      </c>
      <c r="R45">
        <v>447.06319879999899</v>
      </c>
      <c r="S45">
        <v>469.41635869999999</v>
      </c>
      <c r="T45">
        <v>492.88717659999998</v>
      </c>
      <c r="U45">
        <v>517.53153550000002</v>
      </c>
      <c r="V45">
        <v>543.40811219999898</v>
      </c>
      <c r="W45">
        <v>570.57851779999896</v>
      </c>
      <c r="X45">
        <v>599.10744369999998</v>
      </c>
      <c r="Y45">
        <v>629.06281590000003</v>
      </c>
      <c r="Z45">
        <v>660.51595669999904</v>
      </c>
      <c r="AA45">
        <v>693.54175450000002</v>
      </c>
      <c r="AB45">
        <v>728.21884230000001</v>
      </c>
      <c r="AC45">
        <v>764.62978439999904</v>
      </c>
      <c r="AD45">
        <v>802.86127359999898</v>
      </c>
      <c r="AE45">
        <v>843.00433729999895</v>
      </c>
      <c r="AF45">
        <v>885.15455420000001</v>
      </c>
      <c r="AG45">
        <v>929.41228190000004</v>
      </c>
      <c r="AH45">
        <v>975.88289599999905</v>
      </c>
      <c r="AI45">
        <v>1024.6770409999999</v>
      </c>
      <c r="AJ45">
        <v>1075.910893</v>
      </c>
      <c r="AK45">
        <v>1129.70643699999</v>
      </c>
      <c r="AL45">
        <v>1186.191759</v>
      </c>
      <c r="AM45">
        <v>1245.5013469999999</v>
      </c>
      <c r="AN45">
        <v>1307.776415</v>
      </c>
      <c r="AO45">
        <v>1373.1652349999999</v>
      </c>
      <c r="AP45">
        <v>1441.8234969999901</v>
      </c>
      <c r="AQ45">
        <v>1513.9146720000001</v>
      </c>
      <c r="AR45">
        <v>1589.610406</v>
      </c>
    </row>
    <row r="46" spans="1:44" x14ac:dyDescent="0.2">
      <c r="A46" s="13" t="s">
        <v>177</v>
      </c>
      <c r="B46" t="s">
        <v>43</v>
      </c>
      <c r="C46" t="s">
        <v>39</v>
      </c>
      <c r="D46">
        <v>3999.99999999999</v>
      </c>
      <c r="E46">
        <v>4000</v>
      </c>
      <c r="F46">
        <v>4000</v>
      </c>
      <c r="G46">
        <v>3991.7053209636902</v>
      </c>
      <c r="H46">
        <v>3968.0861289720901</v>
      </c>
      <c r="I46">
        <v>3916.0162604970101</v>
      </c>
      <c r="J46">
        <v>3851.5040810259102</v>
      </c>
      <c r="K46">
        <v>3786.8134189957</v>
      </c>
      <c r="L46">
        <v>3722.00376859272</v>
      </c>
      <c r="M46">
        <v>3657.0156356306202</v>
      </c>
      <c r="N46">
        <v>3591.9085142957701</v>
      </c>
      <c r="O46">
        <v>3552.8828522294102</v>
      </c>
      <c r="P46">
        <v>3514.1566474901301</v>
      </c>
      <c r="Q46">
        <v>3475.6258845715402</v>
      </c>
      <c r="R46">
        <v>3437.4252733723301</v>
      </c>
      <c r="S46">
        <v>3399.4523330601401</v>
      </c>
      <c r="T46">
        <v>3362.5814853024999</v>
      </c>
      <c r="U46">
        <v>3325.9738410710602</v>
      </c>
      <c r="V46">
        <v>3289.7674982520898</v>
      </c>
      <c r="W46">
        <v>3253.86353361185</v>
      </c>
      <c r="X46">
        <v>3218.40200383603</v>
      </c>
      <c r="Y46">
        <v>3195.6998810765299</v>
      </c>
      <c r="Z46">
        <v>3174.2236430459002</v>
      </c>
      <c r="AA46">
        <v>3152.52147835402</v>
      </c>
      <c r="AB46">
        <v>3132.03570214709</v>
      </c>
      <c r="AC46">
        <v>3112.11459736401</v>
      </c>
      <c r="AD46">
        <v>3092.7863976036401</v>
      </c>
      <c r="AE46">
        <v>3074.0807481317902</v>
      </c>
      <c r="AF46">
        <v>3056.7668767556002</v>
      </c>
      <c r="AG46">
        <v>3039.3417725571599</v>
      </c>
      <c r="AH46">
        <v>3023.37544842737</v>
      </c>
      <c r="AI46">
        <v>3016.3072495372699</v>
      </c>
      <c r="AJ46">
        <v>3010.03360000778</v>
      </c>
      <c r="AK46">
        <v>3004.5347330065701</v>
      </c>
      <c r="AL46">
        <v>2999.9118570116998</v>
      </c>
      <c r="AM46">
        <v>2996.20877128036</v>
      </c>
      <c r="AN46">
        <v>2993.47146555371</v>
      </c>
      <c r="AO46">
        <v>2991.68873399426</v>
      </c>
      <c r="AP46">
        <v>2991.7683694749198</v>
      </c>
      <c r="AQ46">
        <v>2992.1684212906198</v>
      </c>
      <c r="AR46">
        <v>2993.7423845836902</v>
      </c>
    </row>
    <row r="47" spans="1:44" x14ac:dyDescent="0.2">
      <c r="A47" s="13" t="s">
        <v>177</v>
      </c>
      <c r="B47" t="s">
        <v>44</v>
      </c>
      <c r="C47" t="s">
        <v>39</v>
      </c>
      <c r="D47">
        <v>2715</v>
      </c>
      <c r="E47">
        <v>2715</v>
      </c>
      <c r="F47">
        <v>2714.99999999999</v>
      </c>
      <c r="G47">
        <v>2706.7053209636902</v>
      </c>
      <c r="H47">
        <v>2683.0861289720901</v>
      </c>
      <c r="I47">
        <v>2631.0162604970101</v>
      </c>
      <c r="J47">
        <v>2566.5040810259102</v>
      </c>
      <c r="K47">
        <v>2501.8134189957</v>
      </c>
      <c r="L47">
        <v>2437.00376859272</v>
      </c>
      <c r="M47">
        <v>2372.0156356306202</v>
      </c>
      <c r="N47">
        <v>2306.9085142957701</v>
      </c>
      <c r="O47">
        <v>2267.8828522294102</v>
      </c>
      <c r="P47">
        <v>2229.1566474901301</v>
      </c>
      <c r="Q47">
        <v>2190.6258845715402</v>
      </c>
      <c r="R47">
        <v>2152.4252733723301</v>
      </c>
      <c r="S47">
        <v>2114.4523330601401</v>
      </c>
      <c r="T47">
        <v>2077.5814853024999</v>
      </c>
      <c r="U47">
        <v>2040.97384107106</v>
      </c>
      <c r="V47">
        <v>2004.76749825209</v>
      </c>
      <c r="W47">
        <v>1968.86353361185</v>
      </c>
      <c r="X47">
        <v>1933.40200383603</v>
      </c>
      <c r="Y47">
        <v>1910.6998810765299</v>
      </c>
      <c r="Z47">
        <v>1889.2236430459</v>
      </c>
      <c r="AA47">
        <v>1867.52147835402</v>
      </c>
      <c r="AB47">
        <v>1847.03570214709</v>
      </c>
      <c r="AC47">
        <v>1827.11459736401</v>
      </c>
      <c r="AD47">
        <v>1807.7863976036499</v>
      </c>
      <c r="AE47">
        <v>1789.08074813179</v>
      </c>
      <c r="AF47">
        <v>1771.7668767555999</v>
      </c>
      <c r="AG47">
        <v>1754.3417725571601</v>
      </c>
      <c r="AH47">
        <v>1738.37544842737</v>
      </c>
      <c r="AI47">
        <v>1731.3072495372701</v>
      </c>
      <c r="AJ47">
        <v>1725.03360000778</v>
      </c>
      <c r="AK47">
        <v>1719.5347330065699</v>
      </c>
      <c r="AL47">
        <v>1714.9118570117</v>
      </c>
      <c r="AM47">
        <v>1711.20877128036</v>
      </c>
      <c r="AN47">
        <v>1708.47146555371</v>
      </c>
      <c r="AO47">
        <v>1706.68873399426</v>
      </c>
      <c r="AP47">
        <v>1706.7683694749201</v>
      </c>
      <c r="AQ47">
        <v>1707.16842129062</v>
      </c>
      <c r="AR47">
        <v>1708.74238458369</v>
      </c>
    </row>
    <row r="48" spans="1:44" x14ac:dyDescent="0.2">
      <c r="A48" s="13" t="s">
        <v>177</v>
      </c>
      <c r="B48" t="s">
        <v>45</v>
      </c>
      <c r="C48" t="s">
        <v>39</v>
      </c>
      <c r="D48">
        <v>3900</v>
      </c>
      <c r="E48">
        <v>3900</v>
      </c>
      <c r="F48">
        <v>3900</v>
      </c>
      <c r="G48">
        <v>3900</v>
      </c>
      <c r="H48">
        <v>3900</v>
      </c>
      <c r="I48">
        <v>3900</v>
      </c>
      <c r="J48">
        <v>3900</v>
      </c>
      <c r="K48">
        <v>3899.99999999999</v>
      </c>
      <c r="L48">
        <v>3899.99999999999</v>
      </c>
      <c r="M48">
        <v>3900</v>
      </c>
      <c r="N48">
        <v>3900</v>
      </c>
      <c r="O48">
        <v>3900</v>
      </c>
      <c r="P48">
        <v>3900</v>
      </c>
      <c r="Q48">
        <v>3900</v>
      </c>
      <c r="R48">
        <v>3900</v>
      </c>
      <c r="S48">
        <v>3900</v>
      </c>
      <c r="T48">
        <v>3900</v>
      </c>
      <c r="U48">
        <v>3900</v>
      </c>
      <c r="V48">
        <v>3900</v>
      </c>
      <c r="W48">
        <v>3900</v>
      </c>
      <c r="X48">
        <v>3900</v>
      </c>
      <c r="Y48">
        <v>3900</v>
      </c>
      <c r="Z48">
        <v>3900</v>
      </c>
      <c r="AA48">
        <v>3900</v>
      </c>
      <c r="AB48">
        <v>3900</v>
      </c>
      <c r="AC48">
        <v>3900</v>
      </c>
      <c r="AD48">
        <v>3900</v>
      </c>
      <c r="AE48">
        <v>3900</v>
      </c>
      <c r="AF48">
        <v>3900</v>
      </c>
      <c r="AG48">
        <v>3900</v>
      </c>
      <c r="AH48">
        <v>3900</v>
      </c>
      <c r="AI48">
        <v>3900</v>
      </c>
      <c r="AJ48">
        <v>3900</v>
      </c>
      <c r="AK48">
        <v>3900</v>
      </c>
      <c r="AL48">
        <v>3900</v>
      </c>
      <c r="AM48">
        <v>3899.99999999999</v>
      </c>
      <c r="AN48">
        <v>3899.99999999999</v>
      </c>
      <c r="AO48">
        <v>3900</v>
      </c>
      <c r="AP48">
        <v>3900</v>
      </c>
      <c r="AQ48">
        <v>3900</v>
      </c>
      <c r="AR48">
        <v>3900</v>
      </c>
    </row>
    <row r="49" spans="1:44" x14ac:dyDescent="0.2">
      <c r="A49" s="13" t="s">
        <v>177</v>
      </c>
      <c r="B49" t="s">
        <v>46</v>
      </c>
      <c r="C49" t="s">
        <v>39</v>
      </c>
      <c r="D49">
        <v>3200</v>
      </c>
      <c r="E49">
        <v>3200</v>
      </c>
      <c r="F49">
        <v>3200</v>
      </c>
      <c r="G49">
        <v>3200</v>
      </c>
      <c r="H49">
        <v>3200</v>
      </c>
      <c r="I49">
        <v>3224.6839113791898</v>
      </c>
      <c r="J49">
        <v>3260.12707986956</v>
      </c>
      <c r="K49">
        <v>3295.5702483599398</v>
      </c>
      <c r="L49">
        <v>3331.01341685032</v>
      </c>
      <c r="M49">
        <v>3366.4565853406998</v>
      </c>
      <c r="N49">
        <v>3401.89975383108</v>
      </c>
      <c r="O49">
        <v>3425.09891866115</v>
      </c>
      <c r="P49">
        <v>3448.29808349121</v>
      </c>
      <c r="Q49">
        <v>3471.49724832128</v>
      </c>
      <c r="R49">
        <v>3494.69641315134</v>
      </c>
      <c r="S49">
        <v>3517.89557798141</v>
      </c>
      <c r="T49">
        <v>3540.4503215661998</v>
      </c>
      <c r="U49">
        <v>3563.00506515098</v>
      </c>
      <c r="V49">
        <v>3585.5598087357698</v>
      </c>
      <c r="W49">
        <v>3608.1145523205601</v>
      </c>
      <c r="X49">
        <v>3630.6692959053398</v>
      </c>
      <c r="Y49">
        <v>3647.4242482826098</v>
      </c>
      <c r="Z49">
        <v>3663.5347794146001</v>
      </c>
      <c r="AA49">
        <v>3680.2897317918701</v>
      </c>
      <c r="AB49">
        <v>3696.4002629238598</v>
      </c>
      <c r="AC49">
        <v>3712.5107940558501</v>
      </c>
      <c r="AD49">
        <v>3728.6213251878398</v>
      </c>
      <c r="AE49">
        <v>3744.7318563198301</v>
      </c>
      <c r="AF49">
        <v>3760.1979662065501</v>
      </c>
      <c r="AG49">
        <v>3776.3084973385398</v>
      </c>
      <c r="AH49">
        <v>3791.7746072252498</v>
      </c>
      <c r="AI49">
        <v>3802.7297683950001</v>
      </c>
      <c r="AJ49">
        <v>3813.6849295647498</v>
      </c>
      <c r="AK49">
        <v>3824.6400907345101</v>
      </c>
      <c r="AL49">
        <v>3835.5952519042598</v>
      </c>
      <c r="AM49">
        <v>3846.5504130740101</v>
      </c>
      <c r="AN49">
        <v>3857.5055742437698</v>
      </c>
      <c r="AO49">
        <v>3868.4607354135201</v>
      </c>
      <c r="AP49">
        <v>3878.7714753379901</v>
      </c>
      <c r="AQ49">
        <v>3889.7266365077498</v>
      </c>
      <c r="AR49">
        <v>3900.6817976775001</v>
      </c>
    </row>
    <row r="50" spans="1:44" x14ac:dyDescent="0.2">
      <c r="A50" s="13" t="s">
        <v>177</v>
      </c>
      <c r="B50" t="s">
        <v>47</v>
      </c>
      <c r="C50" t="s">
        <v>39</v>
      </c>
      <c r="D50">
        <v>7762.2700216707499</v>
      </c>
      <c r="E50">
        <v>7785.4727543577201</v>
      </c>
      <c r="F50">
        <v>7808.7944754174296</v>
      </c>
      <c r="G50">
        <v>7823.99999999999</v>
      </c>
      <c r="H50">
        <v>7823.9999999999891</v>
      </c>
      <c r="I50">
        <v>7824</v>
      </c>
      <c r="J50">
        <v>7823.99999999998</v>
      </c>
      <c r="K50">
        <v>7823.99999999999</v>
      </c>
      <c r="L50">
        <v>7823.99999999998</v>
      </c>
      <c r="M50">
        <v>7823.99999999998</v>
      </c>
      <c r="N50">
        <v>7823.9999999999909</v>
      </c>
      <c r="O50">
        <v>7823.9999999999891</v>
      </c>
      <c r="P50">
        <v>7823.99999999998</v>
      </c>
      <c r="Q50">
        <v>7823.9999999999909</v>
      </c>
      <c r="R50">
        <v>7823.9999999999782</v>
      </c>
      <c r="S50">
        <v>7823.9999999999891</v>
      </c>
      <c r="T50">
        <v>7823.99999999999</v>
      </c>
      <c r="U50">
        <v>7823.99999999998</v>
      </c>
      <c r="V50">
        <v>7823.9999999999891</v>
      </c>
      <c r="W50">
        <v>7823.9999999999891</v>
      </c>
      <c r="X50">
        <v>7823.9999999999891</v>
      </c>
      <c r="Y50">
        <v>7823.99999999998</v>
      </c>
      <c r="Z50">
        <v>7823.9999999999891</v>
      </c>
      <c r="AA50">
        <v>7823.99999999998</v>
      </c>
      <c r="AB50">
        <v>7823.99999999998</v>
      </c>
      <c r="AC50">
        <v>7823.9999999999791</v>
      </c>
      <c r="AD50">
        <v>7823.9999999999891</v>
      </c>
      <c r="AE50">
        <v>7823.9999999999782</v>
      </c>
      <c r="AF50">
        <v>7823.9999999999891</v>
      </c>
      <c r="AG50">
        <v>7823.9999999999891</v>
      </c>
      <c r="AH50">
        <v>7823.9999999999891</v>
      </c>
      <c r="AI50">
        <v>7823.99999999999</v>
      </c>
      <c r="AJ50">
        <v>7823.99999999998</v>
      </c>
      <c r="AK50">
        <v>7823.99999999998</v>
      </c>
      <c r="AL50">
        <v>7823.9999999999891</v>
      </c>
      <c r="AM50">
        <v>7823.99999999999</v>
      </c>
      <c r="AN50">
        <v>7823.9999999999964</v>
      </c>
      <c r="AO50">
        <v>7823.9999999999927</v>
      </c>
      <c r="AP50">
        <v>7823.9999999999764</v>
      </c>
      <c r="AQ50">
        <v>7823.9999999999964</v>
      </c>
      <c r="AR50">
        <v>7823.9999999999918</v>
      </c>
    </row>
    <row r="52" spans="1:44" s="45" customFormat="1" x14ac:dyDescent="0.2">
      <c r="A52" s="3" t="s">
        <v>90</v>
      </c>
      <c r="B52" s="14" t="s">
        <v>48</v>
      </c>
      <c r="C52" s="45" t="s">
        <v>1</v>
      </c>
      <c r="D52" s="45">
        <v>2010</v>
      </c>
      <c r="E52" s="45">
        <v>2011</v>
      </c>
      <c r="F52" s="45">
        <v>2012</v>
      </c>
      <c r="G52" s="45">
        <v>2013</v>
      </c>
      <c r="H52" s="45">
        <v>2014</v>
      </c>
      <c r="I52" s="45">
        <v>2015</v>
      </c>
      <c r="J52" s="45">
        <v>2016</v>
      </c>
      <c r="K52" s="45">
        <v>2017</v>
      </c>
      <c r="L52" s="45">
        <v>2018</v>
      </c>
      <c r="M52" s="45">
        <v>2019</v>
      </c>
      <c r="N52" s="45">
        <v>2020</v>
      </c>
      <c r="O52" s="45">
        <v>2021</v>
      </c>
      <c r="P52" s="45">
        <v>2022</v>
      </c>
      <c r="Q52" s="45">
        <v>2023</v>
      </c>
      <c r="R52" s="45">
        <v>2024</v>
      </c>
      <c r="S52" s="45">
        <v>2025</v>
      </c>
      <c r="T52" s="45">
        <v>2026</v>
      </c>
      <c r="U52" s="45">
        <v>2027</v>
      </c>
      <c r="V52" s="45">
        <v>2028</v>
      </c>
      <c r="W52" s="45">
        <v>2029</v>
      </c>
      <c r="X52" s="45">
        <v>2030</v>
      </c>
      <c r="Y52" s="45">
        <v>2031</v>
      </c>
      <c r="Z52" s="45">
        <v>2032</v>
      </c>
      <c r="AA52" s="45">
        <v>2033</v>
      </c>
      <c r="AB52" s="45">
        <v>2034</v>
      </c>
      <c r="AC52" s="45">
        <v>2035</v>
      </c>
      <c r="AD52" s="45">
        <v>2036</v>
      </c>
      <c r="AE52" s="45">
        <v>2037</v>
      </c>
      <c r="AF52" s="45">
        <v>2038</v>
      </c>
      <c r="AG52" s="45">
        <v>2039</v>
      </c>
      <c r="AH52" s="45">
        <v>2040</v>
      </c>
      <c r="AI52" s="45">
        <v>2041</v>
      </c>
      <c r="AJ52" s="45">
        <v>2042</v>
      </c>
      <c r="AK52" s="45">
        <v>2043</v>
      </c>
      <c r="AL52" s="45">
        <v>2044</v>
      </c>
      <c r="AM52" s="45">
        <v>2045</v>
      </c>
      <c r="AN52" s="45">
        <v>2046</v>
      </c>
      <c r="AO52" s="45">
        <v>2047</v>
      </c>
      <c r="AP52" s="45">
        <v>2048</v>
      </c>
      <c r="AQ52" s="45">
        <v>2049</v>
      </c>
      <c r="AR52" s="45">
        <v>2050</v>
      </c>
    </row>
    <row r="53" spans="1:44" x14ac:dyDescent="0.2">
      <c r="A53" s="13" t="s">
        <v>177</v>
      </c>
      <c r="B53" t="s">
        <v>49</v>
      </c>
      <c r="C53" t="s">
        <v>3</v>
      </c>
      <c r="D53">
        <v>490.83685685172856</v>
      </c>
      <c r="E53">
        <v>497.1067050357521</v>
      </c>
      <c r="F53">
        <v>497.85162967228359</v>
      </c>
      <c r="G53">
        <v>492.46441422536969</v>
      </c>
      <c r="H53">
        <v>489.43134739452262</v>
      </c>
      <c r="I53">
        <v>488.01576548460054</v>
      </c>
      <c r="J53">
        <v>490.00271571185027</v>
      </c>
      <c r="K53">
        <v>490.62975029736396</v>
      </c>
      <c r="L53">
        <v>493.16492591889602</v>
      </c>
      <c r="M53">
        <v>500.45254145346735</v>
      </c>
      <c r="N53">
        <v>502.31933103886809</v>
      </c>
      <c r="O53">
        <v>499.3542960602129</v>
      </c>
      <c r="P53">
        <v>503.14914062138882</v>
      </c>
      <c r="Q53">
        <v>507.76226727226765</v>
      </c>
      <c r="R53">
        <v>508.48746911744661</v>
      </c>
      <c r="S53">
        <v>511.1245835395307</v>
      </c>
      <c r="T53">
        <v>514.91490067650523</v>
      </c>
      <c r="U53">
        <v>517.16213070752315</v>
      </c>
      <c r="V53">
        <v>519.20364714064965</v>
      </c>
      <c r="W53">
        <v>522.2882861588846</v>
      </c>
      <c r="X53">
        <v>525.78683369175371</v>
      </c>
      <c r="Y53">
        <v>531.24725935007098</v>
      </c>
      <c r="Z53">
        <v>539.49320082605504</v>
      </c>
      <c r="AA53">
        <v>547.78354913977921</v>
      </c>
      <c r="AB53">
        <v>554.4330070911808</v>
      </c>
      <c r="AC53">
        <v>560.0992432049967</v>
      </c>
      <c r="AD53">
        <v>566.51865365067465</v>
      </c>
      <c r="AE53">
        <v>572.53781475982271</v>
      </c>
      <c r="AF53">
        <v>578.69818055087433</v>
      </c>
      <c r="AG53">
        <v>581.82740836604864</v>
      </c>
      <c r="AH53">
        <v>585.68199418262998</v>
      </c>
      <c r="AI53">
        <v>589.68364767543267</v>
      </c>
      <c r="AJ53">
        <v>594.15789752708622</v>
      </c>
      <c r="AK53">
        <v>594.98513255051114</v>
      </c>
      <c r="AL53">
        <v>598.87861135346407</v>
      </c>
      <c r="AM53">
        <v>602.538459631362</v>
      </c>
      <c r="AN53">
        <v>605.94749836047276</v>
      </c>
      <c r="AO53">
        <v>609.2873598904996</v>
      </c>
      <c r="AP53">
        <v>612.63619660247025</v>
      </c>
      <c r="AQ53">
        <v>616.47635997119926</v>
      </c>
      <c r="AR53">
        <v>623.25009809971812</v>
      </c>
    </row>
    <row r="54" spans="1:44" x14ac:dyDescent="0.2">
      <c r="A54" s="13" t="s">
        <v>177</v>
      </c>
      <c r="B54" t="s">
        <v>50</v>
      </c>
      <c r="C54" t="s">
        <v>3</v>
      </c>
      <c r="D54">
        <v>36.424674321238207</v>
      </c>
      <c r="E54">
        <v>36.546988454706842</v>
      </c>
      <c r="F54">
        <v>36.669929840142061</v>
      </c>
      <c r="G54">
        <v>36.706717973645837</v>
      </c>
      <c r="H54">
        <v>36.583225973085398</v>
      </c>
      <c r="I54">
        <v>36.161942747398236</v>
      </c>
      <c r="J54">
        <v>35.610642508219371</v>
      </c>
      <c r="K54">
        <v>35.058409080119596</v>
      </c>
      <c r="L54">
        <v>34.505553526072262</v>
      </c>
      <c r="M54">
        <v>33.951764783103982</v>
      </c>
      <c r="N54">
        <v>33.397353914188251</v>
      </c>
      <c r="O54">
        <v>33.084808517299891</v>
      </c>
      <c r="P54">
        <v>32.775407422345999</v>
      </c>
      <c r="Q54">
        <v>32.468685718475605</v>
      </c>
      <c r="R54">
        <v>32.165430607658891</v>
      </c>
      <c r="S54">
        <v>31.865193293122307</v>
      </c>
      <c r="T54">
        <v>31.576527950408579</v>
      </c>
      <c r="U54">
        <v>31.291253496686373</v>
      </c>
      <c r="V54">
        <v>31.010192707795152</v>
      </c>
      <c r="W54">
        <v>30.732934141747123</v>
      </c>
      <c r="X54">
        <v>30.460321141775392</v>
      </c>
      <c r="Y54">
        <v>30.291887447066095</v>
      </c>
      <c r="Z54">
        <v>30.136325542009864</v>
      </c>
      <c r="AA54">
        <v>29.978391407010545</v>
      </c>
      <c r="AB54">
        <v>29.833542977086488</v>
      </c>
      <c r="AC54">
        <v>29.694623597112759</v>
      </c>
      <c r="AD54">
        <v>29.561929719877579</v>
      </c>
      <c r="AE54">
        <v>29.435772620671798</v>
      </c>
      <c r="AF54">
        <v>29.324229191470476</v>
      </c>
      <c r="AG54">
        <v>29.211831443618703</v>
      </c>
      <c r="AH54">
        <v>29.114750886487833</v>
      </c>
      <c r="AI54">
        <v>29.095419345211102</v>
      </c>
      <c r="AJ54">
        <v>29.084430572220793</v>
      </c>
      <c r="AK54">
        <v>29.081890641760602</v>
      </c>
      <c r="AL54">
        <v>29.088548616866891</v>
      </c>
      <c r="AM54">
        <v>29.104864389740367</v>
      </c>
      <c r="AN54">
        <v>29.131320852663091</v>
      </c>
      <c r="AO54">
        <v>29.168113970324601</v>
      </c>
      <c r="AP54">
        <v>29.224148315924108</v>
      </c>
      <c r="AQ54">
        <v>29.283860659024711</v>
      </c>
      <c r="AR54">
        <v>29.355899072637801</v>
      </c>
    </row>
    <row r="55" spans="1:44" x14ac:dyDescent="0.2">
      <c r="A55" s="13" t="s">
        <v>177</v>
      </c>
      <c r="B55" t="s">
        <v>51</v>
      </c>
      <c r="C55" t="s">
        <v>3</v>
      </c>
      <c r="D55">
        <v>7.9171743212382601</v>
      </c>
      <c r="E55">
        <v>8.0394884547069196</v>
      </c>
      <c r="F55">
        <v>8.1624298401420905</v>
      </c>
      <c r="G55">
        <v>8.2863121035270204</v>
      </c>
      <c r="H55">
        <v>8.4108216188784493</v>
      </c>
      <c r="I55">
        <v>8.5362720121796496</v>
      </c>
      <c r="J55">
        <v>8.66234965744734</v>
      </c>
      <c r="K55">
        <v>8.7893681806648001</v>
      </c>
      <c r="L55">
        <v>8.9170139558487698</v>
      </c>
      <c r="M55">
        <v>9.0456006089824896</v>
      </c>
      <c r="N55">
        <v>9.1748145140827209</v>
      </c>
      <c r="O55">
        <v>9.2720385688911406</v>
      </c>
      <c r="P55">
        <v>9.3692626236995604</v>
      </c>
      <c r="Q55">
        <v>9.4671139304745004</v>
      </c>
      <c r="R55">
        <v>9.5649652372494298</v>
      </c>
      <c r="S55">
        <v>9.6634437959908599</v>
      </c>
      <c r="T55">
        <v>9.7619223547323006</v>
      </c>
      <c r="U55">
        <v>9.8610281654402403</v>
      </c>
      <c r="V55">
        <v>9.96013397614818</v>
      </c>
      <c r="W55">
        <v>10.059867038822601</v>
      </c>
      <c r="X55">
        <v>10.159600101497</v>
      </c>
      <c r="Y55">
        <v>10.2295386957624</v>
      </c>
      <c r="Z55">
        <v>10.2994772900279</v>
      </c>
      <c r="AA55">
        <v>10.3694158842933</v>
      </c>
      <c r="AB55">
        <v>10.4396681045419</v>
      </c>
      <c r="AC55">
        <v>10.509920324790601</v>
      </c>
      <c r="AD55">
        <v>10.5801725450393</v>
      </c>
      <c r="AE55">
        <v>10.650424765287999</v>
      </c>
      <c r="AF55">
        <v>10.720676985536601</v>
      </c>
      <c r="AG55">
        <v>10.7912428317685</v>
      </c>
      <c r="AH55">
        <v>10.8618086780005</v>
      </c>
      <c r="AI55">
        <v>10.9166932250697</v>
      </c>
      <c r="AJ55">
        <v>10.971577772139</v>
      </c>
      <c r="AK55">
        <v>11.026775945191501</v>
      </c>
      <c r="AL55">
        <v>11.0819741182441</v>
      </c>
      <c r="AM55">
        <v>11.137172291296601</v>
      </c>
      <c r="AN55">
        <v>11.1923704643491</v>
      </c>
      <c r="AO55">
        <v>11.2478822633849</v>
      </c>
      <c r="AP55">
        <v>11.3030804364374</v>
      </c>
      <c r="AQ55">
        <v>11.3585922354732</v>
      </c>
      <c r="AR55">
        <v>11.414104034509</v>
      </c>
    </row>
    <row r="56" spans="1:44" x14ac:dyDescent="0.2">
      <c r="A56" s="13" t="s">
        <v>177</v>
      </c>
      <c r="B56" t="s">
        <v>52</v>
      </c>
      <c r="C56" t="s">
        <v>3</v>
      </c>
      <c r="D56">
        <v>139.24760000000001</v>
      </c>
      <c r="E56">
        <v>140.35120000000001</v>
      </c>
      <c r="F56">
        <v>141.45480000000001</v>
      </c>
      <c r="G56">
        <v>142.5583</v>
      </c>
      <c r="H56">
        <v>143.6619</v>
      </c>
      <c r="I56">
        <v>144.7655</v>
      </c>
      <c r="J56">
        <v>145.869</v>
      </c>
      <c r="K56">
        <v>146.9726</v>
      </c>
      <c r="L56">
        <v>148.07619999999901</v>
      </c>
      <c r="M56">
        <v>149.1797</v>
      </c>
      <c r="N56">
        <v>150</v>
      </c>
      <c r="O56">
        <v>144.4</v>
      </c>
      <c r="P56">
        <v>138.80000000000001</v>
      </c>
      <c r="Q56">
        <v>140.47430994167399</v>
      </c>
      <c r="R56">
        <v>142.17135007141201</v>
      </c>
      <c r="S56">
        <v>145.06313368076499</v>
      </c>
      <c r="T56">
        <v>149.79060745344</v>
      </c>
      <c r="U56">
        <v>151.92608149810701</v>
      </c>
      <c r="V56">
        <v>153.85147506554699</v>
      </c>
      <c r="W56">
        <v>157.85941702174401</v>
      </c>
      <c r="X56">
        <v>161.73930020354999</v>
      </c>
      <c r="Y56">
        <v>168.12795006418199</v>
      </c>
      <c r="Z56">
        <v>177.68777647887799</v>
      </c>
      <c r="AA56">
        <v>186.776449564394</v>
      </c>
      <c r="AB56">
        <v>193.665917383145</v>
      </c>
      <c r="AC56">
        <v>200.22939534964399</v>
      </c>
      <c r="AD56">
        <v>208.502152951597</v>
      </c>
      <c r="AE56">
        <v>215.94159751611099</v>
      </c>
      <c r="AF56">
        <v>223.49514546724399</v>
      </c>
      <c r="AG56">
        <v>227.51746330246201</v>
      </c>
      <c r="AH56">
        <v>231.44378464565901</v>
      </c>
      <c r="AI56">
        <v>235.61634589801699</v>
      </c>
      <c r="AJ56">
        <v>239.75180050491301</v>
      </c>
      <c r="AK56">
        <v>242.216929808928</v>
      </c>
      <c r="AL56">
        <v>246.22762612647099</v>
      </c>
      <c r="AM56">
        <v>250.304161269193</v>
      </c>
      <c r="AN56">
        <v>253.70506575906899</v>
      </c>
      <c r="AO56">
        <v>257.09072126135999</v>
      </c>
      <c r="AP56">
        <v>260.64656391302702</v>
      </c>
      <c r="AQ56">
        <v>264.437683673837</v>
      </c>
      <c r="AR56">
        <v>271.72383675291798</v>
      </c>
    </row>
    <row r="57" spans="1:44" x14ac:dyDescent="0.2">
      <c r="A57" s="13" t="s">
        <v>177</v>
      </c>
      <c r="B57" t="s">
        <v>53</v>
      </c>
      <c r="C57" t="s">
        <v>3</v>
      </c>
      <c r="D57">
        <v>414.82859999999903</v>
      </c>
      <c r="E57">
        <v>418.21449999999902</v>
      </c>
      <c r="F57">
        <v>421.60039999999901</v>
      </c>
      <c r="G57">
        <v>424.98619999999903</v>
      </c>
      <c r="H57">
        <v>428.37199999999996</v>
      </c>
      <c r="I57">
        <v>431.75779999999997</v>
      </c>
      <c r="J57">
        <v>435.14359999999999</v>
      </c>
      <c r="K57">
        <v>438.52949999999902</v>
      </c>
      <c r="L57">
        <v>441.91529999999801</v>
      </c>
      <c r="M57">
        <v>445.301099999999</v>
      </c>
      <c r="N57">
        <v>449</v>
      </c>
      <c r="O57">
        <v>443.599999999999</v>
      </c>
      <c r="P57">
        <v>438.19999999999902</v>
      </c>
      <c r="Q57">
        <v>440.07430994167299</v>
      </c>
      <c r="R57">
        <v>441.97135007141202</v>
      </c>
      <c r="S57">
        <v>445.06313368076496</v>
      </c>
      <c r="T57">
        <v>448.19060745344001</v>
      </c>
      <c r="U57">
        <v>448.726081498106</v>
      </c>
      <c r="V57">
        <v>449.05147506554704</v>
      </c>
      <c r="W57">
        <v>451.45941702174406</v>
      </c>
      <c r="X57">
        <v>453.73930020354999</v>
      </c>
      <c r="Y57">
        <v>458.12795006418196</v>
      </c>
      <c r="Z57">
        <v>465.68777647887799</v>
      </c>
      <c r="AA57">
        <v>472.776449564394</v>
      </c>
      <c r="AB57">
        <v>477.66591738314503</v>
      </c>
      <c r="AC57">
        <v>482.22939534964399</v>
      </c>
      <c r="AD57">
        <v>487.70215295159699</v>
      </c>
      <c r="AE57">
        <v>492.34159751611094</v>
      </c>
      <c r="AF57">
        <v>497.09514546724404</v>
      </c>
      <c r="AG57">
        <v>498.31746330246204</v>
      </c>
      <c r="AH57">
        <v>499.44378464565898</v>
      </c>
      <c r="AI57">
        <v>500.61634589801696</v>
      </c>
      <c r="AJ57">
        <v>502.25177252621904</v>
      </c>
      <c r="AK57">
        <v>501.21692980892601</v>
      </c>
      <c r="AL57">
        <v>502.22762612647</v>
      </c>
      <c r="AM57">
        <v>503.44776682935105</v>
      </c>
      <c r="AN57">
        <v>504.22600246395598</v>
      </c>
      <c r="AO57">
        <v>504.90845229945802</v>
      </c>
      <c r="AP57">
        <v>505.84656391302701</v>
      </c>
      <c r="AQ57">
        <v>507.03768367383702</v>
      </c>
      <c r="AR57">
        <v>511.72383675291798</v>
      </c>
    </row>
    <row r="58" spans="1:44" x14ac:dyDescent="0.2">
      <c r="A58" s="13" t="s">
        <v>177</v>
      </c>
      <c r="B58" t="s">
        <v>54</v>
      </c>
      <c r="C58" t="s">
        <v>3</v>
      </c>
      <c r="D58">
        <v>108.0354</v>
      </c>
      <c r="E58">
        <v>109.716999999999</v>
      </c>
      <c r="F58">
        <v>111.3986</v>
      </c>
      <c r="G58">
        <v>113.080199999999</v>
      </c>
      <c r="H58">
        <v>114.76179999999999</v>
      </c>
      <c r="I58">
        <v>116.44329999999999</v>
      </c>
      <c r="J58">
        <v>118.1249</v>
      </c>
      <c r="K58">
        <v>119.80649999999901</v>
      </c>
      <c r="L58">
        <v>121.48809999999899</v>
      </c>
      <c r="M58">
        <v>123.16970000000001</v>
      </c>
      <c r="N58">
        <v>125</v>
      </c>
      <c r="O58">
        <v>127</v>
      </c>
      <c r="P58">
        <v>129</v>
      </c>
      <c r="Q58">
        <v>131</v>
      </c>
      <c r="R58">
        <v>133</v>
      </c>
      <c r="S58">
        <v>135</v>
      </c>
      <c r="T58">
        <v>135.19999999999999</v>
      </c>
      <c r="U58">
        <v>135.4</v>
      </c>
      <c r="V58">
        <v>135.6</v>
      </c>
      <c r="W58">
        <v>135.80000000000001</v>
      </c>
      <c r="X58">
        <v>136</v>
      </c>
      <c r="Y58">
        <v>136</v>
      </c>
      <c r="Z58">
        <v>136</v>
      </c>
      <c r="AA58">
        <v>136</v>
      </c>
      <c r="AB58">
        <v>136</v>
      </c>
      <c r="AC58">
        <v>136</v>
      </c>
      <c r="AD58">
        <v>135</v>
      </c>
      <c r="AE58">
        <v>134</v>
      </c>
      <c r="AF58">
        <v>133</v>
      </c>
      <c r="AG58">
        <v>132</v>
      </c>
      <c r="AH58">
        <v>131</v>
      </c>
      <c r="AI58">
        <v>130.19999999999999</v>
      </c>
      <c r="AJ58">
        <v>129.89997202130701</v>
      </c>
      <c r="AK58">
        <v>128.599999999999</v>
      </c>
      <c r="AL58">
        <v>127.799999999999</v>
      </c>
      <c r="AM58">
        <v>126.99999999999901</v>
      </c>
      <c r="AN58">
        <v>126.2</v>
      </c>
      <c r="AO58">
        <v>125.4</v>
      </c>
      <c r="AP58">
        <v>124.6</v>
      </c>
      <c r="AQ58">
        <v>123.8</v>
      </c>
      <c r="AR58">
        <v>123</v>
      </c>
    </row>
    <row r="59" spans="1:44" x14ac:dyDescent="0.2">
      <c r="A59" s="13" t="s">
        <v>177</v>
      </c>
      <c r="B59" t="s">
        <v>55</v>
      </c>
      <c r="C59" t="s">
        <v>3</v>
      </c>
      <c r="D59">
        <v>12.561203813760001</v>
      </c>
      <c r="E59">
        <v>12.6517229064576</v>
      </c>
      <c r="F59">
        <v>12.734546584435199</v>
      </c>
      <c r="G59">
        <v>12.8125570741056</v>
      </c>
      <c r="H59">
        <v>12.8842950281472</v>
      </c>
      <c r="I59">
        <v>12.949760446559999</v>
      </c>
      <c r="J59">
        <v>13.006254680294299</v>
      </c>
      <c r="K59">
        <v>13.0592114956799</v>
      </c>
      <c r="L59">
        <v>12.8800844928</v>
      </c>
      <c r="M59">
        <v>12.702379132799999</v>
      </c>
      <c r="N59">
        <v>12.5232521299199</v>
      </c>
      <c r="O59">
        <v>12.34412512704</v>
      </c>
      <c r="P59">
        <v>12.16499812416</v>
      </c>
      <c r="Q59">
        <v>11.985871121279999</v>
      </c>
      <c r="R59">
        <v>11.806744118400001</v>
      </c>
      <c r="S59">
        <v>11.6290387584</v>
      </c>
      <c r="T59">
        <v>12.548108443405999</v>
      </c>
      <c r="U59">
        <v>14.501445760526</v>
      </c>
      <c r="V59">
        <v>16.454783077645999</v>
      </c>
      <c r="W59">
        <v>17.361242479936202</v>
      </c>
      <c r="X59">
        <v>17.736146438956201</v>
      </c>
      <c r="Y59">
        <v>18.807316461027401</v>
      </c>
      <c r="Z59">
        <v>19.469099736081599</v>
      </c>
      <c r="AA59">
        <v>20.649442343679102</v>
      </c>
      <c r="AB59">
        <v>22.373500583130202</v>
      </c>
      <c r="AC59">
        <v>23.806831668479902</v>
      </c>
      <c r="AD59">
        <v>24.035716172160001</v>
      </c>
      <c r="AE59">
        <v>24.266022318719902</v>
      </c>
      <c r="AF59">
        <v>24.496328465279902</v>
      </c>
      <c r="AG59">
        <v>24.725212968960001</v>
      </c>
      <c r="AH59">
        <v>24.9540974726401</v>
      </c>
      <c r="AI59">
        <v>25.1559707615999</v>
      </c>
      <c r="AJ59">
        <v>25.357844050560001</v>
      </c>
      <c r="AK59">
        <v>25.559717339519999</v>
      </c>
      <c r="AL59">
        <v>25.763012271359901</v>
      </c>
      <c r="AM59">
        <v>25.964885560319999</v>
      </c>
      <c r="AN59">
        <v>26.099941633919901</v>
      </c>
      <c r="AO59">
        <v>26.234997707519998</v>
      </c>
      <c r="AP59">
        <v>26.370053781119999</v>
      </c>
      <c r="AQ59">
        <v>26.505109854719898</v>
      </c>
      <c r="AR59">
        <v>26.641587571199999</v>
      </c>
    </row>
    <row r="60" spans="1:44" x14ac:dyDescent="0.2">
      <c r="A60" s="13" t="s">
        <v>177</v>
      </c>
      <c r="B60" t="s">
        <v>56</v>
      </c>
      <c r="C60" t="s">
        <v>3</v>
      </c>
      <c r="D60">
        <v>25.2242661327953</v>
      </c>
      <c r="E60">
        <v>27.776602891100602</v>
      </c>
      <c r="F60">
        <v>24.8136323734673</v>
      </c>
      <c r="G60">
        <v>15.9799243410625</v>
      </c>
      <c r="H60">
        <v>9.6743474634020501</v>
      </c>
      <c r="I60">
        <v>5.2884176592374796</v>
      </c>
      <c r="J60">
        <v>4.4477609618005598</v>
      </c>
      <c r="K60">
        <v>2.2520732793126901</v>
      </c>
      <c r="L60">
        <v>2.1969352234561499</v>
      </c>
      <c r="M60">
        <v>6.8967035372635896</v>
      </c>
      <c r="N60">
        <v>5.8331923559644103</v>
      </c>
      <c r="O60">
        <v>8.8305562883450701</v>
      </c>
      <c r="P60">
        <v>18.585696159235798</v>
      </c>
      <c r="Q60">
        <v>21.880406921472002</v>
      </c>
      <c r="R60">
        <v>21.2626990282752</v>
      </c>
      <c r="S60">
        <v>20.639214042623902</v>
      </c>
      <c r="T60">
        <v>20.017471004697601</v>
      </c>
      <c r="U60">
        <v>19.404944854732801</v>
      </c>
      <c r="V60">
        <v>18.786674687270398</v>
      </c>
      <c r="W60">
        <v>18.170146467532799</v>
      </c>
      <c r="X60">
        <v>17.562802060799999</v>
      </c>
      <c r="Y60">
        <v>16.97489470368</v>
      </c>
      <c r="Z60">
        <v>16.394429211839999</v>
      </c>
      <c r="AA60">
        <v>15.80652185472</v>
      </c>
      <c r="AB60">
        <v>15.218614497600001</v>
      </c>
      <c r="AC60">
        <v>14.6381490057599</v>
      </c>
      <c r="AD60">
        <v>14.05024164864</v>
      </c>
      <c r="AE60">
        <v>13.4623342915199</v>
      </c>
      <c r="AF60">
        <v>12.8818687996799</v>
      </c>
      <c r="AG60">
        <v>12.293961442560001</v>
      </c>
      <c r="AH60">
        <v>11.70605408544</v>
      </c>
      <c r="AI60">
        <v>11.1255885936</v>
      </c>
      <c r="AJ60">
        <v>10.537681236479999</v>
      </c>
      <c r="AK60">
        <v>9.9497738793599897</v>
      </c>
      <c r="AL60">
        <v>9.3693083875199896</v>
      </c>
      <c r="AM60">
        <v>8.7814010303999996</v>
      </c>
      <c r="AN60">
        <v>8.1934936732799901</v>
      </c>
      <c r="AO60">
        <v>7.61302818143999</v>
      </c>
      <c r="AP60">
        <v>7.0251208243199903</v>
      </c>
      <c r="AQ60">
        <v>6.4372134671999897</v>
      </c>
      <c r="AR60">
        <v>5.8567479753599896</v>
      </c>
    </row>
    <row r="61" spans="1:44" x14ac:dyDescent="0.2">
      <c r="A61" s="13" t="s">
        <v>177</v>
      </c>
      <c r="B61" t="s">
        <v>57</v>
      </c>
      <c r="C61" t="s">
        <v>3</v>
      </c>
      <c r="D61">
        <v>167.54559999999901</v>
      </c>
      <c r="E61">
        <v>168.1463</v>
      </c>
      <c r="F61">
        <v>168.74699999999899</v>
      </c>
      <c r="G61">
        <v>169.3477</v>
      </c>
      <c r="H61">
        <v>169.94829999999999</v>
      </c>
      <c r="I61">
        <v>170.54900000000001</v>
      </c>
      <c r="J61">
        <v>171.1497</v>
      </c>
      <c r="K61">
        <v>171.75040000000001</v>
      </c>
      <c r="L61">
        <v>172.351</v>
      </c>
      <c r="M61">
        <v>172.95169999999899</v>
      </c>
      <c r="N61">
        <v>174</v>
      </c>
      <c r="O61">
        <v>172.19999999999899</v>
      </c>
      <c r="P61">
        <v>170.39999999999901</v>
      </c>
      <c r="Q61">
        <v>168.599999999999</v>
      </c>
      <c r="R61">
        <v>166.8</v>
      </c>
      <c r="S61">
        <v>165</v>
      </c>
      <c r="T61">
        <v>163.19999999999999</v>
      </c>
      <c r="U61">
        <v>161.39999999999901</v>
      </c>
      <c r="V61">
        <v>159.6</v>
      </c>
      <c r="W61">
        <v>157.80000000000001</v>
      </c>
      <c r="X61">
        <v>156</v>
      </c>
      <c r="Y61">
        <v>154</v>
      </c>
      <c r="Z61">
        <v>152</v>
      </c>
      <c r="AA61">
        <v>150</v>
      </c>
      <c r="AB61">
        <v>148</v>
      </c>
      <c r="AC61">
        <v>146</v>
      </c>
      <c r="AD61">
        <v>144.19999999999999</v>
      </c>
      <c r="AE61">
        <v>142.4</v>
      </c>
      <c r="AF61">
        <v>140.6</v>
      </c>
      <c r="AG61">
        <v>138.80000000000001</v>
      </c>
      <c r="AH61">
        <v>137</v>
      </c>
      <c r="AI61">
        <v>134.80000000000001</v>
      </c>
      <c r="AJ61">
        <v>132.599999999999</v>
      </c>
      <c r="AK61">
        <v>130.39999999999901</v>
      </c>
      <c r="AL61">
        <v>128.19999999999999</v>
      </c>
      <c r="AM61">
        <v>126.143605560159</v>
      </c>
      <c r="AN61">
        <v>124.320936704887</v>
      </c>
      <c r="AO61">
        <v>122.417731038098</v>
      </c>
      <c r="AP61">
        <v>120.6</v>
      </c>
      <c r="AQ61">
        <v>118.8</v>
      </c>
      <c r="AR61">
        <v>117</v>
      </c>
    </row>
    <row r="62" spans="1:44" x14ac:dyDescent="0.2">
      <c r="A62" s="13" t="s">
        <v>177</v>
      </c>
      <c r="B62" t="s">
        <v>58</v>
      </c>
      <c r="C62" t="s">
        <v>3</v>
      </c>
      <c r="D62">
        <v>0.256576896</v>
      </c>
      <c r="E62">
        <v>0.24976512000000001</v>
      </c>
      <c r="F62">
        <v>0.24295334399999999</v>
      </c>
      <c r="G62">
        <v>0.241389158399999</v>
      </c>
      <c r="H62">
        <v>0.23442600960000001</v>
      </c>
      <c r="I62">
        <v>0.22978391040000001</v>
      </c>
      <c r="J62">
        <v>0.222820761599999</v>
      </c>
      <c r="K62">
        <v>0.21585761279999999</v>
      </c>
      <c r="L62">
        <v>0.208894464</v>
      </c>
      <c r="M62">
        <v>0.20193131519999999</v>
      </c>
      <c r="N62">
        <v>0.19728921599999999</v>
      </c>
      <c r="O62">
        <v>0.1903260672</v>
      </c>
      <c r="P62">
        <v>0.18336291839999999</v>
      </c>
      <c r="Q62">
        <v>0.17639976960000001</v>
      </c>
      <c r="R62">
        <v>0.16943662079999999</v>
      </c>
      <c r="S62">
        <v>0.16247347200000001</v>
      </c>
      <c r="T62">
        <v>0.15783137279999901</v>
      </c>
      <c r="U62">
        <v>0.150868224</v>
      </c>
      <c r="V62">
        <v>0.14390507520000001</v>
      </c>
      <c r="W62">
        <v>0.136941926399999</v>
      </c>
      <c r="X62">
        <v>1.16980899839999</v>
      </c>
      <c r="Y62">
        <v>1.2440825856</v>
      </c>
      <c r="Z62">
        <v>1.31835617279999</v>
      </c>
      <c r="AA62">
        <v>1.3949508096000001</v>
      </c>
      <c r="AB62">
        <v>1.4692243968000001</v>
      </c>
      <c r="AC62">
        <v>1.543497984</v>
      </c>
      <c r="AD62">
        <v>1.6340189184</v>
      </c>
      <c r="AE62">
        <v>1.7245398528</v>
      </c>
      <c r="AF62">
        <v>1.8150607872</v>
      </c>
      <c r="AG62">
        <v>1.9055817215999999</v>
      </c>
      <c r="AH62">
        <v>1.9961026559999899</v>
      </c>
      <c r="AI62">
        <v>2.13304458239999</v>
      </c>
      <c r="AJ62">
        <v>2.2699865088000002</v>
      </c>
      <c r="AK62">
        <v>2.40692843519999</v>
      </c>
      <c r="AL62">
        <v>2.54387036159999</v>
      </c>
      <c r="AM62">
        <v>2.6808122879999901</v>
      </c>
      <c r="AN62">
        <v>2.7899016191999899</v>
      </c>
      <c r="AO62">
        <v>2.8989909504</v>
      </c>
      <c r="AP62">
        <v>3.01040133119999</v>
      </c>
      <c r="AQ62">
        <v>3.1194906623999898</v>
      </c>
      <c r="AR62">
        <v>3.2285799935999901</v>
      </c>
    </row>
    <row r="63" spans="1:44" x14ac:dyDescent="0.2">
      <c r="A63" s="13" t="s">
        <v>177</v>
      </c>
      <c r="B63" t="s">
        <v>59</v>
      </c>
      <c r="C63" t="s">
        <v>3</v>
      </c>
      <c r="D63">
        <v>0.2330439759359989</v>
      </c>
      <c r="E63">
        <v>0.40144091788800002</v>
      </c>
      <c r="F63">
        <v>0.56841873983999891</v>
      </c>
      <c r="G63">
        <v>0.55946279335679905</v>
      </c>
      <c r="H63">
        <v>0.55044378748799894</v>
      </c>
      <c r="I63">
        <v>0.54148784100479896</v>
      </c>
      <c r="J63">
        <v>0.53104971513599997</v>
      </c>
      <c r="K63">
        <v>0.522093768652799</v>
      </c>
      <c r="L63">
        <v>0.51313782216959902</v>
      </c>
      <c r="M63">
        <v>0.50411881630080002</v>
      </c>
      <c r="N63">
        <v>0.52288940679551998</v>
      </c>
      <c r="O63">
        <v>0.51194253712895899</v>
      </c>
      <c r="P63">
        <v>0.50247784684800001</v>
      </c>
      <c r="Q63">
        <v>0.49301315656703892</v>
      </c>
      <c r="R63">
        <v>0.48348540690047997</v>
      </c>
      <c r="S63">
        <v>0.47260159661951895</v>
      </c>
      <c r="T63">
        <v>0.46307384695296</v>
      </c>
      <c r="U63">
        <v>0.45360915667199997</v>
      </c>
      <c r="V63">
        <v>0.44414446639103899</v>
      </c>
      <c r="W63">
        <v>0.43319759672447999</v>
      </c>
      <c r="X63">
        <v>0.437124864272112</v>
      </c>
      <c r="Y63">
        <v>0.42731484851548796</v>
      </c>
      <c r="Z63">
        <v>0.417536529245567</v>
      </c>
      <c r="AA63">
        <v>0.40633908997564605</v>
      </c>
      <c r="AB63">
        <v>0.39652907421902395</v>
      </c>
      <c r="AC63">
        <v>0</v>
      </c>
      <c r="AD63">
        <v>0.57332447999999903</v>
      </c>
      <c r="AE63">
        <v>1.56670847999999</v>
      </c>
      <c r="AF63">
        <v>2.56009247999999</v>
      </c>
      <c r="AG63">
        <v>4.0582406868479897</v>
      </c>
      <c r="AH63">
        <v>5.5815948364031893</v>
      </c>
      <c r="AI63">
        <v>7.0923460146048001</v>
      </c>
      <c r="AJ63">
        <v>8.6030971928063913</v>
      </c>
      <c r="AK63">
        <v>9.2070306910080006</v>
      </c>
      <c r="AL63">
        <v>10.717781869209599</v>
      </c>
      <c r="AM63">
        <v>11.775833767411189</v>
      </c>
      <c r="AN63">
        <v>13.100680225612791</v>
      </c>
      <c r="AO63">
        <v>14.42552668381439</v>
      </c>
      <c r="AP63">
        <v>15.748954022015901</v>
      </c>
      <c r="AQ63">
        <v>17.0738004802175</v>
      </c>
      <c r="AR63">
        <v>18.548495111577502</v>
      </c>
    </row>
    <row r="64" spans="1:44" x14ac:dyDescent="0.2">
      <c r="A64" s="13" t="s">
        <v>177</v>
      </c>
      <c r="B64" t="s">
        <v>60</v>
      </c>
      <c r="C64" t="s">
        <v>3</v>
      </c>
      <c r="D64">
        <v>1.3084917119999999</v>
      </c>
      <c r="E64">
        <v>1.2656847456</v>
      </c>
      <c r="F64">
        <v>1.2217487904</v>
      </c>
      <c r="G64">
        <v>1.1781628848000001</v>
      </c>
      <c r="H64">
        <v>1.1326091328000001</v>
      </c>
      <c r="I64">
        <v>1.0865728800000001</v>
      </c>
      <c r="J64">
        <v>1.0405870848000001</v>
      </c>
      <c r="K64">
        <v>0.99260506079999899</v>
      </c>
      <c r="L64">
        <v>0.94502039039999997</v>
      </c>
      <c r="M64">
        <v>0.89454386879999992</v>
      </c>
      <c r="N64">
        <v>0.84535401599999904</v>
      </c>
      <c r="O64">
        <v>0.79253752319999993</v>
      </c>
      <c r="P64">
        <v>0.73719815039999992</v>
      </c>
      <c r="Q64">
        <v>0.6835806432</v>
      </c>
      <c r="R64">
        <v>0.62832326400000005</v>
      </c>
      <c r="S64">
        <v>1.2929286959999999</v>
      </c>
      <c r="T64">
        <v>1.9612806048</v>
      </c>
      <c r="U64">
        <v>2.6339277167999997</v>
      </c>
      <c r="V64">
        <v>3.3124720608000002</v>
      </c>
      <c r="W64">
        <v>3.9944065248</v>
      </c>
      <c r="X64">
        <v>4.6813299839999898</v>
      </c>
      <c r="Y64">
        <v>5.3738132400000005</v>
      </c>
      <c r="Z64">
        <v>6.0696771552</v>
      </c>
      <c r="AA64">
        <v>6.7714540703999901</v>
      </c>
      <c r="AB64">
        <v>7.4756781792</v>
      </c>
      <c r="AC64">
        <v>8.1867455999999894</v>
      </c>
      <c r="AD64">
        <v>8.9612697600000004</v>
      </c>
      <c r="AE64">
        <v>9.7408396799999899</v>
      </c>
      <c r="AF64">
        <v>10.52545536</v>
      </c>
      <c r="AG64">
        <v>11.315116799999901</v>
      </c>
      <c r="AH64">
        <v>12.885609599999999</v>
      </c>
      <c r="AI64">
        <v>14.464932479999899</v>
      </c>
      <c r="AJ64">
        <v>16.05308543999999</v>
      </c>
      <c r="AK64">
        <v>17.562861754736389</v>
      </c>
      <c r="AL64">
        <v>19.168463720437771</v>
      </c>
      <c r="AM64">
        <v>20.782895766139433</v>
      </c>
      <c r="AN64">
        <v>22.406157891841012</v>
      </c>
      <c r="AO64">
        <v>24.038250097542601</v>
      </c>
      <c r="AP64">
        <v>25.41095441486328</v>
      </c>
      <c r="AQ64">
        <v>27.019201173800091</v>
      </c>
      <c r="AR64">
        <v>27.894951622424841</v>
      </c>
    </row>
    <row r="66" spans="1:44" s="45" customFormat="1" x14ac:dyDescent="0.2">
      <c r="A66" s="3" t="s">
        <v>90</v>
      </c>
      <c r="B66" s="14" t="s">
        <v>61</v>
      </c>
      <c r="C66" s="45" t="s">
        <v>1</v>
      </c>
      <c r="D66" s="45">
        <v>2010</v>
      </c>
      <c r="E66" s="45">
        <v>2011</v>
      </c>
      <c r="F66" s="45">
        <v>2012</v>
      </c>
      <c r="G66" s="45">
        <v>2013</v>
      </c>
      <c r="H66" s="45">
        <v>2014</v>
      </c>
      <c r="I66" s="45">
        <v>2015</v>
      </c>
      <c r="J66" s="45">
        <v>2016</v>
      </c>
      <c r="K66" s="45">
        <v>2017</v>
      </c>
      <c r="L66" s="45">
        <v>2018</v>
      </c>
      <c r="M66" s="45">
        <v>2019</v>
      </c>
      <c r="N66" s="45">
        <v>2020</v>
      </c>
      <c r="O66" s="45">
        <v>2021</v>
      </c>
      <c r="P66" s="45">
        <v>2022</v>
      </c>
      <c r="Q66" s="45">
        <v>2023</v>
      </c>
      <c r="R66" s="45">
        <v>2024</v>
      </c>
      <c r="S66" s="45">
        <v>2025</v>
      </c>
      <c r="T66" s="45">
        <v>2026</v>
      </c>
      <c r="U66" s="45">
        <v>2027</v>
      </c>
      <c r="V66" s="45">
        <v>2028</v>
      </c>
      <c r="W66" s="45">
        <v>2029</v>
      </c>
      <c r="X66" s="45">
        <v>2030</v>
      </c>
      <c r="Y66" s="45">
        <v>2031</v>
      </c>
      <c r="Z66" s="45">
        <v>2032</v>
      </c>
      <c r="AA66" s="45">
        <v>2033</v>
      </c>
      <c r="AB66" s="45">
        <v>2034</v>
      </c>
      <c r="AC66" s="45">
        <v>2035</v>
      </c>
      <c r="AD66" s="45">
        <v>2036</v>
      </c>
      <c r="AE66" s="45">
        <v>2037</v>
      </c>
      <c r="AF66" s="45">
        <v>2038</v>
      </c>
      <c r="AG66" s="45">
        <v>2039</v>
      </c>
      <c r="AH66" s="45">
        <v>2040</v>
      </c>
      <c r="AI66" s="45">
        <v>2041</v>
      </c>
      <c r="AJ66" s="45">
        <v>2042</v>
      </c>
      <c r="AK66" s="45">
        <v>2043</v>
      </c>
      <c r="AL66" s="45">
        <v>2044</v>
      </c>
      <c r="AM66" s="45">
        <v>2045</v>
      </c>
      <c r="AN66" s="45">
        <v>2046</v>
      </c>
      <c r="AO66" s="45">
        <v>2047</v>
      </c>
      <c r="AP66" s="45">
        <v>2048</v>
      </c>
      <c r="AQ66" s="45">
        <v>2049</v>
      </c>
      <c r="AR66" s="45">
        <v>2050</v>
      </c>
    </row>
    <row r="67" spans="1:44" x14ac:dyDescent="0.2">
      <c r="A67" s="13" t="s">
        <v>177</v>
      </c>
      <c r="B67" t="s">
        <v>62</v>
      </c>
      <c r="C67" t="s">
        <v>32</v>
      </c>
      <c r="D67">
        <v>2856.3201850944711</v>
      </c>
      <c r="E67">
        <v>2867.5667417364225</v>
      </c>
      <c r="F67">
        <v>2878.8546235695385</v>
      </c>
      <c r="G67">
        <v>2890.0902420072202</v>
      </c>
      <c r="H67">
        <v>2901.366554683596</v>
      </c>
      <c r="I67">
        <v>2912.5919157585263</v>
      </c>
      <c r="J67">
        <v>2923.857351939399</v>
      </c>
      <c r="K67">
        <v>2935.1616527540828</v>
      </c>
      <c r="L67">
        <v>2946.4159676525992</v>
      </c>
      <c r="M67">
        <v>2957.7085995521347</v>
      </c>
      <c r="N67">
        <v>2968.9524506611479</v>
      </c>
      <c r="O67">
        <v>2973.2788979422326</v>
      </c>
      <c r="P67">
        <v>2977.532609205774</v>
      </c>
      <c r="Q67">
        <v>2981.8830520822089</v>
      </c>
      <c r="R67">
        <v>2986.1615648143638</v>
      </c>
      <c r="S67">
        <v>2990.5348162093296</v>
      </c>
      <c r="T67">
        <v>2994.7551572028124</v>
      </c>
      <c r="U67">
        <v>2999.0696468939491</v>
      </c>
      <c r="V67">
        <v>3003.3150843083304</v>
      </c>
      <c r="W67">
        <v>3007.6527770846656</v>
      </c>
      <c r="X67">
        <v>3011.9221398291975</v>
      </c>
      <c r="Y67">
        <v>3012.4962740211085</v>
      </c>
      <c r="Z67">
        <v>3012.9849928944454</v>
      </c>
      <c r="AA67">
        <v>3013.5453362174553</v>
      </c>
      <c r="AB67">
        <v>3014.0987330903863</v>
      </c>
      <c r="AC67">
        <v>3014.6453118877721</v>
      </c>
      <c r="AD67">
        <v>3015.1851978403797</v>
      </c>
      <c r="AE67">
        <v>3015.7185131307433</v>
      </c>
      <c r="AF67">
        <v>3016.1700066519329</v>
      </c>
      <c r="AG67">
        <v>3016.7659057636115</v>
      </c>
      <c r="AH67">
        <v>3017.2802130431955</v>
      </c>
      <c r="AI67">
        <v>3018.4566462882512</v>
      </c>
      <c r="AJ67">
        <v>3019.6229394120746</v>
      </c>
      <c r="AK67">
        <v>3020.8527337524033</v>
      </c>
      <c r="AL67">
        <v>3022.0720186172498</v>
      </c>
      <c r="AM67">
        <v>3023.2809281499572</v>
      </c>
      <c r="AN67">
        <v>3024.4795942205928</v>
      </c>
      <c r="AO67">
        <v>3025.7404167683458</v>
      </c>
      <c r="AP67">
        <v>3026.8467123761629</v>
      </c>
      <c r="AQ67">
        <v>3028.0870828718225</v>
      </c>
      <c r="AR67">
        <v>3029.3171184685521</v>
      </c>
    </row>
    <row r="68" spans="1:44" x14ac:dyDescent="0.2">
      <c r="A68" s="13" t="s">
        <v>177</v>
      </c>
      <c r="B68" t="s">
        <v>63</v>
      </c>
      <c r="C68" t="s">
        <v>64</v>
      </c>
      <c r="D68">
        <v>2181.6507653140798</v>
      </c>
      <c r="E68">
        <v>2187.69197279645</v>
      </c>
      <c r="F68">
        <v>2192.37264763541</v>
      </c>
      <c r="G68">
        <v>2195.7526030615199</v>
      </c>
      <c r="H68">
        <v>2200.17847515434</v>
      </c>
      <c r="I68">
        <v>2202.7027219388001</v>
      </c>
      <c r="J68">
        <v>2207.1637277570499</v>
      </c>
      <c r="K68">
        <v>2211.71431832691</v>
      </c>
      <c r="L68">
        <v>2210.91320030628</v>
      </c>
      <c r="M68">
        <v>2212.2162818572201</v>
      </c>
      <c r="N68">
        <v>2210.1224471515302</v>
      </c>
      <c r="O68">
        <v>2277.0073154786496</v>
      </c>
      <c r="P68">
        <v>2350.2438074735001</v>
      </c>
      <c r="Q68">
        <v>2430.25107087676</v>
      </c>
      <c r="R68">
        <v>2511.20717981287</v>
      </c>
      <c r="S68">
        <v>2597.0603744801897</v>
      </c>
      <c r="T68">
        <v>2709.5890272207398</v>
      </c>
      <c r="U68">
        <v>2850.9944529549598</v>
      </c>
      <c r="V68">
        <v>2998.3106419629798</v>
      </c>
      <c r="W68">
        <v>3129.45879838777</v>
      </c>
      <c r="X68">
        <v>3254.1748974776501</v>
      </c>
      <c r="Y68">
        <v>3400.3807053405603</v>
      </c>
      <c r="Z68">
        <v>3543.6303637504998</v>
      </c>
      <c r="AA68">
        <v>3704.4470829838501</v>
      </c>
      <c r="AB68">
        <v>3884.1905916137102</v>
      </c>
      <c r="AC68">
        <v>4064.3465881257698</v>
      </c>
      <c r="AD68">
        <v>4224.9587789635698</v>
      </c>
      <c r="AE68">
        <v>4393.2929552183996</v>
      </c>
      <c r="AF68">
        <v>4570.00766098233</v>
      </c>
      <c r="AG68">
        <v>4754.4169472266603</v>
      </c>
      <c r="AH68">
        <v>4947.5898997161603</v>
      </c>
      <c r="AI68">
        <v>5149.8930868048801</v>
      </c>
      <c r="AJ68">
        <v>5361.7176905439201</v>
      </c>
      <c r="AK68">
        <v>5583.2078683886803</v>
      </c>
      <c r="AL68">
        <v>5816.3816196020798</v>
      </c>
      <c r="AM68">
        <v>6060.8267065639402</v>
      </c>
      <c r="AN68">
        <v>6315.6478685083102</v>
      </c>
      <c r="AO68">
        <v>6583.0338889649993</v>
      </c>
      <c r="AP68">
        <v>6863.7838203354204</v>
      </c>
      <c r="AQ68">
        <v>7157.8398644768795</v>
      </c>
      <c r="AR68">
        <v>7467.5868059309705</v>
      </c>
    </row>
    <row r="69" spans="1:44" x14ac:dyDescent="0.2">
      <c r="A69" s="13" t="s">
        <v>177</v>
      </c>
      <c r="B69" t="s">
        <v>65</v>
      </c>
      <c r="C69" t="s">
        <v>66</v>
      </c>
      <c r="D69">
        <v>0.10346409404678218</v>
      </c>
      <c r="E69">
        <v>0.10282621744354904</v>
      </c>
      <c r="F69">
        <v>0.10331913010443822</v>
      </c>
      <c r="G69">
        <v>0.10457261153643629</v>
      </c>
      <c r="H69">
        <v>0.10498918838089867</v>
      </c>
      <c r="I69">
        <v>0.10444242057374967</v>
      </c>
      <c r="J69">
        <v>0.10287974562919451</v>
      </c>
      <c r="K69">
        <v>0.10160039620067882</v>
      </c>
      <c r="L69">
        <v>9.9465083823720421E-2</v>
      </c>
      <c r="M69">
        <v>9.6422205742143413E-2</v>
      </c>
      <c r="N69">
        <v>9.4533767164993565E-2</v>
      </c>
      <c r="O69">
        <v>9.3968831633343367E-2</v>
      </c>
      <c r="P69">
        <v>9.2146524199356039E-2</v>
      </c>
      <c r="Q69">
        <v>9.0214561738121715E-2</v>
      </c>
      <c r="R69">
        <v>8.8996136121708591E-2</v>
      </c>
      <c r="S69">
        <v>8.8867249353559677E-2</v>
      </c>
      <c r="T69">
        <v>9.070784736857139E-2</v>
      </c>
      <c r="U69">
        <v>9.4807994327824288E-2</v>
      </c>
      <c r="V69">
        <v>9.8931310807833253E-2</v>
      </c>
      <c r="W69">
        <v>0.10082309725320657</v>
      </c>
      <c r="X69">
        <v>0.10362513462888603</v>
      </c>
      <c r="Y69">
        <v>0.10568414913028668</v>
      </c>
      <c r="Z69">
        <v>0.10641653138061999</v>
      </c>
      <c r="AA69">
        <v>0.10807293832323345</v>
      </c>
      <c r="AB69">
        <v>0.11101156392789147</v>
      </c>
      <c r="AC69">
        <v>0.11289374091592871</v>
      </c>
      <c r="AD69">
        <v>0.11432325949565922</v>
      </c>
      <c r="AE69">
        <v>0.11655803552501817</v>
      </c>
      <c r="AF69">
        <v>0.11875130870211709</v>
      </c>
      <c r="AG69">
        <v>0.1224005308052144</v>
      </c>
      <c r="AH69">
        <v>0.12725703742275227</v>
      </c>
      <c r="AI69">
        <v>0.13217546983211503</v>
      </c>
      <c r="AJ69">
        <v>0.13694750857145307</v>
      </c>
      <c r="AK69">
        <v>0.14087482909517782</v>
      </c>
      <c r="AL69">
        <v>0.14574185015927985</v>
      </c>
      <c r="AM69">
        <v>0.1498813732601616</v>
      </c>
      <c r="AN69">
        <v>0.15435000965644355</v>
      </c>
      <c r="AO69">
        <v>0.15881813045816714</v>
      </c>
      <c r="AP69">
        <v>0.16284462527417207</v>
      </c>
      <c r="AQ69">
        <v>0.16708096127964134</v>
      </c>
      <c r="AR69">
        <v>0.16954592336788263</v>
      </c>
    </row>
    <row r="70" spans="1:44" x14ac:dyDescent="0.2">
      <c r="A70" s="13" t="s">
        <v>177</v>
      </c>
      <c r="B70" t="s">
        <v>67</v>
      </c>
      <c r="C70" t="s">
        <v>66</v>
      </c>
      <c r="D70">
        <v>0.30750307503074953</v>
      </c>
      <c r="E70">
        <v>0.30750307503075031</v>
      </c>
      <c r="F70">
        <v>0.30750307503075031</v>
      </c>
      <c r="G70">
        <v>0.30684182650193637</v>
      </c>
      <c r="H70">
        <v>0.30502622253609735</v>
      </c>
      <c r="I70">
        <v>0.30102361907118225</v>
      </c>
      <c r="J70">
        <v>0.29606457691028598</v>
      </c>
      <c r="K70">
        <v>0.29109181482017832</v>
      </c>
      <c r="L70">
        <v>0.28610990611059639</v>
      </c>
      <c r="M70">
        <v>0.28111427747179801</v>
      </c>
      <c r="N70">
        <v>0.27610950221352681</v>
      </c>
      <c r="O70">
        <v>0.27310960506029752</v>
      </c>
      <c r="P70">
        <v>0.27013272714967562</v>
      </c>
      <c r="Q70">
        <v>0.26717087282431701</v>
      </c>
      <c r="R70">
        <v>0.2642343972151841</v>
      </c>
      <c r="S70">
        <v>0.26131542263510954</v>
      </c>
      <c r="T70">
        <v>0.25848116575467184</v>
      </c>
      <c r="U70">
        <v>0.25566714129226381</v>
      </c>
      <c r="V70">
        <v>0.25288396481298253</v>
      </c>
      <c r="W70">
        <v>0.25012403210176415</v>
      </c>
      <c r="X70">
        <v>0.2473981092963356</v>
      </c>
      <c r="Y70">
        <v>0.24565300031336229</v>
      </c>
      <c r="Z70">
        <v>0.24400212491704976</v>
      </c>
      <c r="AA70">
        <v>0.24233388257006841</v>
      </c>
      <c r="AB70">
        <v>0.24075914383481359</v>
      </c>
      <c r="AC70">
        <v>0.23922781131247675</v>
      </c>
      <c r="AD70">
        <v>0.23774205531583059</v>
      </c>
      <c r="AE70">
        <v>0.23630415467228766</v>
      </c>
      <c r="AF70">
        <v>0.23497323981517412</v>
      </c>
      <c r="AG70">
        <v>0.23363377450666153</v>
      </c>
      <c r="AH70">
        <v>0.23240644541681682</v>
      </c>
      <c r="AI70">
        <v>0.23186311396243139</v>
      </c>
      <c r="AJ70">
        <v>0.23138085940562533</v>
      </c>
      <c r="AK70">
        <v>0.2309581622727781</v>
      </c>
      <c r="AL70">
        <v>0.23060280244536088</v>
      </c>
      <c r="AM70">
        <v>0.2303181467661127</v>
      </c>
      <c r="AN70">
        <v>0.23010773045996694</v>
      </c>
      <c r="AO70">
        <v>0.22997069213577215</v>
      </c>
      <c r="AP70">
        <v>0.229976813703968</v>
      </c>
      <c r="AQ70">
        <v>0.23000756563076483</v>
      </c>
      <c r="AR70">
        <v>0.23012855596769086</v>
      </c>
    </row>
    <row r="72" spans="1:44" s="45" customFormat="1" x14ac:dyDescent="0.2">
      <c r="A72" s="3" t="s">
        <v>90</v>
      </c>
      <c r="B72" s="14" t="s">
        <v>68</v>
      </c>
      <c r="C72" s="45" t="s">
        <v>1</v>
      </c>
      <c r="D72" s="45">
        <v>2010</v>
      </c>
      <c r="E72" s="45">
        <v>2011</v>
      </c>
      <c r="F72" s="45">
        <v>2012</v>
      </c>
      <c r="G72" s="45">
        <v>2013</v>
      </c>
      <c r="H72" s="45">
        <v>2014</v>
      </c>
      <c r="I72" s="45">
        <v>2015</v>
      </c>
      <c r="J72" s="45">
        <v>2016</v>
      </c>
      <c r="K72" s="45">
        <v>2017</v>
      </c>
      <c r="L72" s="45">
        <v>2018</v>
      </c>
      <c r="M72" s="45">
        <v>2019</v>
      </c>
      <c r="N72" s="45">
        <v>2020</v>
      </c>
      <c r="O72" s="45">
        <v>2021</v>
      </c>
      <c r="P72" s="45">
        <v>2022</v>
      </c>
      <c r="Q72" s="45">
        <v>2023</v>
      </c>
      <c r="R72" s="45">
        <v>2024</v>
      </c>
      <c r="S72" s="45">
        <v>2025</v>
      </c>
      <c r="T72" s="45">
        <v>2026</v>
      </c>
      <c r="U72" s="45">
        <v>2027</v>
      </c>
      <c r="V72" s="45">
        <v>2028</v>
      </c>
      <c r="W72" s="45">
        <v>2029</v>
      </c>
      <c r="X72" s="45">
        <v>2030</v>
      </c>
      <c r="Y72" s="45">
        <v>2031</v>
      </c>
      <c r="Z72" s="45">
        <v>2032</v>
      </c>
      <c r="AA72" s="45">
        <v>2033</v>
      </c>
      <c r="AB72" s="45">
        <v>2034</v>
      </c>
      <c r="AC72" s="45">
        <v>2035</v>
      </c>
      <c r="AD72" s="45">
        <v>2036</v>
      </c>
      <c r="AE72" s="45">
        <v>2037</v>
      </c>
      <c r="AF72" s="45">
        <v>2038</v>
      </c>
      <c r="AG72" s="45">
        <v>2039</v>
      </c>
      <c r="AH72" s="45">
        <v>2040</v>
      </c>
      <c r="AI72" s="45">
        <v>2041</v>
      </c>
      <c r="AJ72" s="45">
        <v>2042</v>
      </c>
      <c r="AK72" s="45">
        <v>2043</v>
      </c>
      <c r="AL72" s="45">
        <v>2044</v>
      </c>
      <c r="AM72" s="45">
        <v>2045</v>
      </c>
      <c r="AN72" s="45">
        <v>2046</v>
      </c>
      <c r="AO72" s="45">
        <v>2047</v>
      </c>
      <c r="AP72" s="45">
        <v>2048</v>
      </c>
      <c r="AQ72" s="45">
        <v>2049</v>
      </c>
      <c r="AR72" s="45">
        <v>2050</v>
      </c>
    </row>
    <row r="73" spans="1:44" x14ac:dyDescent="0.2">
      <c r="A73" s="13" t="s">
        <v>177</v>
      </c>
      <c r="B73" t="s">
        <v>69</v>
      </c>
      <c r="C73" t="s">
        <v>3</v>
      </c>
      <c r="D73">
        <v>173.42949324731552</v>
      </c>
      <c r="E73">
        <v>180.46334162707387</v>
      </c>
      <c r="F73">
        <v>185.72065599985984</v>
      </c>
      <c r="G73">
        <v>191.43262647564529</v>
      </c>
      <c r="H73">
        <v>197.91517267547204</v>
      </c>
      <c r="I73">
        <v>203.00409925776896</v>
      </c>
      <c r="J73">
        <v>207.42894694003144</v>
      </c>
      <c r="K73">
        <v>211.3771351524698</v>
      </c>
      <c r="L73">
        <v>217.43774712001638</v>
      </c>
      <c r="M73">
        <v>221.92080845732474</v>
      </c>
      <c r="N73">
        <v>227.54071021126501</v>
      </c>
      <c r="O73">
        <v>234.55088369869389</v>
      </c>
      <c r="P73">
        <v>240.99584388113519</v>
      </c>
      <c r="Q73">
        <v>246.0246079243822</v>
      </c>
      <c r="R73">
        <v>248.73894196678171</v>
      </c>
      <c r="S73">
        <v>259.56210295534322</v>
      </c>
      <c r="T73">
        <v>253.79643441697189</v>
      </c>
      <c r="U73">
        <v>256.86392632507693</v>
      </c>
      <c r="V73">
        <v>259.9823433699566</v>
      </c>
      <c r="W73">
        <v>262.93498258578012</v>
      </c>
      <c r="X73">
        <v>263.21340480875807</v>
      </c>
      <c r="Y73">
        <v>261.5896709636063</v>
      </c>
      <c r="Z73">
        <v>263.17508914694321</v>
      </c>
      <c r="AA73">
        <v>264.3232807549403</v>
      </c>
      <c r="AB73">
        <v>265.23752485153921</v>
      </c>
      <c r="AC73">
        <v>267.62622151381822</v>
      </c>
      <c r="AD73">
        <v>268.47526640559011</v>
      </c>
      <c r="AE73">
        <v>268.67320871770215</v>
      </c>
      <c r="AF73">
        <v>268.52707258565431</v>
      </c>
      <c r="AG73">
        <v>271.71199080384298</v>
      </c>
      <c r="AH73">
        <v>274.50785759116434</v>
      </c>
      <c r="AI73">
        <v>277.15662207282162</v>
      </c>
      <c r="AJ73">
        <v>279.57123093055111</v>
      </c>
      <c r="AK73">
        <v>280.09702814703411</v>
      </c>
      <c r="AL73">
        <v>282.63997849396549</v>
      </c>
      <c r="AM73">
        <v>284.65737325162576</v>
      </c>
      <c r="AN73">
        <v>287.17807161596858</v>
      </c>
      <c r="AO73">
        <v>289.70797532014376</v>
      </c>
      <c r="AP73">
        <v>291.09360485440561</v>
      </c>
      <c r="AQ73">
        <v>291.18801835052011</v>
      </c>
      <c r="AR73">
        <v>296.22480640774609</v>
      </c>
    </row>
    <row r="74" spans="1:44" x14ac:dyDescent="0.2">
      <c r="A74" s="13" t="s">
        <v>177</v>
      </c>
      <c r="B74" t="s">
        <v>70</v>
      </c>
      <c r="C74" t="s">
        <v>3</v>
      </c>
      <c r="D74">
        <v>74.487499228324666</v>
      </c>
      <c r="E74">
        <v>77.350127266767515</v>
      </c>
      <c r="F74">
        <v>80.173530110941471</v>
      </c>
      <c r="G74">
        <v>82.870811176618886</v>
      </c>
      <c r="H74">
        <v>85.462761026398056</v>
      </c>
      <c r="I74">
        <v>88.036437982263948</v>
      </c>
      <c r="J74">
        <v>91.074645659262075</v>
      </c>
      <c r="K74">
        <v>93.999211373038889</v>
      </c>
      <c r="L74">
        <v>97.002193550076726</v>
      </c>
      <c r="M74">
        <v>100.20428166065899</v>
      </c>
      <c r="N74">
        <v>103.03861467276379</v>
      </c>
      <c r="O74">
        <v>106.2188817341155</v>
      </c>
      <c r="P74">
        <v>109.36605989436893</v>
      </c>
      <c r="Q74">
        <v>112.4792339802801</v>
      </c>
      <c r="R74">
        <v>114.40576742263826</v>
      </c>
      <c r="S74">
        <v>117.4224207886849</v>
      </c>
      <c r="T74">
        <v>120.5245418788387</v>
      </c>
      <c r="U74">
        <v>123.61169065870828</v>
      </c>
      <c r="V74">
        <v>126.65946155684362</v>
      </c>
      <c r="W74">
        <v>129.67395929637968</v>
      </c>
      <c r="X74">
        <v>132.65971661990682</v>
      </c>
      <c r="Y74">
        <v>135.98147055460086</v>
      </c>
      <c r="Z74">
        <v>139.29975398290381</v>
      </c>
      <c r="AA74">
        <v>142.61017386931607</v>
      </c>
      <c r="AB74">
        <v>146.11450677568442</v>
      </c>
      <c r="AC74">
        <v>149.72185791284309</v>
      </c>
      <c r="AD74">
        <v>152.59800565717541</v>
      </c>
      <c r="AE74">
        <v>155.58322156036397</v>
      </c>
      <c r="AF74">
        <v>158.53929435078558</v>
      </c>
      <c r="AG74">
        <v>161.83685002163097</v>
      </c>
      <c r="AH74">
        <v>164.84309218819828</v>
      </c>
      <c r="AI74">
        <v>167.56477655208352</v>
      </c>
      <c r="AJ74">
        <v>170.07661154237067</v>
      </c>
      <c r="AK74">
        <v>170.81342572035496</v>
      </c>
      <c r="AL74">
        <v>173.41809254288921</v>
      </c>
      <c r="AM74">
        <v>176.01870783373451</v>
      </c>
      <c r="AN74">
        <v>178.59390078863376</v>
      </c>
      <c r="AO74">
        <v>181.17200944428373</v>
      </c>
      <c r="AP74">
        <v>183.71516655095434</v>
      </c>
      <c r="AQ74">
        <v>186.1304912279835</v>
      </c>
      <c r="AR74">
        <v>187.73181128510211</v>
      </c>
    </row>
    <row r="75" spans="1:44" x14ac:dyDescent="0.2">
      <c r="A75" s="13" t="s">
        <v>177</v>
      </c>
      <c r="B75" t="s">
        <v>71</v>
      </c>
      <c r="C75" t="s">
        <v>3</v>
      </c>
      <c r="D75">
        <v>0.93297480523200005</v>
      </c>
      <c r="E75">
        <v>0.90586147694399999</v>
      </c>
      <c r="F75">
        <v>0.8765055921599999</v>
      </c>
      <c r="G75">
        <v>0.84714970737599993</v>
      </c>
      <c r="H75">
        <v>0.81757026388799903</v>
      </c>
      <c r="I75">
        <v>0.790680494304</v>
      </c>
      <c r="J75">
        <v>1.2177843360709959</v>
      </c>
      <c r="K75">
        <v>1.600910848799999</v>
      </c>
      <c r="L75">
        <v>1.5263644751999998</v>
      </c>
      <c r="M75">
        <v>1.6495336344495408</v>
      </c>
      <c r="N75">
        <v>2.5881768936090603</v>
      </c>
      <c r="O75">
        <v>3.9883406040090401</v>
      </c>
      <c r="P75">
        <v>5.3934633504090703</v>
      </c>
      <c r="Q75">
        <v>6.3168184034926496</v>
      </c>
      <c r="R75">
        <v>7.0952867630419094</v>
      </c>
      <c r="S75">
        <v>7.8801959349431208</v>
      </c>
      <c r="T75">
        <v>7.7645887895077301</v>
      </c>
      <c r="U75">
        <v>7.8295568690497701</v>
      </c>
      <c r="V75">
        <v>7.7607463324923858</v>
      </c>
      <c r="W75">
        <v>7.6928513510214298</v>
      </c>
      <c r="X75">
        <v>7.7685342962089328</v>
      </c>
      <c r="Y75">
        <v>7.6517305750298812</v>
      </c>
      <c r="Z75">
        <v>7.75226542730943</v>
      </c>
      <c r="AA75">
        <v>7.6752529385094297</v>
      </c>
      <c r="AB75">
        <v>7.5957475289094303</v>
      </c>
      <c r="AC75">
        <v>7.9898854044251797</v>
      </c>
      <c r="AD75">
        <v>8.6484289365697702</v>
      </c>
      <c r="AE75">
        <v>8.7043469240547999</v>
      </c>
      <c r="AF75">
        <v>8.6796857720548104</v>
      </c>
      <c r="AG75">
        <v>8.7093756934245299</v>
      </c>
      <c r="AH75">
        <v>8.6847145414245297</v>
      </c>
      <c r="AI75">
        <v>8.6721833297160291</v>
      </c>
      <c r="AJ75">
        <v>8.6900560970430103</v>
      </c>
      <c r="AK75">
        <v>8.6678610602430108</v>
      </c>
      <c r="AL75">
        <v>8.6699882088392801</v>
      </c>
      <c r="AM75">
        <v>9.1163538791806893</v>
      </c>
      <c r="AN75">
        <v>9.1163538791806893</v>
      </c>
      <c r="AO75">
        <v>9.1554501768449406</v>
      </c>
      <c r="AP75">
        <v>9.1554501768449299</v>
      </c>
      <c r="AQ75">
        <v>9.1554501768449299</v>
      </c>
      <c r="AR75">
        <v>9.21544541720057</v>
      </c>
    </row>
    <row r="76" spans="1:44" x14ac:dyDescent="0.2">
      <c r="A76" s="13" t="s">
        <v>177</v>
      </c>
      <c r="B76" t="s">
        <v>72</v>
      </c>
      <c r="C76" t="s">
        <v>3</v>
      </c>
      <c r="D76">
        <v>30.029407019999997</v>
      </c>
      <c r="E76">
        <v>29.886208398503999</v>
      </c>
      <c r="F76">
        <v>29.668114804464</v>
      </c>
      <c r="G76">
        <v>31.204889297495999</v>
      </c>
      <c r="H76">
        <v>30.906810647063999</v>
      </c>
      <c r="I76">
        <v>30.674531561039998</v>
      </c>
      <c r="J76">
        <v>32.618310436396698</v>
      </c>
      <c r="K76">
        <v>32.126237714572099</v>
      </c>
      <c r="L76">
        <v>31.225720134239999</v>
      </c>
      <c r="M76">
        <v>30.090990390022888</v>
      </c>
      <c r="N76">
        <v>28.823905580185897</v>
      </c>
      <c r="O76">
        <v>25.5425117300476</v>
      </c>
      <c r="P76">
        <v>21.6183881088444</v>
      </c>
      <c r="Q76">
        <v>22.469641855908499</v>
      </c>
      <c r="R76">
        <v>22.666322399789202</v>
      </c>
      <c r="S76">
        <v>22.649059443312002</v>
      </c>
      <c r="T76">
        <v>23.1310982330806</v>
      </c>
      <c r="U76">
        <v>22.456214483039901</v>
      </c>
      <c r="V76">
        <v>22.549779464016698</v>
      </c>
      <c r="W76">
        <v>23.601772799081399</v>
      </c>
      <c r="X76">
        <v>25.091306379881399</v>
      </c>
      <c r="Y76">
        <v>26.5857721910814</v>
      </c>
      <c r="Z76">
        <v>28.077771887081397</v>
      </c>
      <c r="AA76">
        <v>29.5673054678814</v>
      </c>
      <c r="AB76">
        <v>31.059305163881401</v>
      </c>
      <c r="AC76">
        <v>32.551304859881398</v>
      </c>
      <c r="AD76">
        <v>34.043304555881399</v>
      </c>
      <c r="AE76">
        <v>35.532838136681399</v>
      </c>
      <c r="AF76">
        <v>36.34598033999422</v>
      </c>
      <c r="AG76">
        <v>37.850798249369404</v>
      </c>
      <c r="AH76">
        <v>39.398861857769404</v>
      </c>
      <c r="AI76">
        <v>40.944459350969396</v>
      </c>
      <c r="AJ76">
        <v>42.492746518073403</v>
      </c>
      <c r="AK76">
        <v>44.038344011273402</v>
      </c>
      <c r="AL76">
        <v>45.586407619673395</v>
      </c>
      <c r="AM76">
        <v>47.132005112873401</v>
      </c>
      <c r="AN76">
        <v>48.680292279977401</v>
      </c>
      <c r="AO76">
        <v>50.2258897731774</v>
      </c>
      <c r="AP76">
        <v>51.7739533815774</v>
      </c>
      <c r="AQ76">
        <v>53.319550874777406</v>
      </c>
      <c r="AR76">
        <v>54.867838041881399</v>
      </c>
    </row>
    <row r="77" spans="1:44" x14ac:dyDescent="0.2">
      <c r="A77" s="13" t="s">
        <v>177</v>
      </c>
      <c r="B77" t="s">
        <v>73</v>
      </c>
      <c r="C77" t="s">
        <v>3</v>
      </c>
      <c r="D77">
        <v>18.85677982868329</v>
      </c>
      <c r="E77">
        <v>20.26935854333842</v>
      </c>
      <c r="F77">
        <v>23.656102468966932</v>
      </c>
      <c r="G77">
        <v>27.401692850679648</v>
      </c>
      <c r="H77">
        <v>31.925935525765453</v>
      </c>
      <c r="I77">
        <v>35.619230914015915</v>
      </c>
      <c r="J77">
        <v>35.818970793735737</v>
      </c>
      <c r="K77">
        <v>39.114068183164491</v>
      </c>
      <c r="L77">
        <v>42.37612251143554</v>
      </c>
      <c r="M77">
        <v>44.054451843499557</v>
      </c>
      <c r="N77">
        <v>45.032293281110952</v>
      </c>
      <c r="O77">
        <v>48.062383612806642</v>
      </c>
      <c r="P77">
        <v>49.989599843293249</v>
      </c>
      <c r="Q77">
        <v>52.26383116759434</v>
      </c>
      <c r="R77">
        <v>55.135456968993239</v>
      </c>
      <c r="S77">
        <v>58.902523350457443</v>
      </c>
      <c r="T77">
        <v>60.491296096612643</v>
      </c>
      <c r="U77">
        <v>61.826417596413819</v>
      </c>
      <c r="V77">
        <v>63.212208481826217</v>
      </c>
      <c r="W77">
        <v>65.214709643894608</v>
      </c>
      <c r="X77">
        <v>66.073367608409313</v>
      </c>
      <c r="Y77">
        <v>67.92418129585721</v>
      </c>
      <c r="Z77">
        <v>68.791787841795013</v>
      </c>
      <c r="AA77">
        <v>68.992539801751718</v>
      </c>
      <c r="AB77">
        <v>68.842002387897537</v>
      </c>
      <c r="AC77">
        <v>69.033398314681804</v>
      </c>
      <c r="AD77">
        <v>68.3868303794615</v>
      </c>
      <c r="AE77">
        <v>68.027408771133068</v>
      </c>
      <c r="AF77">
        <v>68.388499129553907</v>
      </c>
      <c r="AG77">
        <v>67.839413511398334</v>
      </c>
      <c r="AH77">
        <v>66.20408246060228</v>
      </c>
      <c r="AI77">
        <v>64.223510229434666</v>
      </c>
      <c r="AJ77">
        <v>61.993921138129046</v>
      </c>
      <c r="AK77">
        <v>59.017263037815319</v>
      </c>
      <c r="AL77">
        <v>56.874848061210422</v>
      </c>
      <c r="AM77">
        <v>54.798093719899121</v>
      </c>
      <c r="AN77">
        <v>52.811843406361774</v>
      </c>
      <c r="AO77">
        <v>50.79436951562559</v>
      </c>
      <c r="AP77">
        <v>49.120486767406923</v>
      </c>
      <c r="AQ77">
        <v>47.096540499109061</v>
      </c>
      <c r="AR77">
        <v>44.954943641725052</v>
      </c>
    </row>
    <row r="78" spans="1:44" x14ac:dyDescent="0.2">
      <c r="A78" s="13" t="s">
        <v>177</v>
      </c>
      <c r="B78" t="s">
        <v>74</v>
      </c>
      <c r="C78" t="s">
        <v>3</v>
      </c>
      <c r="D78">
        <v>12.561203813760001</v>
      </c>
      <c r="E78">
        <v>12.6517229064576</v>
      </c>
      <c r="F78">
        <v>12.734546584435199</v>
      </c>
      <c r="G78">
        <v>12.8125570741056</v>
      </c>
      <c r="H78">
        <v>12.8842950281472</v>
      </c>
      <c r="I78">
        <v>12.949760446559999</v>
      </c>
      <c r="J78">
        <v>13.006254680294299</v>
      </c>
      <c r="K78">
        <v>13.0592114956799</v>
      </c>
      <c r="L78">
        <v>12.8800844928</v>
      </c>
      <c r="M78">
        <v>12.702379132799999</v>
      </c>
      <c r="N78">
        <v>12.5232521299199</v>
      </c>
      <c r="O78">
        <v>12.34412512704</v>
      </c>
      <c r="P78">
        <v>12.16499812416</v>
      </c>
      <c r="Q78">
        <v>11.985871121279999</v>
      </c>
      <c r="R78">
        <v>11.806744118400001</v>
      </c>
      <c r="S78">
        <v>11.6290387584</v>
      </c>
      <c r="T78">
        <v>12.548108443405999</v>
      </c>
      <c r="U78">
        <v>14.501445760526</v>
      </c>
      <c r="V78">
        <v>16.454783077645999</v>
      </c>
      <c r="W78">
        <v>17.361242479936202</v>
      </c>
      <c r="X78">
        <v>17.736146438956201</v>
      </c>
      <c r="Y78">
        <v>18.807316461027401</v>
      </c>
      <c r="Z78">
        <v>19.469099736081599</v>
      </c>
      <c r="AA78">
        <v>20.649442343679102</v>
      </c>
      <c r="AB78">
        <v>22.373500583130202</v>
      </c>
      <c r="AC78">
        <v>23.806831668479902</v>
      </c>
      <c r="AD78">
        <v>24.035716172160001</v>
      </c>
      <c r="AE78">
        <v>24.266022318719902</v>
      </c>
      <c r="AF78">
        <v>24.496328465279902</v>
      </c>
      <c r="AG78">
        <v>24.725212968960001</v>
      </c>
      <c r="AH78">
        <v>24.9540974726401</v>
      </c>
      <c r="AI78">
        <v>25.1559707615999</v>
      </c>
      <c r="AJ78">
        <v>25.357844050560001</v>
      </c>
      <c r="AK78">
        <v>25.559717339519999</v>
      </c>
      <c r="AL78">
        <v>25.763012271359901</v>
      </c>
      <c r="AM78">
        <v>25.964885560319999</v>
      </c>
      <c r="AN78">
        <v>26.099941633919901</v>
      </c>
      <c r="AO78">
        <v>26.234997707519998</v>
      </c>
      <c r="AP78">
        <v>26.370053781119999</v>
      </c>
      <c r="AQ78">
        <v>26.505109854719898</v>
      </c>
      <c r="AR78">
        <v>26.641587571199999</v>
      </c>
    </row>
    <row r="79" spans="1:44" x14ac:dyDescent="0.2">
      <c r="A79" s="13" t="s">
        <v>177</v>
      </c>
      <c r="B79" t="s">
        <v>75</v>
      </c>
      <c r="C79" t="s">
        <v>3</v>
      </c>
      <c r="D79">
        <v>9.0734770261853797</v>
      </c>
      <c r="E79">
        <v>10.005980868551999</v>
      </c>
      <c r="F79">
        <v>8.9515268302551707</v>
      </c>
      <c r="G79">
        <v>5.7730940538520601</v>
      </c>
      <c r="H79">
        <v>3.5001257103480601</v>
      </c>
      <c r="I79">
        <v>1.91609335479618</v>
      </c>
      <c r="J79">
        <v>1.6138465028303901</v>
      </c>
      <c r="K79">
        <v>0.81834058114560004</v>
      </c>
      <c r="L79">
        <v>0.79946696632320002</v>
      </c>
      <c r="M79">
        <v>2.5133759246587402</v>
      </c>
      <c r="N79">
        <v>2.1289023196950398</v>
      </c>
      <c r="O79">
        <v>3.2275425030500999</v>
      </c>
      <c r="P79">
        <v>6.8029634550643499</v>
      </c>
      <c r="Q79">
        <v>8.0206770239999994</v>
      </c>
      <c r="R79">
        <v>7.8056898048000001</v>
      </c>
      <c r="S79">
        <v>7.5879463392000002</v>
      </c>
      <c r="T79">
        <v>7.3702028736000003</v>
      </c>
      <c r="U79">
        <v>7.1552156544000001</v>
      </c>
      <c r="V79">
        <v>6.9374721888000002</v>
      </c>
      <c r="W79">
        <v>6.7197287231999896</v>
      </c>
      <c r="X79">
        <v>6.5047415040000001</v>
      </c>
      <c r="Y79">
        <v>6.2869980384000002</v>
      </c>
      <c r="Z79">
        <v>6.0720108191999902</v>
      </c>
      <c r="AA79">
        <v>5.8542673536000001</v>
      </c>
      <c r="AB79">
        <v>5.6365238880000001</v>
      </c>
      <c r="AC79">
        <v>5.4215366688</v>
      </c>
      <c r="AD79">
        <v>5.2037932031999903</v>
      </c>
      <c r="AE79">
        <v>4.9860497376000001</v>
      </c>
      <c r="AF79">
        <v>4.7710625183999902</v>
      </c>
      <c r="AG79">
        <v>4.5533190527999903</v>
      </c>
      <c r="AH79">
        <v>4.3355755872000001</v>
      </c>
      <c r="AI79">
        <v>4.1205883679999999</v>
      </c>
      <c r="AJ79">
        <v>3.9028449024</v>
      </c>
      <c r="AK79">
        <v>3.6851014368000001</v>
      </c>
      <c r="AL79">
        <v>3.4701142175999999</v>
      </c>
      <c r="AM79">
        <v>3.252370752</v>
      </c>
      <c r="AN79">
        <v>3.0346272864000001</v>
      </c>
      <c r="AO79">
        <v>2.8196400671999999</v>
      </c>
      <c r="AP79">
        <v>2.6018966016</v>
      </c>
      <c r="AQ79">
        <v>2.3841531360000001</v>
      </c>
      <c r="AR79">
        <v>2.1691659167999999</v>
      </c>
    </row>
    <row r="80" spans="1:44" x14ac:dyDescent="0.2">
      <c r="A80" s="13" t="s">
        <v>177</v>
      </c>
      <c r="B80" t="s">
        <v>76</v>
      </c>
      <c r="C80" t="s">
        <v>3</v>
      </c>
      <c r="D80">
        <v>1.2355441505279989</v>
      </c>
      <c r="E80">
        <v>1.714104289483487</v>
      </c>
      <c r="F80">
        <v>2.2536129564201599</v>
      </c>
      <c r="G80">
        <v>2.8524133565527681</v>
      </c>
      <c r="H80">
        <v>3.5105449212973441</v>
      </c>
      <c r="I80">
        <v>4.2282965801430619</v>
      </c>
      <c r="J80">
        <v>5.0050213483979409</v>
      </c>
      <c r="K80">
        <v>5.5498861074239905</v>
      </c>
      <c r="L80">
        <v>6.5273822935083894</v>
      </c>
      <c r="M80">
        <v>7.5929567349274603</v>
      </c>
      <c r="N80">
        <v>10.37655182944741</v>
      </c>
      <c r="O80">
        <v>11.55917202963316</v>
      </c>
      <c r="P80">
        <v>11.973608096949889</v>
      </c>
      <c r="Q80">
        <v>10.069400838637591</v>
      </c>
      <c r="R80">
        <v>8.6150220759134495</v>
      </c>
      <c r="S80">
        <v>6.8456531977528137</v>
      </c>
      <c r="T80">
        <v>6.6370616180787758</v>
      </c>
      <c r="U80">
        <v>6.6044351978067972</v>
      </c>
      <c r="V80">
        <v>5.843950409671276</v>
      </c>
      <c r="W80">
        <v>4.5191082513215477</v>
      </c>
      <c r="X80">
        <v>3.1973565457788875</v>
      </c>
      <c r="Y80">
        <v>1.6802613190894529</v>
      </c>
      <c r="Z80">
        <v>1.331248414190807</v>
      </c>
      <c r="AA80">
        <v>1.298621993918806</v>
      </c>
      <c r="AB80">
        <v>1.265995573646806</v>
      </c>
      <c r="AC80">
        <v>1.1886574125748071</v>
      </c>
      <c r="AD80">
        <v>1.111319251502807</v>
      </c>
      <c r="AE80">
        <v>1.034467659374807</v>
      </c>
      <c r="AF80">
        <v>0.95712949830280702</v>
      </c>
      <c r="AG80">
        <v>0.87979133723080705</v>
      </c>
      <c r="AH80">
        <v>0.80245317615880696</v>
      </c>
      <c r="AI80">
        <v>0.75774143535880989</v>
      </c>
      <c r="AJ80">
        <v>0.71302969455880494</v>
      </c>
      <c r="AK80">
        <v>0.66831795375880698</v>
      </c>
      <c r="AL80">
        <v>0.62360621295880692</v>
      </c>
      <c r="AM80">
        <v>0.51545698791068395</v>
      </c>
      <c r="AN80">
        <v>0.55410256614023701</v>
      </c>
      <c r="AO80">
        <v>0.57889447215881695</v>
      </c>
      <c r="AP80">
        <v>0.52301607432590003</v>
      </c>
      <c r="AQ80">
        <v>0.457194370114612</v>
      </c>
      <c r="AR80">
        <v>0.21080396869273901</v>
      </c>
    </row>
    <row r="81" spans="1:44" x14ac:dyDescent="0.2">
      <c r="A81" s="13" t="s">
        <v>177</v>
      </c>
      <c r="B81" t="s">
        <v>77</v>
      </c>
      <c r="C81" t="s">
        <v>3</v>
      </c>
      <c r="D81">
        <v>0.256576896</v>
      </c>
      <c r="E81">
        <v>0.24976512000000001</v>
      </c>
      <c r="F81">
        <v>0.24295334399999999</v>
      </c>
      <c r="G81">
        <v>0.241389158399999</v>
      </c>
      <c r="H81">
        <v>0.23442600960000001</v>
      </c>
      <c r="I81">
        <v>0.22978391040000001</v>
      </c>
      <c r="J81">
        <v>0.222820761599999</v>
      </c>
      <c r="K81">
        <v>0.21585761279999999</v>
      </c>
      <c r="L81">
        <v>0.208894464</v>
      </c>
      <c r="M81">
        <v>0.20193131519999999</v>
      </c>
      <c r="N81">
        <v>0.19728921599999999</v>
      </c>
      <c r="O81">
        <v>0.1903260672</v>
      </c>
      <c r="P81">
        <v>0.18336291839999999</v>
      </c>
      <c r="Q81">
        <v>0.17639976960000001</v>
      </c>
      <c r="R81">
        <v>0.16943662079999999</v>
      </c>
      <c r="S81">
        <v>0.16247347200000001</v>
      </c>
      <c r="T81">
        <v>0.15783137279999901</v>
      </c>
      <c r="U81">
        <v>0.150868224</v>
      </c>
      <c r="V81">
        <v>0.14390507520000001</v>
      </c>
      <c r="W81">
        <v>0.136941926399999</v>
      </c>
      <c r="X81">
        <v>1.16980899839999</v>
      </c>
      <c r="Y81">
        <v>1.2440825856</v>
      </c>
      <c r="Z81">
        <v>1.31835617279999</v>
      </c>
      <c r="AA81">
        <v>1.3949508096000001</v>
      </c>
      <c r="AB81">
        <v>1.4692243968000001</v>
      </c>
      <c r="AC81">
        <v>1.543497984</v>
      </c>
      <c r="AD81">
        <v>1.6340189184</v>
      </c>
      <c r="AE81">
        <v>1.7245398528</v>
      </c>
      <c r="AF81">
        <v>1.8150607872</v>
      </c>
      <c r="AG81">
        <v>1.9055817215999999</v>
      </c>
      <c r="AH81">
        <v>1.9961026559999899</v>
      </c>
      <c r="AI81">
        <v>2.13304458239999</v>
      </c>
      <c r="AJ81">
        <v>2.2699865088000002</v>
      </c>
      <c r="AK81">
        <v>2.40692843519999</v>
      </c>
      <c r="AL81">
        <v>2.54387036159999</v>
      </c>
      <c r="AM81">
        <v>2.6808122879999901</v>
      </c>
      <c r="AN81">
        <v>2.7899016191999899</v>
      </c>
      <c r="AO81">
        <v>2.8989909504</v>
      </c>
      <c r="AP81">
        <v>3.01040133119999</v>
      </c>
      <c r="AQ81">
        <v>3.1194906623999898</v>
      </c>
      <c r="AR81">
        <v>3.2285799935999901</v>
      </c>
    </row>
    <row r="82" spans="1:44" x14ac:dyDescent="0.2">
      <c r="A82" s="13" t="s">
        <v>177</v>
      </c>
      <c r="B82" t="s">
        <v>78</v>
      </c>
      <c r="C82" t="s">
        <v>3</v>
      </c>
      <c r="D82">
        <v>0.23304397593599893</v>
      </c>
      <c r="E82">
        <v>0.40144091788799996</v>
      </c>
      <c r="F82">
        <v>0.56841873983999891</v>
      </c>
      <c r="G82">
        <v>0.55946279335679905</v>
      </c>
      <c r="H82">
        <v>0.55044378748799894</v>
      </c>
      <c r="I82">
        <v>0.54148784100479896</v>
      </c>
      <c r="J82">
        <v>0.53104971513599997</v>
      </c>
      <c r="K82">
        <v>0.522093768652799</v>
      </c>
      <c r="L82">
        <v>0.51313782216959902</v>
      </c>
      <c r="M82">
        <v>0.50411881630080002</v>
      </c>
      <c r="N82">
        <v>0.52288940679551998</v>
      </c>
      <c r="O82">
        <v>0.51194253712895899</v>
      </c>
      <c r="P82">
        <v>0.50247784684800001</v>
      </c>
      <c r="Q82">
        <v>0.49301315656703892</v>
      </c>
      <c r="R82">
        <v>0.48348540690047997</v>
      </c>
      <c r="S82">
        <v>0.47260159661951895</v>
      </c>
      <c r="T82">
        <v>0.46307384695296</v>
      </c>
      <c r="U82">
        <v>0.45360915667199997</v>
      </c>
      <c r="V82">
        <v>0.44414446639103899</v>
      </c>
      <c r="W82">
        <v>0.43319759672447999</v>
      </c>
      <c r="X82">
        <v>0.437124864272112</v>
      </c>
      <c r="Y82">
        <v>0.42731484851548796</v>
      </c>
      <c r="Z82">
        <v>0.417536529245567</v>
      </c>
      <c r="AA82">
        <v>0.40633908997564605</v>
      </c>
      <c r="AB82">
        <v>0.39652907421902395</v>
      </c>
      <c r="AC82">
        <v>0</v>
      </c>
      <c r="AD82">
        <v>0.57332447999999903</v>
      </c>
      <c r="AE82">
        <v>1.56670847999999</v>
      </c>
      <c r="AF82">
        <v>2.56009247999999</v>
      </c>
      <c r="AG82">
        <v>4.0582406868479897</v>
      </c>
      <c r="AH82">
        <v>5.5815948364031893</v>
      </c>
      <c r="AI82">
        <v>7.0923460146048001</v>
      </c>
      <c r="AJ82">
        <v>8.6030971928063913</v>
      </c>
      <c r="AK82">
        <v>9.2070306910080006</v>
      </c>
      <c r="AL82">
        <v>10.717781869209599</v>
      </c>
      <c r="AM82">
        <v>11.775833767411189</v>
      </c>
      <c r="AN82">
        <v>13.100680225612791</v>
      </c>
      <c r="AO82">
        <v>14.42552668381439</v>
      </c>
      <c r="AP82">
        <v>15.748954022015901</v>
      </c>
      <c r="AQ82">
        <v>17.0738004802175</v>
      </c>
      <c r="AR82">
        <v>18.548495111577502</v>
      </c>
    </row>
    <row r="83" spans="1:44" x14ac:dyDescent="0.2">
      <c r="A83" s="13" t="s">
        <v>177</v>
      </c>
      <c r="B83" t="s">
        <v>79</v>
      </c>
      <c r="C83" t="s">
        <v>3</v>
      </c>
      <c r="D83">
        <v>1.3084917119999999</v>
      </c>
      <c r="E83">
        <v>1.2656847456</v>
      </c>
      <c r="F83">
        <v>1.2217487904</v>
      </c>
      <c r="G83">
        <v>1.1781628848000001</v>
      </c>
      <c r="H83">
        <v>1.1326091328000001</v>
      </c>
      <c r="I83">
        <v>1.0865728800000001</v>
      </c>
      <c r="J83">
        <v>1.0405870848000001</v>
      </c>
      <c r="K83">
        <v>0.99260506079999899</v>
      </c>
      <c r="L83">
        <v>0.94502039039999997</v>
      </c>
      <c r="M83">
        <v>0.89454386879999992</v>
      </c>
      <c r="N83">
        <v>0.84535401599999904</v>
      </c>
      <c r="O83">
        <v>0.79253752319999993</v>
      </c>
      <c r="P83">
        <v>0.73719815039999992</v>
      </c>
      <c r="Q83">
        <v>0.6835806432</v>
      </c>
      <c r="R83">
        <v>0.62832326400000005</v>
      </c>
      <c r="S83">
        <v>1.2929286959999999</v>
      </c>
      <c r="T83">
        <v>1.9612806048</v>
      </c>
      <c r="U83">
        <v>2.6339277167999997</v>
      </c>
      <c r="V83">
        <v>3.3124720608000002</v>
      </c>
      <c r="W83">
        <v>3.9944065248</v>
      </c>
      <c r="X83">
        <v>4.6813299839999898</v>
      </c>
      <c r="Y83">
        <v>5.3738132400000005</v>
      </c>
      <c r="Z83">
        <v>6.0696771552</v>
      </c>
      <c r="AA83">
        <v>6.7714540703999901</v>
      </c>
      <c r="AB83">
        <v>7.4756781792</v>
      </c>
      <c r="AC83">
        <v>8.1867455999999894</v>
      </c>
      <c r="AD83">
        <v>8.9612697600000004</v>
      </c>
      <c r="AE83">
        <v>9.7408396799999899</v>
      </c>
      <c r="AF83">
        <v>10.52545536</v>
      </c>
      <c r="AG83">
        <v>11.315116799999901</v>
      </c>
      <c r="AH83">
        <v>12.885609599999999</v>
      </c>
      <c r="AI83">
        <v>14.464932479999899</v>
      </c>
      <c r="AJ83">
        <v>16.05308543999999</v>
      </c>
      <c r="AK83">
        <v>17.562861754736389</v>
      </c>
      <c r="AL83">
        <v>19.168463720437771</v>
      </c>
      <c r="AM83">
        <v>20.782895766139433</v>
      </c>
      <c r="AN83">
        <v>22.406157891841012</v>
      </c>
      <c r="AO83">
        <v>24.038250097542601</v>
      </c>
      <c r="AP83">
        <v>25.41095441486328</v>
      </c>
      <c r="AQ83">
        <v>27.019201173800091</v>
      </c>
      <c r="AR83">
        <v>27.894951622424841</v>
      </c>
    </row>
    <row r="84" spans="1:44" x14ac:dyDescent="0.2">
      <c r="A84" s="13" t="s">
        <v>177</v>
      </c>
      <c r="B84" t="s">
        <v>80</v>
      </c>
      <c r="C84" t="s">
        <v>3</v>
      </c>
      <c r="D84">
        <v>98.941994018990869</v>
      </c>
      <c r="E84">
        <v>103.11321436030637</v>
      </c>
      <c r="F84">
        <v>105.54712588891837</v>
      </c>
      <c r="G84">
        <v>108.56181529902641</v>
      </c>
      <c r="H84">
        <v>112.45241164907399</v>
      </c>
      <c r="I84">
        <v>114.96766127550501</v>
      </c>
      <c r="J84">
        <v>116.35430128076938</v>
      </c>
      <c r="K84">
        <v>117.3779237794309</v>
      </c>
      <c r="L84">
        <v>120.43555356993966</v>
      </c>
      <c r="M84">
        <v>121.71652679666575</v>
      </c>
      <c r="N84">
        <v>124.50209553850122</v>
      </c>
      <c r="O84">
        <v>128.33200196457838</v>
      </c>
      <c r="P84">
        <v>131.62978398676626</v>
      </c>
      <c r="Q84">
        <v>133.5453739441021</v>
      </c>
      <c r="R84">
        <v>134.33317454414345</v>
      </c>
      <c r="S84">
        <v>142.13968216665833</v>
      </c>
      <c r="T84">
        <v>133.27189253813319</v>
      </c>
      <c r="U84">
        <v>133.25223566636865</v>
      </c>
      <c r="V84">
        <v>133.32288181311299</v>
      </c>
      <c r="W84">
        <v>133.26102328940044</v>
      </c>
      <c r="X84">
        <v>130.55368818885125</v>
      </c>
      <c r="Y84">
        <v>125.60820040900541</v>
      </c>
      <c r="Z84">
        <v>123.8753351640394</v>
      </c>
      <c r="AA84">
        <v>121.71310688562421</v>
      </c>
      <c r="AB84">
        <v>119.1230180758548</v>
      </c>
      <c r="AC84">
        <v>117.90436360097512</v>
      </c>
      <c r="AD84">
        <v>115.87726074841468</v>
      </c>
      <c r="AE84">
        <v>113.08998715733819</v>
      </c>
      <c r="AF84">
        <v>109.9877782348687</v>
      </c>
      <c r="AG84">
        <v>109.87514078221201</v>
      </c>
      <c r="AH84">
        <v>109.66476540296603</v>
      </c>
      <c r="AI84">
        <v>109.59184552073808</v>
      </c>
      <c r="AJ84">
        <v>109.49461938818041</v>
      </c>
      <c r="AK84">
        <v>109.28360242667915</v>
      </c>
      <c r="AL84">
        <v>109.22188595107627</v>
      </c>
      <c r="AM84">
        <v>108.63866541789125</v>
      </c>
      <c r="AN84">
        <v>108.58417082733482</v>
      </c>
      <c r="AO84">
        <v>108.53596587586</v>
      </c>
      <c r="AP84">
        <v>107.37843830345128</v>
      </c>
      <c r="AQ84">
        <v>105.0575271225366</v>
      </c>
      <c r="AR84">
        <v>108.492995122644</v>
      </c>
    </row>
    <row r="86" spans="1:44" s="45" customFormat="1" x14ac:dyDescent="0.2">
      <c r="A86" s="3" t="s">
        <v>90</v>
      </c>
      <c r="B86" s="14" t="s">
        <v>81</v>
      </c>
      <c r="C86" s="45" t="s">
        <v>1</v>
      </c>
      <c r="D86" s="45">
        <v>2010</v>
      </c>
      <c r="E86" s="45">
        <v>2011</v>
      </c>
      <c r="F86" s="45">
        <v>2012</v>
      </c>
      <c r="G86" s="45">
        <v>2013</v>
      </c>
      <c r="H86" s="45">
        <v>2014</v>
      </c>
      <c r="I86" s="45">
        <v>2015</v>
      </c>
      <c r="J86" s="45">
        <v>2016</v>
      </c>
      <c r="K86" s="45">
        <v>2017</v>
      </c>
      <c r="L86" s="45">
        <v>2018</v>
      </c>
      <c r="M86" s="45">
        <v>2019</v>
      </c>
      <c r="N86" s="45">
        <v>2020</v>
      </c>
      <c r="O86" s="45">
        <v>2021</v>
      </c>
      <c r="P86" s="45">
        <v>2022</v>
      </c>
      <c r="Q86" s="45">
        <v>2023</v>
      </c>
      <c r="R86" s="45">
        <v>2024</v>
      </c>
      <c r="S86" s="45">
        <v>2025</v>
      </c>
      <c r="T86" s="45">
        <v>2026</v>
      </c>
      <c r="U86" s="45">
        <v>2027</v>
      </c>
      <c r="V86" s="45">
        <v>2028</v>
      </c>
      <c r="W86" s="45">
        <v>2029</v>
      </c>
      <c r="X86" s="45">
        <v>2030</v>
      </c>
      <c r="Y86" s="45">
        <v>2031</v>
      </c>
      <c r="Z86" s="45">
        <v>2032</v>
      </c>
      <c r="AA86" s="45">
        <v>2033</v>
      </c>
      <c r="AB86" s="45">
        <v>2034</v>
      </c>
      <c r="AC86" s="45">
        <v>2035</v>
      </c>
      <c r="AD86" s="45">
        <v>2036</v>
      </c>
      <c r="AE86" s="45">
        <v>2037</v>
      </c>
      <c r="AF86" s="45">
        <v>2038</v>
      </c>
      <c r="AG86" s="45">
        <v>2039</v>
      </c>
      <c r="AH86" s="45">
        <v>2040</v>
      </c>
      <c r="AI86" s="45">
        <v>2041</v>
      </c>
      <c r="AJ86" s="45">
        <v>2042</v>
      </c>
      <c r="AK86" s="45">
        <v>2043</v>
      </c>
      <c r="AL86" s="45">
        <v>2044</v>
      </c>
      <c r="AM86" s="45">
        <v>2045</v>
      </c>
      <c r="AN86" s="45">
        <v>2046</v>
      </c>
      <c r="AO86" s="45">
        <v>2047</v>
      </c>
      <c r="AP86" s="45">
        <v>2048</v>
      </c>
      <c r="AQ86" s="45">
        <v>2049</v>
      </c>
      <c r="AR86" s="45">
        <v>2050</v>
      </c>
    </row>
    <row r="87" spans="1:44" x14ac:dyDescent="0.2">
      <c r="A87" s="13" t="s">
        <v>177</v>
      </c>
      <c r="B87" t="s">
        <v>82</v>
      </c>
      <c r="C87" t="s">
        <v>64</v>
      </c>
      <c r="D87">
        <v>359.62563955493727</v>
      </c>
      <c r="E87">
        <v>354.00820290087592</v>
      </c>
      <c r="F87">
        <v>358.74144989589252</v>
      </c>
      <c r="G87">
        <v>363.37530914017384</v>
      </c>
      <c r="H87">
        <v>378.1929173964258</v>
      </c>
      <c r="I87">
        <v>377.1500843065599</v>
      </c>
      <c r="J87">
        <v>359.5179689332997</v>
      </c>
      <c r="K87">
        <v>361.91303800881701</v>
      </c>
      <c r="L87">
        <v>358.01380865077886</v>
      </c>
      <c r="M87">
        <v>355.83474873493901</v>
      </c>
      <c r="N87">
        <v>350.73018108451049</v>
      </c>
      <c r="O87">
        <v>345.53839281090166</v>
      </c>
      <c r="P87">
        <v>342.17946366833053</v>
      </c>
      <c r="Q87">
        <v>341.55815326471975</v>
      </c>
      <c r="R87">
        <v>338.31048052519458</v>
      </c>
      <c r="S87">
        <v>334.95742147358811</v>
      </c>
      <c r="T87">
        <v>355.26681455991292</v>
      </c>
      <c r="U87">
        <v>398.65964817768548</v>
      </c>
      <c r="V87">
        <v>442.48932393284457</v>
      </c>
      <c r="W87">
        <v>464.76233511546417</v>
      </c>
      <c r="X87">
        <v>475.45697745244598</v>
      </c>
      <c r="Y87">
        <v>502.31306144868057</v>
      </c>
      <c r="Z87">
        <v>519.54545652425156</v>
      </c>
      <c r="AA87">
        <v>547.94861466993211</v>
      </c>
      <c r="AB87">
        <v>588.37905580950019</v>
      </c>
      <c r="AC87">
        <v>622.48323647553548</v>
      </c>
      <c r="AD87">
        <v>629.61644445053525</v>
      </c>
      <c r="AE87">
        <v>636.78694673197208</v>
      </c>
      <c r="AF87">
        <v>643.99547472495624</v>
      </c>
      <c r="AG87">
        <v>650.41425533609765</v>
      </c>
      <c r="AH87">
        <v>656.23990100525157</v>
      </c>
      <c r="AI87">
        <v>661.53602154904797</v>
      </c>
      <c r="AJ87">
        <v>666.69577811312854</v>
      </c>
      <c r="AK87">
        <v>671.43971984225618</v>
      </c>
      <c r="AL87">
        <v>676.68159204444601</v>
      </c>
      <c r="AM87">
        <v>681.95212240261094</v>
      </c>
      <c r="AN87">
        <v>685.77917799977911</v>
      </c>
      <c r="AO87">
        <v>689.58076863039844</v>
      </c>
      <c r="AP87">
        <v>693.5551182213344</v>
      </c>
      <c r="AQ87">
        <v>697.32954092581531</v>
      </c>
      <c r="AR87">
        <v>702.56213986761304</v>
      </c>
    </row>
    <row r="88" spans="1:44" x14ac:dyDescent="0.2">
      <c r="A88" s="13" t="s">
        <v>177</v>
      </c>
      <c r="B88" t="s">
        <v>83</v>
      </c>
      <c r="C88" t="s">
        <v>64</v>
      </c>
      <c r="D88">
        <v>0.27956245927247997</v>
      </c>
      <c r="E88">
        <v>0.26961872895216005</v>
      </c>
      <c r="F88">
        <v>0.25964048910239901</v>
      </c>
      <c r="G88">
        <v>0.24966224925264002</v>
      </c>
      <c r="H88">
        <v>0.23937326280431998</v>
      </c>
      <c r="I88">
        <v>0.22974027908256001</v>
      </c>
      <c r="J88">
        <v>0.85424105913868498</v>
      </c>
      <c r="K88">
        <v>1.417613351832</v>
      </c>
      <c r="L88">
        <v>1.3417376885280001</v>
      </c>
      <c r="M88">
        <v>1.2935421998229351</v>
      </c>
      <c r="N88">
        <v>1.359513085105269</v>
      </c>
      <c r="O88">
        <v>1.4869806825612659</v>
      </c>
      <c r="P88">
        <v>1.6182586960572689</v>
      </c>
      <c r="Q88">
        <v>1.6820892324889709</v>
      </c>
      <c r="R88">
        <v>1.7225194808258681</v>
      </c>
      <c r="S88">
        <v>1.76696759389203</v>
      </c>
      <c r="T88">
        <v>1.1406965194910801</v>
      </c>
      <c r="U88">
        <v>1.2442190158423931</v>
      </c>
      <c r="V88">
        <v>1.179398810027628</v>
      </c>
      <c r="W88">
        <v>1.112768581783</v>
      </c>
      <c r="X88">
        <v>1.2487943155936301</v>
      </c>
      <c r="Y88">
        <v>1.1172635831547473</v>
      </c>
      <c r="Z88">
        <v>1.2847508238233198</v>
      </c>
      <c r="AA88">
        <v>1.2085299043913198</v>
      </c>
      <c r="AB88">
        <v>1.1288438250473201</v>
      </c>
      <c r="AC88">
        <v>1.1185839566195199</v>
      </c>
      <c r="AD88">
        <v>1.2107800511197599</v>
      </c>
      <c r="AE88">
        <v>1.21860856936767</v>
      </c>
      <c r="AF88">
        <v>1.21515600808767</v>
      </c>
      <c r="AG88">
        <v>1.2193125970794301</v>
      </c>
      <c r="AH88">
        <v>1.21586003579943</v>
      </c>
      <c r="AI88">
        <v>1.2141056661602401</v>
      </c>
      <c r="AJ88">
        <v>1.2166078535860201</v>
      </c>
      <c r="AK88">
        <v>1.21350054843402</v>
      </c>
      <c r="AL88">
        <v>1.2137983492375</v>
      </c>
      <c r="AM88">
        <v>1.2762895430852901</v>
      </c>
      <c r="AN88">
        <v>1.2762895430852901</v>
      </c>
      <c r="AO88">
        <v>1.2817630247582901</v>
      </c>
      <c r="AP88">
        <v>1.2817630247582901</v>
      </c>
      <c r="AQ88">
        <v>1.2817630247582901</v>
      </c>
      <c r="AR88">
        <v>1.2901623584080801</v>
      </c>
    </row>
    <row r="89" spans="1:44" x14ac:dyDescent="0.2">
      <c r="A89" s="13" t="s">
        <v>177</v>
      </c>
      <c r="B89" t="s">
        <v>84</v>
      </c>
      <c r="C89" t="s">
        <v>64</v>
      </c>
      <c r="D89">
        <v>66.581964121345266</v>
      </c>
      <c r="E89">
        <v>57.659949747672933</v>
      </c>
      <c r="F89">
        <v>62.022175308586689</v>
      </c>
      <c r="G89">
        <v>69.344655367778302</v>
      </c>
      <c r="H89">
        <v>85.733239014767165</v>
      </c>
      <c r="I89">
        <v>85.442650895649393</v>
      </c>
      <c r="J89">
        <v>66.347395809833458</v>
      </c>
      <c r="K89">
        <v>68.104919631059587</v>
      </c>
      <c r="L89">
        <v>68.303343215509869</v>
      </c>
      <c r="M89">
        <v>67.753991646235676</v>
      </c>
      <c r="N89">
        <v>67.112978459321752</v>
      </c>
      <c r="O89">
        <v>64.262206478916553</v>
      </c>
      <c r="P89">
        <v>59.797709061921211</v>
      </c>
      <c r="Q89">
        <v>61.415491123429575</v>
      </c>
      <c r="R89">
        <v>62.421771542180629</v>
      </c>
      <c r="S89">
        <v>63.290812594438563</v>
      </c>
      <c r="T89">
        <v>64.034580257469429</v>
      </c>
      <c r="U89">
        <v>64.064314139950071</v>
      </c>
      <c r="V89">
        <v>64.703064044479362</v>
      </c>
      <c r="W89">
        <v>67.132385782756728</v>
      </c>
      <c r="X89">
        <v>69.484912801704397</v>
      </c>
      <c r="Y89">
        <v>72.877745320035018</v>
      </c>
      <c r="Z89">
        <v>75.473357911025957</v>
      </c>
      <c r="AA89">
        <v>77.923117425661999</v>
      </c>
      <c r="AB89">
        <v>80.279055186657232</v>
      </c>
      <c r="AC89">
        <v>82.720280624420994</v>
      </c>
      <c r="AD89">
        <v>84.929958824823487</v>
      </c>
      <c r="AE89">
        <v>87.216994486093412</v>
      </c>
      <c r="AF89">
        <v>89.549505755941567</v>
      </c>
      <c r="AG89">
        <v>91.115146670324677</v>
      </c>
      <c r="AH89">
        <v>92.095009733564098</v>
      </c>
      <c r="AI89">
        <v>93.135795476406784</v>
      </c>
      <c r="AJ89">
        <v>94.03979186495836</v>
      </c>
      <c r="AK89">
        <v>94.560787441536235</v>
      </c>
      <c r="AL89">
        <v>95.51357003610164</v>
      </c>
      <c r="AM89">
        <v>96.481932190713763</v>
      </c>
      <c r="AN89">
        <v>97.555230207238807</v>
      </c>
      <c r="AO89">
        <v>98.593758593041187</v>
      </c>
      <c r="AP89">
        <v>99.814068229987924</v>
      </c>
      <c r="AQ89">
        <v>100.83473335382381</v>
      </c>
      <c r="AR89">
        <v>103.2681430808732</v>
      </c>
    </row>
    <row r="90" spans="1:44" x14ac:dyDescent="0.2">
      <c r="A90" s="13" t="s">
        <v>177</v>
      </c>
      <c r="B90" t="s">
        <v>85</v>
      </c>
      <c r="C90" t="s">
        <v>64</v>
      </c>
      <c r="D90">
        <v>280.11484504684802</v>
      </c>
      <c r="E90">
        <v>282.13342081400401</v>
      </c>
      <c r="F90">
        <v>283.98038883290405</v>
      </c>
      <c r="G90">
        <v>285.72002275255397</v>
      </c>
      <c r="H90">
        <v>287.31977912768201</v>
      </c>
      <c r="I90">
        <v>288.77965795828698</v>
      </c>
      <c r="J90">
        <v>290.039479370565</v>
      </c>
      <c r="K90">
        <v>291.22041635366298</v>
      </c>
      <c r="L90">
        <v>287.22588418943997</v>
      </c>
      <c r="M90">
        <v>283.26305466143901</v>
      </c>
      <c r="N90">
        <v>279.26852249721497</v>
      </c>
      <c r="O90">
        <v>275.27399033299196</v>
      </c>
      <c r="P90">
        <v>271.27945816876792</v>
      </c>
      <c r="Q90">
        <v>267.28492600454399</v>
      </c>
      <c r="R90">
        <v>263.29039384031898</v>
      </c>
      <c r="S90">
        <v>259.32756431231991</v>
      </c>
      <c r="T90">
        <v>279.82281828795487</v>
      </c>
      <c r="U90">
        <v>323.38224045973101</v>
      </c>
      <c r="V90">
        <v>366.94166263150703</v>
      </c>
      <c r="W90">
        <v>387.15570730257798</v>
      </c>
      <c r="X90">
        <v>395.51606558872498</v>
      </c>
      <c r="Y90">
        <v>419.40315708091197</v>
      </c>
      <c r="Z90">
        <v>434.16092411461904</v>
      </c>
      <c r="AA90">
        <v>460.48256426404299</v>
      </c>
      <c r="AB90">
        <v>498.929063003804</v>
      </c>
      <c r="AC90">
        <v>530.89234620710306</v>
      </c>
      <c r="AD90">
        <v>535.99647063916802</v>
      </c>
      <c r="AE90">
        <v>541.132297707455</v>
      </c>
      <c r="AF90">
        <v>546.26812477574299</v>
      </c>
      <c r="AG90">
        <v>551.37224920780898</v>
      </c>
      <c r="AH90">
        <v>556.47637363987599</v>
      </c>
      <c r="AI90">
        <v>560.97814798367892</v>
      </c>
      <c r="AJ90">
        <v>565.479922327488</v>
      </c>
      <c r="AK90">
        <v>569.98169667129594</v>
      </c>
      <c r="AL90">
        <v>574.5151736513269</v>
      </c>
      <c r="AM90">
        <v>579.01694799513791</v>
      </c>
      <c r="AN90">
        <v>582.02869843641508</v>
      </c>
      <c r="AO90">
        <v>585.0404488776968</v>
      </c>
      <c r="AP90">
        <v>588.05219931897591</v>
      </c>
      <c r="AQ90">
        <v>591.0639497602549</v>
      </c>
      <c r="AR90">
        <v>594.10740283775999</v>
      </c>
    </row>
    <row r="91" spans="1:44" x14ac:dyDescent="0.2">
      <c r="A91" s="13" t="s">
        <v>177</v>
      </c>
      <c r="B91" t="s">
        <v>86</v>
      </c>
      <c r="C91" t="s">
        <v>64</v>
      </c>
      <c r="D91">
        <v>12.612133066397599</v>
      </c>
      <c r="E91">
        <v>13.908313407287402</v>
      </c>
      <c r="F91">
        <v>12.442622294054601</v>
      </c>
      <c r="G91">
        <v>8.02460073485436</v>
      </c>
      <c r="H91">
        <v>4.8651747373838106</v>
      </c>
      <c r="I91">
        <v>2.6633697631666999</v>
      </c>
      <c r="J91">
        <v>2.2432466389342398</v>
      </c>
      <c r="K91">
        <v>1.1374934077923802</v>
      </c>
      <c r="L91">
        <v>1.1112590831892402</v>
      </c>
      <c r="M91">
        <v>3.4935925352756496</v>
      </c>
      <c r="N91">
        <v>2.9591742243761003</v>
      </c>
      <c r="O91">
        <v>4.4862840792396401</v>
      </c>
      <c r="P91">
        <v>9.4561192025394494</v>
      </c>
      <c r="Q91">
        <v>11.148741063359999</v>
      </c>
      <c r="R91">
        <v>10.849908828672</v>
      </c>
      <c r="S91">
        <v>10.547245411487999</v>
      </c>
      <c r="T91">
        <v>10.244581994303999</v>
      </c>
      <c r="U91">
        <v>9.9457497596159996</v>
      </c>
      <c r="V91">
        <v>9.6430863424319995</v>
      </c>
      <c r="W91">
        <v>9.3404229252479993</v>
      </c>
      <c r="X91">
        <v>9.0415906905599996</v>
      </c>
      <c r="Y91">
        <v>8.7389272733759995</v>
      </c>
      <c r="Z91">
        <v>8.4400950386879998</v>
      </c>
      <c r="AA91">
        <v>8.1374316215039997</v>
      </c>
      <c r="AB91">
        <v>7.8347682043200004</v>
      </c>
      <c r="AC91">
        <v>7.5359359696319999</v>
      </c>
      <c r="AD91">
        <v>7.2332725524479997</v>
      </c>
      <c r="AE91">
        <v>6.9306091352640005</v>
      </c>
      <c r="AF91">
        <v>6.6317769005759999</v>
      </c>
      <c r="AG91">
        <v>6.3291134833919998</v>
      </c>
      <c r="AH91">
        <v>6.0264500662079996</v>
      </c>
      <c r="AI91">
        <v>5.7276178315199902</v>
      </c>
      <c r="AJ91">
        <v>5.4249544143359998</v>
      </c>
      <c r="AK91">
        <v>5.1222909971519996</v>
      </c>
      <c r="AL91">
        <v>4.8234587624639902</v>
      </c>
      <c r="AM91">
        <v>4.5207953452799998</v>
      </c>
      <c r="AN91">
        <v>4.2181319280959997</v>
      </c>
      <c r="AO91">
        <v>3.919299693408</v>
      </c>
      <c r="AP91">
        <v>3.6166362762239999</v>
      </c>
      <c r="AQ91">
        <v>3.3139728590400002</v>
      </c>
      <c r="AR91">
        <v>3.0151406243519903</v>
      </c>
    </row>
    <row r="92" spans="1:44" x14ac:dyDescent="0.2">
      <c r="A92" s="13" t="s">
        <v>177</v>
      </c>
      <c r="B92" t="s">
        <v>87</v>
      </c>
      <c r="C92" t="s">
        <v>64</v>
      </c>
      <c r="D92">
        <v>1.2140956339199999E-3</v>
      </c>
      <c r="E92">
        <v>1.9330861593599999E-3</v>
      </c>
      <c r="F92">
        <v>2.6095030847999999E-3</v>
      </c>
      <c r="G92">
        <v>2.573553558528E-3</v>
      </c>
      <c r="H92">
        <v>2.5316124445440001E-3</v>
      </c>
      <c r="I92">
        <v>2.4956629182720002E-3</v>
      </c>
      <c r="J92">
        <v>2.4111482042880003E-3</v>
      </c>
      <c r="K92">
        <v>2.3751986780159899E-3</v>
      </c>
      <c r="L92">
        <v>2.339249151744E-3</v>
      </c>
      <c r="M92">
        <v>2.2973080377599901E-3</v>
      </c>
      <c r="N92">
        <v>2.3723282523744E-3</v>
      </c>
      <c r="O92">
        <v>2.2855877842751899E-3</v>
      </c>
      <c r="P92">
        <v>2.2477304687616001E-3</v>
      </c>
      <c r="Q92">
        <v>2.209873153248E-3</v>
      </c>
      <c r="R92">
        <v>2.1657062851488003E-3</v>
      </c>
      <c r="S92">
        <v>2.0852753696351998E-3</v>
      </c>
      <c r="T92">
        <v>2.041108501536E-3</v>
      </c>
      <c r="U92">
        <v>2.0032511860223999E-3</v>
      </c>
      <c r="V92">
        <v>1.9653938705088002E-3</v>
      </c>
      <c r="W92">
        <v>1.8786534024096001E-3</v>
      </c>
      <c r="X92">
        <v>1.840796086896E-3</v>
      </c>
      <c r="Y92">
        <v>1.79662921879679E-3</v>
      </c>
      <c r="Z92">
        <v>1.7587719032831999E-3</v>
      </c>
      <c r="AA92">
        <v>1.6783409877696002E-3</v>
      </c>
      <c r="AB92">
        <v>1.6341741196704001E-3</v>
      </c>
      <c r="AC92">
        <v>0</v>
      </c>
      <c r="AD92">
        <v>1.7199734399999899E-2</v>
      </c>
      <c r="AE92">
        <v>4.7001254399999901E-2</v>
      </c>
      <c r="AF92">
        <v>7.6802774399999996E-2</v>
      </c>
      <c r="AG92">
        <v>0.11165193646848</v>
      </c>
      <c r="AH92">
        <v>0.14675315796403099</v>
      </c>
      <c r="AI92">
        <v>0.1817283497460479</v>
      </c>
      <c r="AJ92">
        <v>0.21670354152806401</v>
      </c>
      <c r="AK92">
        <v>0.22447420291008</v>
      </c>
      <c r="AL92">
        <v>0.25944939469209599</v>
      </c>
      <c r="AM92">
        <v>0.28084360807411202</v>
      </c>
      <c r="AN92">
        <v>0.31024165825612704</v>
      </c>
      <c r="AO92">
        <v>0.33963970843814301</v>
      </c>
      <c r="AP92">
        <v>0.36899518502015999</v>
      </c>
      <c r="AQ92">
        <v>0.39839323520217501</v>
      </c>
      <c r="AR92">
        <v>0.42928976711577493</v>
      </c>
    </row>
    <row r="93" spans="1:44" x14ac:dyDescent="0.2">
      <c r="A93" s="13" t="s">
        <v>177</v>
      </c>
      <c r="B93" t="s">
        <v>88</v>
      </c>
      <c r="C93" t="s">
        <v>64</v>
      </c>
      <c r="D93">
        <v>332.19781648250648</v>
      </c>
      <c r="E93">
        <v>335.69723338363292</v>
      </c>
      <c r="F93">
        <v>338.90403945905058</v>
      </c>
      <c r="G93">
        <v>342.16090954770476</v>
      </c>
      <c r="H93">
        <v>345.38469936907478</v>
      </c>
      <c r="I93">
        <v>348.66099525261166</v>
      </c>
      <c r="J93">
        <v>351.94767108310594</v>
      </c>
      <c r="K93">
        <v>355.19792632764251</v>
      </c>
      <c r="L93">
        <v>358.44071019371853</v>
      </c>
      <c r="M93">
        <v>361.7081729064505</v>
      </c>
      <c r="N93">
        <v>365.03398562673857</v>
      </c>
      <c r="O93">
        <v>364.03547705165505</v>
      </c>
      <c r="P93">
        <v>363.25411360944287</v>
      </c>
      <c r="Q93">
        <v>362.24442955551723</v>
      </c>
      <c r="R93">
        <v>361.16330435474941</v>
      </c>
      <c r="S93">
        <v>360.05711470185287</v>
      </c>
      <c r="T93">
        <v>359.0060844123476</v>
      </c>
      <c r="U93">
        <v>357.89412987461907</v>
      </c>
      <c r="V93">
        <v>356.83295508030392</v>
      </c>
      <c r="W93">
        <v>355.96766550475775</v>
      </c>
      <c r="X93">
        <v>354.81801424243463</v>
      </c>
      <c r="Y93">
        <v>353.71496518956116</v>
      </c>
      <c r="Z93">
        <v>352.55055370713444</v>
      </c>
      <c r="AA93">
        <v>351.35118333745015</v>
      </c>
      <c r="AB93">
        <v>350.4262488484257</v>
      </c>
      <c r="AC93">
        <v>349.28196858715427</v>
      </c>
      <c r="AD93">
        <v>348.05119114423354</v>
      </c>
      <c r="AE93">
        <v>346.83519627196625</v>
      </c>
      <c r="AF93">
        <v>345.91499697856989</v>
      </c>
      <c r="AG93">
        <v>344.60071786457638</v>
      </c>
      <c r="AH93">
        <v>343.40569795528063</v>
      </c>
      <c r="AI93">
        <v>342.20093579548904</v>
      </c>
      <c r="AJ93">
        <v>341.10444477992445</v>
      </c>
      <c r="AK93">
        <v>339.87859880379858</v>
      </c>
      <c r="AL93">
        <v>338.52087919207651</v>
      </c>
      <c r="AM93">
        <v>337.51085051965219</v>
      </c>
      <c r="AN93">
        <v>336.1844810950173</v>
      </c>
      <c r="AO93">
        <v>334.86509646131486</v>
      </c>
      <c r="AP93">
        <v>333.75747980386961</v>
      </c>
      <c r="AQ93">
        <v>332.33923172061191</v>
      </c>
      <c r="AR93">
        <v>331.04919333238547</v>
      </c>
    </row>
    <row r="94" spans="1:44" x14ac:dyDescent="0.2">
      <c r="A94" s="13" t="s">
        <v>177</v>
      </c>
      <c r="B94" t="s">
        <v>89</v>
      </c>
      <c r="C94" t="s">
        <v>64</v>
      </c>
      <c r="D94">
        <v>1486.6843799999999</v>
      </c>
      <c r="E94">
        <v>1486.6843799999999</v>
      </c>
      <c r="F94">
        <v>1486.6843799999999</v>
      </c>
      <c r="G94">
        <v>1486.6843799999999</v>
      </c>
      <c r="H94">
        <v>1486.6843799999901</v>
      </c>
      <c r="I94">
        <v>1486.6843799999999</v>
      </c>
      <c r="J94">
        <v>1486.6843799999999</v>
      </c>
      <c r="K94">
        <v>1486.6843799999999</v>
      </c>
      <c r="L94">
        <v>1486.6843799999999</v>
      </c>
      <c r="M94">
        <v>1486.6843799999999</v>
      </c>
      <c r="N94">
        <v>1486.6843799999999</v>
      </c>
      <c r="O94">
        <v>1561.01859899999</v>
      </c>
      <c r="P94">
        <v>1639.0695289499899</v>
      </c>
      <c r="Q94">
        <v>1721.0230053974901</v>
      </c>
      <c r="R94">
        <v>1807.0741558694799</v>
      </c>
      <c r="S94">
        <v>1897.4278635012699</v>
      </c>
      <c r="T94">
        <v>1992.29925653486</v>
      </c>
      <c r="U94">
        <v>2091.91421964455</v>
      </c>
      <c r="V94">
        <v>2196.5099303236102</v>
      </c>
      <c r="W94">
        <v>2306.33542679937</v>
      </c>
      <c r="X94">
        <v>2421.65219817976</v>
      </c>
      <c r="Y94">
        <v>2542.7348081493801</v>
      </c>
      <c r="Z94">
        <v>2669.8715485770599</v>
      </c>
      <c r="AA94">
        <v>2803.36512586445</v>
      </c>
      <c r="AB94">
        <v>2943.5333824608201</v>
      </c>
      <c r="AC94">
        <v>3090.71005152323</v>
      </c>
      <c r="AD94">
        <v>3245.2455540185497</v>
      </c>
      <c r="AE94">
        <v>3407.5078318003202</v>
      </c>
      <c r="AF94">
        <v>3577.88322353182</v>
      </c>
      <c r="AG94">
        <v>3756.7773846679897</v>
      </c>
      <c r="AH94">
        <v>3944.6162539215898</v>
      </c>
      <c r="AI94">
        <v>4141.8470674260898</v>
      </c>
      <c r="AJ94">
        <v>4348.9394205952995</v>
      </c>
      <c r="AK94">
        <v>4566.3863889976901</v>
      </c>
      <c r="AL94">
        <v>4794.7057090539001</v>
      </c>
      <c r="AM94">
        <v>5034.4409947086906</v>
      </c>
      <c r="AN94">
        <v>5286.1630470714999</v>
      </c>
      <c r="AO94">
        <v>5550.4711963934906</v>
      </c>
      <c r="AP94">
        <v>5827.9947572236897</v>
      </c>
      <c r="AQ94">
        <v>6119.3944956912001</v>
      </c>
      <c r="AR94">
        <v>6425.3642220925994</v>
      </c>
    </row>
    <row r="97" spans="1:44" x14ac:dyDescent="0.2">
      <c r="A97" s="13" t="s">
        <v>177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0.25387213950694421</v>
      </c>
      <c r="F97" s="22">
        <f t="shared" si="0"/>
        <v>0.25220497029839251</v>
      </c>
      <c r="G97" s="22">
        <f t="shared" si="0"/>
        <v>0.24694092273211651</v>
      </c>
      <c r="H97" s="22">
        <f t="shared" si="0"/>
        <v>0.24244684602393324</v>
      </c>
      <c r="I97" s="22">
        <f t="shared" si="0"/>
        <v>0.23687963526222347</v>
      </c>
      <c r="J97" s="22">
        <f t="shared" si="0"/>
        <v>0.23274905598217296</v>
      </c>
      <c r="K97" s="22">
        <f t="shared" si="0"/>
        <v>0.22863419140247762</v>
      </c>
      <c r="L97" s="22">
        <f t="shared" si="0"/>
        <v>0.21680996582258957</v>
      </c>
      <c r="M97" s="22">
        <f t="shared" si="0"/>
        <v>0.22069700822902502</v>
      </c>
      <c r="N97" s="22">
        <f t="shared" si="0"/>
        <v>0.21506374666074829</v>
      </c>
      <c r="O97" s="22">
        <f t="shared" si="0"/>
        <v>0.21734074231983369</v>
      </c>
      <c r="P97" s="22">
        <f t="shared" si="0"/>
        <v>0.22143696658936274</v>
      </c>
      <c r="Q97" s="22">
        <f t="shared" si="0"/>
        <v>0.22253650864196622</v>
      </c>
      <c r="R97" s="22">
        <f t="shared" si="0"/>
        <v>0.22218983429553638</v>
      </c>
      <c r="S97" s="22">
        <f t="shared" si="0"/>
        <v>0.23092798536550016</v>
      </c>
      <c r="T97" s="22">
        <f t="shared" si="0"/>
        <v>0.24617899658623635</v>
      </c>
      <c r="U97" s="22">
        <f t="shared" si="0"/>
        <v>0.26997345036815162</v>
      </c>
      <c r="V97" s="22">
        <f t="shared" si="0"/>
        <v>0.29122082148620482</v>
      </c>
      <c r="W97" s="22">
        <f t="shared" si="0"/>
        <v>0.30171664677012033</v>
      </c>
      <c r="X97" s="22">
        <f t="shared" si="0"/>
        <v>0.31151807062592152</v>
      </c>
      <c r="Y97" s="22">
        <f t="shared" si="0"/>
        <v>0.32141875678043869</v>
      </c>
      <c r="Z97" s="22">
        <f t="shared" si="0"/>
        <v>0.3281245348118032</v>
      </c>
      <c r="AA97" s="22">
        <f t="shared" si="0"/>
        <v>0.33760349741802653</v>
      </c>
      <c r="AB97" s="22">
        <f t="shared" si="0"/>
        <v>0.3495597458137274</v>
      </c>
      <c r="AC97" s="22">
        <f t="shared" si="0"/>
        <v>0.36121597789551635</v>
      </c>
      <c r="AD97" s="22">
        <f t="shared" si="0"/>
        <v>0.37487865679221899</v>
      </c>
      <c r="AE97" s="22">
        <f t="shared" si="0"/>
        <v>0.38596418441505309</v>
      </c>
      <c r="AF97" s="22">
        <f t="shared" si="0"/>
        <v>0.3953688599044029</v>
      </c>
      <c r="AG97" s="22">
        <f t="shared" si="0"/>
        <v>0.40897254526560528</v>
      </c>
      <c r="AH97" s="22">
        <f t="shared" si="0"/>
        <v>0.42626805259134837</v>
      </c>
      <c r="AI97" s="22">
        <f t="shared" si="0"/>
        <v>0.44311161326390269</v>
      </c>
      <c r="AJ97" s="22">
        <f t="shared" si="0"/>
        <v>0.45929499610675684</v>
      </c>
      <c r="AK97" s="22">
        <f t="shared" si="0"/>
        <v>0.47351804255501956</v>
      </c>
      <c r="AL97" s="22">
        <f t="shared" si="0"/>
        <v>0.48742428223278683</v>
      </c>
      <c r="AM97" s="22">
        <f t="shared" si="0"/>
        <v>0.49983328723276627</v>
      </c>
      <c r="AN97" s="22">
        <f t="shared" si="0"/>
        <v>0.51168811097636047</v>
      </c>
      <c r="AO97" s="22">
        <f t="shared" si="0"/>
        <v>0.5221575589932429</v>
      </c>
      <c r="AP97" s="22">
        <f t="shared" si="0"/>
        <v>0.53281955572334827</v>
      </c>
      <c r="AQ97" s="22">
        <f t="shared" si="0"/>
        <v>0.54402924101960248</v>
      </c>
      <c r="AR97" s="22">
        <f t="shared" si="0"/>
        <v>0.54949772795738938</v>
      </c>
    </row>
    <row r="98" spans="1:44" x14ac:dyDescent="0.2">
      <c r="A98" s="13" t="s">
        <v>177</v>
      </c>
      <c r="B98" s="1" t="s">
        <v>127</v>
      </c>
      <c r="C98" s="1" t="s">
        <v>126</v>
      </c>
      <c r="D98" s="22">
        <f>(D64+D63+D62+D59+D54)/D53</f>
        <v>0.10346409404678218</v>
      </c>
      <c r="E98" s="22">
        <f t="shared" ref="E98:AR98" si="1">(E64+E63+E62+E59+E54)/E53</f>
        <v>0.10282621744354904</v>
      </c>
      <c r="F98" s="22">
        <f t="shared" si="1"/>
        <v>0.10331913010443822</v>
      </c>
      <c r="G98" s="22">
        <f t="shared" si="1"/>
        <v>0.10457261153643629</v>
      </c>
      <c r="H98" s="22">
        <f t="shared" si="1"/>
        <v>0.10498918838089867</v>
      </c>
      <c r="I98" s="22">
        <f t="shared" si="1"/>
        <v>0.10444242057374967</v>
      </c>
      <c r="J98" s="22">
        <f t="shared" si="1"/>
        <v>0.10287974562919451</v>
      </c>
      <c r="K98" s="22">
        <f t="shared" si="1"/>
        <v>0.10160039620067883</v>
      </c>
      <c r="L98" s="22">
        <f t="shared" si="1"/>
        <v>9.9465083823720421E-2</v>
      </c>
      <c r="M98" s="22">
        <f t="shared" si="1"/>
        <v>9.6422205742143413E-2</v>
      </c>
      <c r="N98" s="22">
        <f t="shared" si="1"/>
        <v>9.4533767164993551E-2</v>
      </c>
      <c r="O98" s="22">
        <f t="shared" si="1"/>
        <v>9.396883163334338E-2</v>
      </c>
      <c r="P98" s="22">
        <f t="shared" si="1"/>
        <v>9.2146524199356039E-2</v>
      </c>
      <c r="Q98" s="22">
        <f t="shared" si="1"/>
        <v>9.0214561738121701E-2</v>
      </c>
      <c r="R98" s="22">
        <f t="shared" si="1"/>
        <v>8.8996136121708577E-2</v>
      </c>
      <c r="S98" s="22">
        <f t="shared" si="1"/>
        <v>8.8867249353559677E-2</v>
      </c>
      <c r="T98" s="22">
        <f t="shared" si="1"/>
        <v>9.070784736857139E-2</v>
      </c>
      <c r="U98" s="22">
        <f t="shared" si="1"/>
        <v>9.4807994327824274E-2</v>
      </c>
      <c r="V98" s="22">
        <f t="shared" si="1"/>
        <v>9.8931310807833253E-2</v>
      </c>
      <c r="W98" s="22">
        <f t="shared" si="1"/>
        <v>0.10082309725320657</v>
      </c>
      <c r="X98" s="22">
        <f t="shared" si="1"/>
        <v>0.10362513462888603</v>
      </c>
      <c r="Y98" s="22">
        <f t="shared" si="1"/>
        <v>0.10568414913028668</v>
      </c>
      <c r="Z98" s="22">
        <f t="shared" si="1"/>
        <v>0.10641653138062</v>
      </c>
      <c r="AA98" s="22">
        <f t="shared" si="1"/>
        <v>0.10807293832323345</v>
      </c>
      <c r="AB98" s="22">
        <f t="shared" si="1"/>
        <v>0.11101156392789145</v>
      </c>
      <c r="AC98" s="22">
        <f t="shared" si="1"/>
        <v>0.11289374091592873</v>
      </c>
      <c r="AD98" s="22">
        <f t="shared" si="1"/>
        <v>0.11432325949565925</v>
      </c>
      <c r="AE98" s="22">
        <f t="shared" si="1"/>
        <v>0.11655803552501816</v>
      </c>
      <c r="AF98" s="22">
        <f t="shared" si="1"/>
        <v>0.11875130870211709</v>
      </c>
      <c r="AG98" s="22">
        <f t="shared" si="1"/>
        <v>0.1224005308052144</v>
      </c>
      <c r="AH98" s="22">
        <f t="shared" si="1"/>
        <v>0.12725703742275227</v>
      </c>
      <c r="AI98" s="22">
        <f t="shared" si="1"/>
        <v>0.13217546983211503</v>
      </c>
      <c r="AJ98" s="22">
        <f t="shared" si="1"/>
        <v>0.13694750857145307</v>
      </c>
      <c r="AK98" s="22">
        <f t="shared" si="1"/>
        <v>0.14087482909517782</v>
      </c>
      <c r="AL98" s="22">
        <f t="shared" si="1"/>
        <v>0.14574185015927985</v>
      </c>
      <c r="AM98" s="22">
        <f t="shared" si="1"/>
        <v>0.1498813732601616</v>
      </c>
      <c r="AN98" s="22">
        <f t="shared" si="1"/>
        <v>0.15435000965644355</v>
      </c>
      <c r="AO98" s="22">
        <f t="shared" si="1"/>
        <v>0.15881813045816712</v>
      </c>
      <c r="AP98" s="22">
        <f t="shared" si="1"/>
        <v>0.16284462527417207</v>
      </c>
      <c r="AQ98" s="22">
        <f t="shared" si="1"/>
        <v>0.16708096127964137</v>
      </c>
      <c r="AR98" s="22">
        <f t="shared" si="1"/>
        <v>0.16954592336788263</v>
      </c>
    </row>
    <row r="99" spans="1:44" x14ac:dyDescent="0.2">
      <c r="A99" s="13" t="s">
        <v>177</v>
      </c>
      <c r="B99" s="1" t="s">
        <v>129</v>
      </c>
      <c r="C99" s="1" t="s">
        <v>126</v>
      </c>
      <c r="D99" s="22">
        <f>(D83+D82+D81+D78+D75)/D74</f>
        <v>0.20530010218295719</v>
      </c>
      <c r="E99" s="22">
        <f t="shared" ref="E99:AR99" si="2">(E83+E82+E81+E78+E75)/E74</f>
        <v>0.20005752690646197</v>
      </c>
      <c r="F99" s="22">
        <f t="shared" si="2"/>
        <v>0.19512890388121004</v>
      </c>
      <c r="G99" s="22">
        <f t="shared" si="2"/>
        <v>0.18871206153283915</v>
      </c>
      <c r="H99" s="22">
        <f t="shared" si="2"/>
        <v>0.18276198936632337</v>
      </c>
      <c r="I99" s="22">
        <f t="shared" si="2"/>
        <v>0.17717988062410328</v>
      </c>
      <c r="J99" s="22">
        <f t="shared" si="2"/>
        <v>0.17588316113610103</v>
      </c>
      <c r="K99" s="22">
        <f t="shared" si="2"/>
        <v>0.17437038616936648</v>
      </c>
      <c r="L99" s="22">
        <f t="shared" si="2"/>
        <v>0.16570245533954614</v>
      </c>
      <c r="M99" s="22">
        <f t="shared" si="2"/>
        <v>0.15919985157493946</v>
      </c>
      <c r="N99" s="22">
        <f t="shared" si="2"/>
        <v>0.16185157103759765</v>
      </c>
      <c r="O99" s="22">
        <f t="shared" si="2"/>
        <v>0.16783524329697602</v>
      </c>
      <c r="P99" s="22">
        <f t="shared" si="2"/>
        <v>0.1735593328364424</v>
      </c>
      <c r="Q99" s="22">
        <f t="shared" si="2"/>
        <v>0.17474943950619123</v>
      </c>
      <c r="R99" s="22">
        <f t="shared" si="2"/>
        <v>0.17641834522713568</v>
      </c>
      <c r="S99" s="22">
        <f t="shared" si="2"/>
        <v>0.18256512098776609</v>
      </c>
      <c r="T99" s="22">
        <f t="shared" si="2"/>
        <v>0.1899603408613868</v>
      </c>
      <c r="U99" s="22">
        <f t="shared" si="2"/>
        <v>0.20685266572111591</v>
      </c>
      <c r="V99" s="22">
        <f t="shared" si="2"/>
        <v>0.22198145063099919</v>
      </c>
      <c r="W99" s="22">
        <f t="shared" si="2"/>
        <v>0.22840854123368334</v>
      </c>
      <c r="X99" s="22">
        <f t="shared" si="2"/>
        <v>0.23965786594380831</v>
      </c>
      <c r="Y99" s="22">
        <f t="shared" si="2"/>
        <v>0.24638840551970465</v>
      </c>
      <c r="Z99" s="22">
        <f t="shared" si="2"/>
        <v>0.2514500852954516</v>
      </c>
      <c r="AA99" s="22">
        <f t="shared" si="2"/>
        <v>0.25872936166514976</v>
      </c>
      <c r="AB99" s="22">
        <f t="shared" si="2"/>
        <v>0.26904022488751622</v>
      </c>
      <c r="AC99" s="22">
        <f t="shared" si="2"/>
        <v>0.27736070895592929</v>
      </c>
      <c r="AD99" s="22">
        <f t="shared" si="2"/>
        <v>0.28737438656733677</v>
      </c>
      <c r="AE99" s="22">
        <f t="shared" si="2"/>
        <v>0.29567749526080112</v>
      </c>
      <c r="AF99" s="22">
        <f t="shared" si="2"/>
        <v>0.30324736250030165</v>
      </c>
      <c r="AG99" s="22">
        <f t="shared" si="2"/>
        <v>0.31336205483518803</v>
      </c>
      <c r="AH99" s="22">
        <f t="shared" si="2"/>
        <v>0.32820373840537054</v>
      </c>
      <c r="AI99" s="22">
        <f t="shared" si="2"/>
        <v>0.34326114564084637</v>
      </c>
      <c r="AJ99" s="22">
        <f t="shared" si="2"/>
        <v>0.35850943134540936</v>
      </c>
      <c r="AK99" s="22">
        <f t="shared" si="2"/>
        <v>0.37119095886823972</v>
      </c>
      <c r="AL99" s="22">
        <f t="shared" si="2"/>
        <v>0.38556021145781066</v>
      </c>
      <c r="AM99" s="22">
        <f t="shared" si="2"/>
        <v>0.39950742808244899</v>
      </c>
      <c r="AN99" s="22">
        <f t="shared" si="2"/>
        <v>0.41162119716930984</v>
      </c>
      <c r="AO99" s="22">
        <f t="shared" si="2"/>
        <v>0.42364830997652553</v>
      </c>
      <c r="AP99" s="22">
        <f t="shared" si="2"/>
        <v>0.4338009497105948</v>
      </c>
      <c r="AQ99" s="22">
        <f t="shared" si="2"/>
        <v>0.44524167857309671</v>
      </c>
      <c r="AR99" s="22">
        <f t="shared" si="2"/>
        <v>0.45559172486815641</v>
      </c>
    </row>
    <row r="104" spans="1:44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x14ac:dyDescent="0.2">
      <c r="A105" s="13" t="s">
        <v>177</v>
      </c>
      <c r="B105" s="1" t="s">
        <v>99</v>
      </c>
      <c r="C105" s="1" t="s">
        <v>7</v>
      </c>
      <c r="D105">
        <v>1580.8000000000002</v>
      </c>
      <c r="E105">
        <v>1543.7</v>
      </c>
      <c r="F105">
        <v>1504.3</v>
      </c>
      <c r="G105">
        <v>1464.6999999999998</v>
      </c>
      <c r="H105">
        <v>1425.2</v>
      </c>
      <c r="I105">
        <v>1385.7</v>
      </c>
      <c r="J105">
        <v>1346.1999999999998</v>
      </c>
      <c r="K105">
        <v>1306.7</v>
      </c>
      <c r="L105">
        <v>1227.7</v>
      </c>
      <c r="M105">
        <v>1267.1000000000001</v>
      </c>
      <c r="N105">
        <v>1188.1000000000001</v>
      </c>
      <c r="O105">
        <v>1148.5999999999999</v>
      </c>
      <c r="P105">
        <v>1109</v>
      </c>
      <c r="Q105">
        <v>1069.5999999999999</v>
      </c>
      <c r="R105">
        <v>1030</v>
      </c>
      <c r="S105">
        <v>990.5</v>
      </c>
      <c r="T105">
        <v>950.9</v>
      </c>
      <c r="U105">
        <v>911.5</v>
      </c>
      <c r="V105">
        <v>914.38467529889704</v>
      </c>
      <c r="W105">
        <v>957.04259067384396</v>
      </c>
      <c r="X105">
        <v>1017.4425906738441</v>
      </c>
      <c r="Y105">
        <v>1078.0425906738401</v>
      </c>
      <c r="Z105">
        <v>1138.5425906738401</v>
      </c>
      <c r="AA105">
        <v>1198.94259067384</v>
      </c>
      <c r="AB105">
        <v>1259.44259067384</v>
      </c>
      <c r="AC105">
        <v>1319.94259067384</v>
      </c>
      <c r="AD105">
        <v>1380.44259067384</v>
      </c>
      <c r="AE105">
        <v>1440.84259067384</v>
      </c>
      <c r="AF105">
        <v>1501.44259067384</v>
      </c>
      <c r="AG105">
        <v>1561.84259067384</v>
      </c>
      <c r="AH105">
        <v>1622.34259067384</v>
      </c>
      <c r="AI105">
        <v>1682.7425906738399</v>
      </c>
      <c r="AJ105">
        <v>1743.34259067384</v>
      </c>
      <c r="AK105">
        <v>1803.7425906738399</v>
      </c>
      <c r="AL105">
        <v>1864.2425906738399</v>
      </c>
      <c r="AM105">
        <v>1924.64259067384</v>
      </c>
      <c r="AN105">
        <v>1985.2425906738399</v>
      </c>
      <c r="AO105">
        <v>2045.64259067384</v>
      </c>
      <c r="AP105">
        <v>2106.14259067384</v>
      </c>
      <c r="AQ105">
        <v>2166.5425906738396</v>
      </c>
      <c r="AR105">
        <v>2227.14259067384</v>
      </c>
    </row>
    <row r="106" spans="1:44" x14ac:dyDescent="0.2">
      <c r="A106" s="13" t="s">
        <v>177</v>
      </c>
      <c r="B106" s="1" t="s">
        <v>131</v>
      </c>
      <c r="C106" s="1" t="s">
        <v>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 s="13" t="s">
        <v>177</v>
      </c>
      <c r="B107" s="1" t="s">
        <v>132</v>
      </c>
      <c r="C107" s="1" t="s">
        <v>7</v>
      </c>
      <c r="D107">
        <v>1580.8000000000002</v>
      </c>
      <c r="E107">
        <v>1543.7</v>
      </c>
      <c r="F107">
        <v>1504.3</v>
      </c>
      <c r="G107">
        <v>1464.6999999999998</v>
      </c>
      <c r="H107">
        <v>1425.2</v>
      </c>
      <c r="I107">
        <v>1385.7</v>
      </c>
      <c r="J107">
        <v>1346.1999999999998</v>
      </c>
      <c r="K107">
        <v>1306.7</v>
      </c>
      <c r="L107">
        <v>1227.7</v>
      </c>
      <c r="M107">
        <v>1267.1000000000001</v>
      </c>
      <c r="N107">
        <v>1188.1000000000001</v>
      </c>
      <c r="O107">
        <v>1148.5999999999999</v>
      </c>
      <c r="P107">
        <v>1109</v>
      </c>
      <c r="Q107">
        <v>1069.5999999999999</v>
      </c>
      <c r="R107">
        <v>1030</v>
      </c>
      <c r="S107">
        <v>990.5</v>
      </c>
      <c r="T107">
        <v>950.9</v>
      </c>
      <c r="U107">
        <v>911.5</v>
      </c>
      <c r="V107">
        <v>914.38467529889704</v>
      </c>
      <c r="W107">
        <v>957.04259067384396</v>
      </c>
      <c r="X107">
        <v>1017.4425906738441</v>
      </c>
      <c r="Y107">
        <v>1078.0425906738401</v>
      </c>
      <c r="Z107">
        <v>1138.5425906738401</v>
      </c>
      <c r="AA107">
        <v>1198.94259067384</v>
      </c>
      <c r="AB107">
        <v>1259.44259067384</v>
      </c>
      <c r="AC107">
        <v>1319.94259067384</v>
      </c>
      <c r="AD107">
        <v>1380.44259067384</v>
      </c>
      <c r="AE107">
        <v>1440.84259067384</v>
      </c>
      <c r="AF107">
        <v>1501.44259067384</v>
      </c>
      <c r="AG107">
        <v>1561.84259067384</v>
      </c>
      <c r="AH107">
        <v>1622.34259067384</v>
      </c>
      <c r="AI107">
        <v>1682.7425906738399</v>
      </c>
      <c r="AJ107">
        <v>1743.34259067384</v>
      </c>
      <c r="AK107">
        <v>1803.7425906738399</v>
      </c>
      <c r="AL107">
        <v>1864.2425906738399</v>
      </c>
      <c r="AM107">
        <v>1924.64259067384</v>
      </c>
      <c r="AN107">
        <v>1985.2425906738399</v>
      </c>
      <c r="AO107">
        <v>2045.64259067384</v>
      </c>
      <c r="AP107">
        <v>2106.14259067384</v>
      </c>
      <c r="AQ107">
        <v>2166.5425906738396</v>
      </c>
      <c r="AR107">
        <v>2227.14259067384</v>
      </c>
    </row>
    <row r="108" spans="1:44" x14ac:dyDescent="0.2">
      <c r="A108" s="13" t="s">
        <v>177</v>
      </c>
      <c r="B108" s="1" t="s">
        <v>100</v>
      </c>
      <c r="C108" s="1" t="s">
        <v>7</v>
      </c>
      <c r="D108">
        <v>1403.7741192377712</v>
      </c>
      <c r="E108">
        <v>1459.1741192377701</v>
      </c>
      <c r="F108">
        <v>1557.9626489203999</v>
      </c>
      <c r="G108">
        <v>1638.9890967114457</v>
      </c>
      <c r="H108">
        <v>1703.2235853301343</v>
      </c>
      <c r="I108">
        <v>1791.9877104464024</v>
      </c>
      <c r="J108">
        <v>1848.6345325504215</v>
      </c>
      <c r="K108">
        <v>1904.1345325504215</v>
      </c>
      <c r="L108">
        <v>2085.2143082545826</v>
      </c>
      <c r="M108">
        <v>2029.9143082545825</v>
      </c>
      <c r="N108">
        <v>2140.8143082545826</v>
      </c>
      <c r="O108">
        <v>2224.8951443105157</v>
      </c>
      <c r="P108">
        <v>2291.2679889090637</v>
      </c>
      <c r="Q108">
        <v>2373.0847302656225</v>
      </c>
      <c r="R108">
        <v>2481.5824057990535</v>
      </c>
      <c r="S108">
        <v>2629.8474827748701</v>
      </c>
      <c r="T108">
        <v>2785.1474827748602</v>
      </c>
      <c r="U108">
        <v>2861.9984417084879</v>
      </c>
      <c r="V108">
        <v>2917.2984417084876</v>
      </c>
      <c r="W108">
        <v>2972.7984417084876</v>
      </c>
      <c r="X108">
        <v>3028.2984417084876</v>
      </c>
      <c r="Y108">
        <v>3083.5984417084874</v>
      </c>
      <c r="Z108">
        <v>3139.0984417084878</v>
      </c>
      <c r="AA108">
        <v>3194.3984417084871</v>
      </c>
      <c r="AB108">
        <v>3249.8984417084876</v>
      </c>
      <c r="AC108">
        <v>3199.6243224707159</v>
      </c>
      <c r="AD108">
        <v>3162.9243224707157</v>
      </c>
      <c r="AE108">
        <v>3180.4029871148664</v>
      </c>
      <c r="AF108">
        <v>3218.1765393238202</v>
      </c>
      <c r="AG108">
        <v>3272.5420507051313</v>
      </c>
      <c r="AH108">
        <v>3302.6779255888637</v>
      </c>
      <c r="AI108">
        <v>3301.2311034848349</v>
      </c>
      <c r="AJ108">
        <v>3290.6578968148547</v>
      </c>
      <c r="AK108">
        <v>3220.3781211106948</v>
      </c>
      <c r="AL108">
        <v>3220.3781211106948</v>
      </c>
      <c r="AM108">
        <v>3220.3781211106948</v>
      </c>
      <c r="AN108">
        <v>3191.4972850547615</v>
      </c>
      <c r="AO108">
        <v>3180.6244404562135</v>
      </c>
      <c r="AP108">
        <v>3154.3076990996547</v>
      </c>
      <c r="AQ108">
        <v>3123.277970780905</v>
      </c>
      <c r="AR108">
        <v>3218.1695216468306</v>
      </c>
    </row>
    <row r="109" spans="1:44" x14ac:dyDescent="0.2">
      <c r="A109" s="13" t="s">
        <v>177</v>
      </c>
      <c r="B109" s="1" t="s">
        <v>133</v>
      </c>
      <c r="C109" s="1" t="s">
        <v>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 s="13" t="s">
        <v>177</v>
      </c>
      <c r="B110" s="1" t="s">
        <v>134</v>
      </c>
      <c r="C110" s="1" t="s">
        <v>7</v>
      </c>
      <c r="D110">
        <v>1403.7741192377712</v>
      </c>
      <c r="E110">
        <v>1459.1741192377701</v>
      </c>
      <c r="F110">
        <v>1557.9626489203999</v>
      </c>
      <c r="G110">
        <v>1638.9890967114457</v>
      </c>
      <c r="H110">
        <v>1703.2235853301343</v>
      </c>
      <c r="I110">
        <v>1791.9877104464024</v>
      </c>
      <c r="J110">
        <v>1848.6345325504215</v>
      </c>
      <c r="K110">
        <v>1904.1345325504215</v>
      </c>
      <c r="L110">
        <v>2085.2143082545826</v>
      </c>
      <c r="M110">
        <v>2029.9143082545825</v>
      </c>
      <c r="N110">
        <v>2140.8143082545826</v>
      </c>
      <c r="O110">
        <v>2224.8951443105157</v>
      </c>
      <c r="P110">
        <v>2291.2679889090637</v>
      </c>
      <c r="Q110">
        <v>2373.0847302656225</v>
      </c>
      <c r="R110">
        <v>2481.5824057990535</v>
      </c>
      <c r="S110">
        <v>2629.8474827748701</v>
      </c>
      <c r="T110">
        <v>2785.1474827748602</v>
      </c>
      <c r="U110">
        <v>2861.9984417084879</v>
      </c>
      <c r="V110">
        <v>2917.2984417084876</v>
      </c>
      <c r="W110">
        <v>2972.7984417084876</v>
      </c>
      <c r="X110">
        <v>3028.2984417084876</v>
      </c>
      <c r="Y110">
        <v>3083.5984417084874</v>
      </c>
      <c r="Z110">
        <v>3139.0984417084878</v>
      </c>
      <c r="AA110">
        <v>3194.3984417084871</v>
      </c>
      <c r="AB110">
        <v>3249.8984417084876</v>
      </c>
      <c r="AC110">
        <v>3199.6243224707159</v>
      </c>
      <c r="AD110">
        <v>3162.9243224707157</v>
      </c>
      <c r="AE110">
        <v>3180.4029871148664</v>
      </c>
      <c r="AF110">
        <v>3218.1765393238202</v>
      </c>
      <c r="AG110">
        <v>3272.5420507051313</v>
      </c>
      <c r="AH110">
        <v>3302.6779255888637</v>
      </c>
      <c r="AI110">
        <v>3301.2311034848349</v>
      </c>
      <c r="AJ110">
        <v>3290.6578968148547</v>
      </c>
      <c r="AK110">
        <v>3220.3781211106948</v>
      </c>
      <c r="AL110">
        <v>3220.3781211106948</v>
      </c>
      <c r="AM110">
        <v>3220.3781211106948</v>
      </c>
      <c r="AN110">
        <v>3191.4972850547615</v>
      </c>
      <c r="AO110">
        <v>3180.6244404562135</v>
      </c>
      <c r="AP110">
        <v>3154.3076990996547</v>
      </c>
      <c r="AQ110">
        <v>3123.277970780905</v>
      </c>
      <c r="AR110">
        <v>3218.1695216468306</v>
      </c>
    </row>
    <row r="111" spans="1:44" x14ac:dyDescent="0.2">
      <c r="A111" s="13" t="s">
        <v>177</v>
      </c>
      <c r="B111" s="1" t="s">
        <v>103</v>
      </c>
      <c r="C111" s="1" t="s">
        <v>7</v>
      </c>
      <c r="D111">
        <v>461.80000000000007</v>
      </c>
      <c r="E111">
        <v>466.8</v>
      </c>
      <c r="F111">
        <v>471.9</v>
      </c>
      <c r="G111">
        <v>477</v>
      </c>
      <c r="H111">
        <v>482.09999999999997</v>
      </c>
      <c r="I111">
        <v>487.20000000000005</v>
      </c>
      <c r="J111">
        <v>492.29999999999995</v>
      </c>
      <c r="K111">
        <v>497.5</v>
      </c>
      <c r="L111">
        <v>553.87200144153803</v>
      </c>
      <c r="M111">
        <v>523.74571189049698</v>
      </c>
      <c r="N111">
        <v>652.65291721952099</v>
      </c>
      <c r="O111">
        <v>687.809158109593</v>
      </c>
      <c r="P111">
        <v>692.26939701442507</v>
      </c>
      <c r="Q111">
        <v>688.10339679504602</v>
      </c>
      <c r="R111">
        <v>673.30339679504607</v>
      </c>
      <c r="S111">
        <v>658.30339679504607</v>
      </c>
      <c r="T111">
        <v>641.30339679504596</v>
      </c>
      <c r="U111">
        <v>626.90339679504598</v>
      </c>
      <c r="V111">
        <v>612.503396795046</v>
      </c>
      <c r="W111">
        <v>598.10339679504602</v>
      </c>
      <c r="X111">
        <v>583.90339679504598</v>
      </c>
      <c r="Y111">
        <v>569.503396795046</v>
      </c>
      <c r="Z111">
        <v>555.10339679504602</v>
      </c>
      <c r="AA111">
        <v>540.70339679504593</v>
      </c>
      <c r="AB111">
        <v>526.30339679504596</v>
      </c>
      <c r="AC111">
        <v>491.90339679504604</v>
      </c>
      <c r="AD111">
        <v>457.50339679504702</v>
      </c>
      <c r="AE111">
        <v>423.30339679504704</v>
      </c>
      <c r="AF111">
        <v>388.90339679504706</v>
      </c>
      <c r="AG111">
        <v>354.50339679504702</v>
      </c>
      <c r="AH111">
        <v>320.10339679504699</v>
      </c>
      <c r="AI111">
        <v>300.10339679504699</v>
      </c>
      <c r="AJ111">
        <v>280.10339679504705</v>
      </c>
      <c r="AK111">
        <v>260.10339679504699</v>
      </c>
      <c r="AL111">
        <v>240.10339679504699</v>
      </c>
      <c r="AM111">
        <v>220.10339679504702</v>
      </c>
      <c r="AN111">
        <v>220.10339679504702</v>
      </c>
      <c r="AO111">
        <v>220.10339679504702</v>
      </c>
      <c r="AP111">
        <v>198.85768490454899</v>
      </c>
      <c r="AQ111">
        <v>173.83139535350801</v>
      </c>
      <c r="AR111">
        <v>80.150479575524997</v>
      </c>
    </row>
    <row r="112" spans="1:44" x14ac:dyDescent="0.2">
      <c r="A112" s="13" t="s">
        <v>177</v>
      </c>
      <c r="B112" s="1" t="s">
        <v>101</v>
      </c>
      <c r="C112" s="1" t="s">
        <v>7</v>
      </c>
      <c r="D112">
        <v>1006.6999999999999</v>
      </c>
      <c r="E112">
        <v>994.1</v>
      </c>
      <c r="F112">
        <v>981.6</v>
      </c>
      <c r="G112">
        <v>969</v>
      </c>
      <c r="H112">
        <v>956.4</v>
      </c>
      <c r="I112">
        <v>943.8</v>
      </c>
      <c r="J112">
        <v>931.2</v>
      </c>
      <c r="K112">
        <v>918.60000000000014</v>
      </c>
      <c r="L112">
        <v>893.5</v>
      </c>
      <c r="M112">
        <v>906</v>
      </c>
      <c r="N112">
        <v>880.89999999999986</v>
      </c>
      <c r="O112">
        <v>868.30000000000007</v>
      </c>
      <c r="P112">
        <v>855.7</v>
      </c>
      <c r="Q112">
        <v>843.09999999999991</v>
      </c>
      <c r="R112">
        <v>830.5</v>
      </c>
      <c r="S112">
        <v>818.00000000000011</v>
      </c>
      <c r="T112">
        <v>882.64842176159402</v>
      </c>
      <c r="U112">
        <v>1020.0484217615941</v>
      </c>
      <c r="V112">
        <v>1157.44842176159</v>
      </c>
      <c r="W112">
        <v>1221.2098216913801</v>
      </c>
      <c r="X112">
        <v>1247.58099860889</v>
      </c>
      <c r="Y112">
        <v>1322.9283335226501</v>
      </c>
      <c r="Z112">
        <v>1369.4789324363601</v>
      </c>
      <c r="AA112">
        <v>1452.5055929432201</v>
      </c>
      <c r="AB112">
        <v>1573.77783815371</v>
      </c>
      <c r="AC112">
        <v>1674.6</v>
      </c>
      <c r="AD112">
        <v>1690.69999999999</v>
      </c>
      <c r="AE112">
        <v>1706.8999999999901</v>
      </c>
      <c r="AF112">
        <v>1723.1</v>
      </c>
      <c r="AG112">
        <v>1739.19999999999</v>
      </c>
      <c r="AH112">
        <v>1755.3</v>
      </c>
      <c r="AI112">
        <v>1769.49999999999</v>
      </c>
      <c r="AJ112">
        <v>1783.7</v>
      </c>
      <c r="AK112">
        <v>1797.8999999999899</v>
      </c>
      <c r="AL112">
        <v>1812.19999999999</v>
      </c>
      <c r="AM112">
        <v>1826.4</v>
      </c>
      <c r="AN112">
        <v>1835.8999999999999</v>
      </c>
      <c r="AO112">
        <v>1845.4</v>
      </c>
      <c r="AP112">
        <v>1854.9</v>
      </c>
      <c r="AQ112">
        <v>1864.4</v>
      </c>
      <c r="AR112">
        <v>1874</v>
      </c>
    </row>
    <row r="113" spans="1:44" x14ac:dyDescent="0.2">
      <c r="A113" s="13" t="s">
        <v>177</v>
      </c>
      <c r="B113" s="1" t="s">
        <v>98</v>
      </c>
      <c r="C113" s="1" t="s">
        <v>7</v>
      </c>
      <c r="D113">
        <v>86.3</v>
      </c>
      <c r="E113">
        <v>83.2</v>
      </c>
      <c r="F113">
        <v>80.100000000000009</v>
      </c>
      <c r="G113">
        <v>77</v>
      </c>
      <c r="H113">
        <v>73.800000000000011</v>
      </c>
      <c r="I113">
        <v>70.8</v>
      </c>
      <c r="J113">
        <v>67.7</v>
      </c>
      <c r="K113">
        <v>64.5</v>
      </c>
      <c r="L113">
        <v>66.517286980329999</v>
      </c>
      <c r="M113">
        <v>61.5</v>
      </c>
      <c r="N113">
        <v>104.6017275109073</v>
      </c>
      <c r="O113">
        <v>161.40172751090699</v>
      </c>
      <c r="P113">
        <v>218.40172751090699</v>
      </c>
      <c r="Q113">
        <v>255.86623730686398</v>
      </c>
      <c r="R113">
        <v>287.45673570488094</v>
      </c>
      <c r="S113">
        <v>319.307319550324</v>
      </c>
      <c r="T113">
        <v>332.31049533856799</v>
      </c>
      <c r="U113">
        <v>329.68174437712497</v>
      </c>
      <c r="V113">
        <v>326.58174437712501</v>
      </c>
      <c r="W113">
        <v>323.58174437712501</v>
      </c>
      <c r="X113">
        <v>320.48174437712498</v>
      </c>
      <c r="Y113">
        <v>317.28174437712505</v>
      </c>
      <c r="Z113">
        <v>314.28174437712505</v>
      </c>
      <c r="AA113">
        <v>311.18174437712503</v>
      </c>
      <c r="AB113">
        <v>307.98174437712498</v>
      </c>
      <c r="AC113">
        <v>323.98670607217298</v>
      </c>
      <c r="AD113">
        <v>350.69038691176104</v>
      </c>
      <c r="AE113">
        <v>352.95783927915397</v>
      </c>
      <c r="AF113">
        <v>351.95783927915397</v>
      </c>
      <c r="AG113">
        <v>353.16175389635202</v>
      </c>
      <c r="AH113">
        <v>352.16175389635202</v>
      </c>
      <c r="AI113">
        <v>351.653618197399</v>
      </c>
      <c r="AJ113">
        <v>352.37835187273498</v>
      </c>
      <c r="AK113">
        <v>351.478351872735</v>
      </c>
      <c r="AL113">
        <v>351.56460691046698</v>
      </c>
      <c r="AM113">
        <v>369.66455902711596</v>
      </c>
      <c r="AN113">
        <v>369.66455902711596</v>
      </c>
      <c r="AO113">
        <v>371.24989849804803</v>
      </c>
      <c r="AP113">
        <v>371.24989849804803</v>
      </c>
      <c r="AQ113">
        <v>371.24989849804803</v>
      </c>
      <c r="AR113">
        <v>373.682681863384</v>
      </c>
    </row>
    <row r="114" spans="1:44" x14ac:dyDescent="0.2">
      <c r="A114" s="13" t="s">
        <v>177</v>
      </c>
      <c r="B114" s="1" t="s">
        <v>135</v>
      </c>
      <c r="C114" s="1" t="s">
        <v>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 s="13" t="s">
        <v>177</v>
      </c>
      <c r="B115" s="1" t="s">
        <v>136</v>
      </c>
      <c r="C115" s="1" t="s">
        <v>7</v>
      </c>
      <c r="D115">
        <v>86.3</v>
      </c>
      <c r="E115">
        <v>83.2</v>
      </c>
      <c r="F115">
        <v>80.100000000000009</v>
      </c>
      <c r="G115">
        <v>77</v>
      </c>
      <c r="H115">
        <v>73.800000000000011</v>
      </c>
      <c r="I115">
        <v>70.8</v>
      </c>
      <c r="J115">
        <v>67.7</v>
      </c>
      <c r="K115">
        <v>64.5</v>
      </c>
      <c r="L115">
        <v>66.517286980329999</v>
      </c>
      <c r="M115">
        <v>61.5</v>
      </c>
      <c r="N115">
        <v>104.6017275109073</v>
      </c>
      <c r="O115">
        <v>161.40172751090699</v>
      </c>
      <c r="P115">
        <v>218.40172751090699</v>
      </c>
      <c r="Q115">
        <v>255.86623730686398</v>
      </c>
      <c r="R115">
        <v>287.45673570488094</v>
      </c>
      <c r="S115">
        <v>319.307319550324</v>
      </c>
      <c r="T115">
        <v>332.31049533856799</v>
      </c>
      <c r="U115">
        <v>329.68174437712497</v>
      </c>
      <c r="V115">
        <v>326.58174437712501</v>
      </c>
      <c r="W115">
        <v>323.58174437712501</v>
      </c>
      <c r="X115">
        <v>320.48174437712498</v>
      </c>
      <c r="Y115">
        <v>317.28174437712505</v>
      </c>
      <c r="Z115">
        <v>314.28174437712505</v>
      </c>
      <c r="AA115">
        <v>311.18174437712503</v>
      </c>
      <c r="AB115">
        <v>307.98174437712498</v>
      </c>
      <c r="AC115">
        <v>323.98670607217298</v>
      </c>
      <c r="AD115">
        <v>350.69038691176104</v>
      </c>
      <c r="AE115">
        <v>352.95783927915397</v>
      </c>
      <c r="AF115">
        <v>351.95783927915397</v>
      </c>
      <c r="AG115">
        <v>353.16175389635202</v>
      </c>
      <c r="AH115">
        <v>352.16175389635202</v>
      </c>
      <c r="AI115">
        <v>351.653618197399</v>
      </c>
      <c r="AJ115">
        <v>352.37835187273498</v>
      </c>
      <c r="AK115">
        <v>351.478351872735</v>
      </c>
      <c r="AL115">
        <v>351.56460691046698</v>
      </c>
      <c r="AM115">
        <v>369.66455902711596</v>
      </c>
      <c r="AN115">
        <v>369.66455902711596</v>
      </c>
      <c r="AO115">
        <v>371.24989849804803</v>
      </c>
      <c r="AP115">
        <v>371.24989849804803</v>
      </c>
      <c r="AQ115">
        <v>371.24989849804803</v>
      </c>
      <c r="AR115">
        <v>373.682681863384</v>
      </c>
    </row>
    <row r="116" spans="1:44" x14ac:dyDescent="0.2">
      <c r="A116" s="13" t="s">
        <v>177</v>
      </c>
      <c r="B116" s="1" t="s">
        <v>102</v>
      </c>
      <c r="C116" s="1" t="s">
        <v>7</v>
      </c>
      <c r="D116">
        <v>393.29999999999995</v>
      </c>
      <c r="E116">
        <v>385.40000000000003</v>
      </c>
      <c r="F116">
        <v>377.59999999999997</v>
      </c>
      <c r="G116">
        <v>369.7</v>
      </c>
      <c r="H116">
        <v>361.8</v>
      </c>
      <c r="I116">
        <v>354</v>
      </c>
      <c r="J116">
        <v>346.1</v>
      </c>
      <c r="K116">
        <v>338.2</v>
      </c>
      <c r="L116">
        <v>322.5</v>
      </c>
      <c r="M116">
        <v>330.40000000000003</v>
      </c>
      <c r="N116">
        <v>314.59999999999997</v>
      </c>
      <c r="O116">
        <v>306.8</v>
      </c>
      <c r="P116">
        <v>298.89999999999998</v>
      </c>
      <c r="Q116">
        <v>291</v>
      </c>
      <c r="R116">
        <v>283.2</v>
      </c>
      <c r="S116">
        <v>275.3</v>
      </c>
      <c r="T116">
        <v>267.40000000000003</v>
      </c>
      <c r="U116">
        <v>259.60000000000002</v>
      </c>
      <c r="V116">
        <v>251.7</v>
      </c>
      <c r="W116">
        <v>243.79999999999998</v>
      </c>
      <c r="X116">
        <v>236</v>
      </c>
      <c r="Y116">
        <v>228.1</v>
      </c>
      <c r="Z116">
        <v>220.29999999999998</v>
      </c>
      <c r="AA116">
        <v>212.4</v>
      </c>
      <c r="AB116">
        <v>204.5</v>
      </c>
      <c r="AC116">
        <v>196.70000000000002</v>
      </c>
      <c r="AD116">
        <v>188.79999999999998</v>
      </c>
      <c r="AE116">
        <v>180.9</v>
      </c>
      <c r="AF116">
        <v>173.1</v>
      </c>
      <c r="AG116">
        <v>165.20000000000002</v>
      </c>
      <c r="AH116">
        <v>157.29999999999998</v>
      </c>
      <c r="AI116">
        <v>149.5</v>
      </c>
      <c r="AJ116">
        <v>141.6</v>
      </c>
      <c r="AK116">
        <v>133.70000000000002</v>
      </c>
      <c r="AL116">
        <v>125.9</v>
      </c>
      <c r="AM116">
        <v>118</v>
      </c>
      <c r="AN116">
        <v>110.10000000000001</v>
      </c>
      <c r="AO116">
        <v>102.3</v>
      </c>
      <c r="AP116">
        <v>94.399999999999991</v>
      </c>
      <c r="AQ116">
        <v>86.5</v>
      </c>
      <c r="AR116">
        <v>78.7</v>
      </c>
    </row>
    <row r="117" spans="1:44" x14ac:dyDescent="0.2">
      <c r="A117" s="13" t="s">
        <v>177</v>
      </c>
      <c r="B117" s="1" t="s">
        <v>137</v>
      </c>
      <c r="C117" s="1" t="s">
        <v>7</v>
      </c>
      <c r="D117">
        <v>40</v>
      </c>
      <c r="E117">
        <v>70</v>
      </c>
      <c r="F117">
        <v>100</v>
      </c>
      <c r="G117">
        <v>98.399999999999991</v>
      </c>
      <c r="H117">
        <v>96.8</v>
      </c>
      <c r="I117">
        <v>95.2</v>
      </c>
      <c r="J117">
        <v>93.600000000000009</v>
      </c>
      <c r="K117">
        <v>92</v>
      </c>
      <c r="L117">
        <v>88.799999999999983</v>
      </c>
      <c r="M117">
        <v>90.4</v>
      </c>
      <c r="N117">
        <v>87.2</v>
      </c>
      <c r="O117">
        <v>85.600000000000009</v>
      </c>
      <c r="P117">
        <v>83.999999999999986</v>
      </c>
      <c r="Q117">
        <v>82.4</v>
      </c>
      <c r="R117">
        <v>80.800000000000011</v>
      </c>
      <c r="S117">
        <v>79.199999999999989</v>
      </c>
      <c r="T117">
        <v>77.600000000000009</v>
      </c>
      <c r="U117">
        <v>76</v>
      </c>
      <c r="V117">
        <v>74.399999999999991</v>
      </c>
      <c r="W117">
        <v>72.8</v>
      </c>
      <c r="X117">
        <v>71.2</v>
      </c>
      <c r="Y117">
        <v>69.599999999999994</v>
      </c>
      <c r="Z117">
        <v>68</v>
      </c>
      <c r="AA117">
        <v>66.400000000000006</v>
      </c>
      <c r="AB117">
        <v>64.8</v>
      </c>
      <c r="AC117">
        <v>0</v>
      </c>
      <c r="AD117">
        <v>0</v>
      </c>
      <c r="AE117">
        <v>0</v>
      </c>
      <c r="AF117">
        <v>0</v>
      </c>
      <c r="AG117">
        <v>80</v>
      </c>
      <c r="AH117">
        <v>160</v>
      </c>
      <c r="AI117">
        <v>240</v>
      </c>
      <c r="AJ117">
        <v>320</v>
      </c>
      <c r="AK117">
        <v>400</v>
      </c>
      <c r="AL117">
        <v>480</v>
      </c>
      <c r="AM117">
        <v>560</v>
      </c>
      <c r="AN117">
        <v>640</v>
      </c>
      <c r="AO117">
        <v>720</v>
      </c>
      <c r="AP117">
        <v>799.99999999999909</v>
      </c>
      <c r="AQ117">
        <v>879.99999999999898</v>
      </c>
      <c r="AR117">
        <v>959.99999999999898</v>
      </c>
    </row>
    <row r="118" spans="1:44" x14ac:dyDescent="0.2">
      <c r="A118" s="13" t="s">
        <v>177</v>
      </c>
      <c r="B118" s="1" t="s">
        <v>138</v>
      </c>
      <c r="C118" s="1" t="s">
        <v>7</v>
      </c>
      <c r="D118">
        <v>0.6</v>
      </c>
      <c r="E118">
        <v>0.6</v>
      </c>
      <c r="F118">
        <v>0.5</v>
      </c>
      <c r="G118">
        <v>0.5</v>
      </c>
      <c r="H118">
        <v>0.5</v>
      </c>
      <c r="I118">
        <v>0.5</v>
      </c>
      <c r="J118">
        <v>0.4</v>
      </c>
      <c r="K118">
        <v>0.4</v>
      </c>
      <c r="L118">
        <v>0.4</v>
      </c>
      <c r="M118">
        <v>0.4</v>
      </c>
      <c r="N118">
        <v>0.4</v>
      </c>
      <c r="O118">
        <v>0.3</v>
      </c>
      <c r="P118">
        <v>0.3</v>
      </c>
      <c r="Q118">
        <v>0.3</v>
      </c>
      <c r="R118">
        <v>0.3</v>
      </c>
      <c r="S118">
        <v>0.2</v>
      </c>
      <c r="T118">
        <v>0.2</v>
      </c>
      <c r="U118">
        <v>0.2</v>
      </c>
      <c r="V118">
        <v>0.2</v>
      </c>
      <c r="W118">
        <v>0.1</v>
      </c>
      <c r="X118">
        <v>0.1</v>
      </c>
      <c r="Y118">
        <v>0.1</v>
      </c>
      <c r="Z118">
        <v>0.1</v>
      </c>
      <c r="AA118">
        <v>0</v>
      </c>
      <c r="AB118">
        <v>0</v>
      </c>
      <c r="AC118">
        <v>0</v>
      </c>
      <c r="AD118">
        <v>40.399999999999899</v>
      </c>
      <c r="AE118">
        <v>110.399999999999</v>
      </c>
      <c r="AF118">
        <v>180.39999999999901</v>
      </c>
      <c r="AG118">
        <v>250.39999999999901</v>
      </c>
      <c r="AH118">
        <v>320.39999999999901</v>
      </c>
      <c r="AI118">
        <v>390.39999999999901</v>
      </c>
      <c r="AJ118">
        <v>460.4</v>
      </c>
      <c r="AK118">
        <v>466.49999999999903</v>
      </c>
      <c r="AL118">
        <v>536.5</v>
      </c>
      <c r="AM118">
        <v>574.6</v>
      </c>
      <c r="AN118">
        <v>631.5</v>
      </c>
      <c r="AO118">
        <v>688.4</v>
      </c>
      <c r="AP118">
        <v>745.19999999999993</v>
      </c>
      <c r="AQ118">
        <v>802.1</v>
      </c>
      <c r="AR118">
        <v>859</v>
      </c>
    </row>
    <row r="119" spans="1:44" x14ac:dyDescent="0.2">
      <c r="A119" s="13" t="s">
        <v>177</v>
      </c>
      <c r="B119" s="1" t="s">
        <v>105</v>
      </c>
      <c r="C119" s="1" t="s">
        <v>7</v>
      </c>
      <c r="D119">
        <v>40.6</v>
      </c>
      <c r="E119">
        <v>70.599999999999994</v>
      </c>
      <c r="F119">
        <v>100.5</v>
      </c>
      <c r="G119">
        <v>98.899999999999991</v>
      </c>
      <c r="H119">
        <v>97.3</v>
      </c>
      <c r="I119">
        <v>95.7</v>
      </c>
      <c r="J119">
        <v>94.000000000000014</v>
      </c>
      <c r="K119">
        <v>92.4</v>
      </c>
      <c r="L119">
        <v>89.199999999999989</v>
      </c>
      <c r="M119">
        <v>90.800000000000011</v>
      </c>
      <c r="N119">
        <v>87.600000000000009</v>
      </c>
      <c r="O119">
        <v>85.9</v>
      </c>
      <c r="P119">
        <v>84.299999999999983</v>
      </c>
      <c r="Q119">
        <v>82.7</v>
      </c>
      <c r="R119">
        <v>81.100000000000009</v>
      </c>
      <c r="S119">
        <v>79.399999999999991</v>
      </c>
      <c r="T119">
        <v>77.800000000000011</v>
      </c>
      <c r="U119">
        <v>76.2</v>
      </c>
      <c r="V119">
        <v>74.599999999999994</v>
      </c>
      <c r="W119">
        <v>72.899999999999991</v>
      </c>
      <c r="X119">
        <v>71.3</v>
      </c>
      <c r="Y119">
        <v>69.699999999999989</v>
      </c>
      <c r="Z119">
        <v>68.099999999999994</v>
      </c>
      <c r="AA119">
        <v>66.400000000000006</v>
      </c>
      <c r="AB119">
        <v>64.8</v>
      </c>
      <c r="AC119">
        <v>0</v>
      </c>
      <c r="AD119">
        <v>40.399999999999899</v>
      </c>
      <c r="AE119">
        <v>110.399999999999</v>
      </c>
      <c r="AF119">
        <v>180.39999999999901</v>
      </c>
      <c r="AG119">
        <v>330.39999999999901</v>
      </c>
      <c r="AH119">
        <v>480.39999999999901</v>
      </c>
      <c r="AI119">
        <v>630.39999999999895</v>
      </c>
      <c r="AJ119">
        <v>780.4</v>
      </c>
      <c r="AK119">
        <v>866.49999999999909</v>
      </c>
      <c r="AL119">
        <v>1016.5</v>
      </c>
      <c r="AM119">
        <v>1134.5999999999999</v>
      </c>
      <c r="AN119">
        <v>1271.5</v>
      </c>
      <c r="AO119">
        <v>1408.4</v>
      </c>
      <c r="AP119">
        <v>1545.1999999999989</v>
      </c>
      <c r="AQ119">
        <v>1682.099999999999</v>
      </c>
      <c r="AR119">
        <v>1818.9999999999991</v>
      </c>
    </row>
    <row r="120" spans="1:44" x14ac:dyDescent="0.2">
      <c r="A120" s="13" t="s">
        <v>177</v>
      </c>
      <c r="B120" s="1" t="s">
        <v>106</v>
      </c>
      <c r="C120" s="1" t="s">
        <v>7</v>
      </c>
      <c r="D120">
        <v>159.20000000000002</v>
      </c>
      <c r="E120">
        <v>152.79999999999998</v>
      </c>
      <c r="F120">
        <v>146.4</v>
      </c>
      <c r="G120">
        <v>140.1</v>
      </c>
      <c r="H120">
        <v>133.69999999999999</v>
      </c>
      <c r="I120">
        <v>127.3</v>
      </c>
      <c r="J120">
        <v>121</v>
      </c>
      <c r="K120">
        <v>114.60000000000001</v>
      </c>
      <c r="L120">
        <v>101.8</v>
      </c>
      <c r="M120">
        <v>108.30000000000001</v>
      </c>
      <c r="N120">
        <v>95.5</v>
      </c>
      <c r="O120">
        <v>89.2</v>
      </c>
      <c r="P120">
        <v>82.699999999999989</v>
      </c>
      <c r="Q120">
        <v>76.399999999999991</v>
      </c>
      <c r="R120">
        <v>69.999999999999986</v>
      </c>
      <c r="S120">
        <v>143.69999999999902</v>
      </c>
      <c r="T120">
        <v>217.29999999999902</v>
      </c>
      <c r="U120">
        <v>290.90000000000003</v>
      </c>
      <c r="V120">
        <v>364.6</v>
      </c>
      <c r="W120">
        <v>438.2</v>
      </c>
      <c r="X120">
        <v>511.8</v>
      </c>
      <c r="Y120">
        <v>585.5</v>
      </c>
      <c r="Z120">
        <v>659.1</v>
      </c>
      <c r="AA120">
        <v>732.8</v>
      </c>
      <c r="AB120">
        <v>806.29999999999905</v>
      </c>
      <c r="AC120">
        <v>879.99999999999898</v>
      </c>
      <c r="AD120">
        <v>959.99999999999898</v>
      </c>
      <c r="AE120">
        <v>1039.99999999999</v>
      </c>
      <c r="AF120">
        <v>1119.99999999999</v>
      </c>
      <c r="AG120">
        <v>1200</v>
      </c>
      <c r="AH120">
        <v>1340</v>
      </c>
      <c r="AI120">
        <v>1480</v>
      </c>
      <c r="AJ120">
        <v>1619.9999999999998</v>
      </c>
      <c r="AK120">
        <v>1753.3043411193839</v>
      </c>
      <c r="AL120">
        <v>1893.3043411193842</v>
      </c>
      <c r="AM120">
        <v>2033.3043411193842</v>
      </c>
      <c r="AN120">
        <v>2173.3043411193844</v>
      </c>
      <c r="AO120">
        <v>2313.3043411193839</v>
      </c>
      <c r="AP120">
        <v>2432.9571258474712</v>
      </c>
      <c r="AQ120">
        <v>2569.8645555815901</v>
      </c>
      <c r="AR120">
        <v>2629.8645555815901</v>
      </c>
    </row>
    <row r="121" spans="1:44" x14ac:dyDescent="0.2">
      <c r="A121" s="13" t="s">
        <v>177</v>
      </c>
      <c r="B121" s="1" t="s">
        <v>139</v>
      </c>
      <c r="C121" s="1" t="s">
        <v>7</v>
      </c>
      <c r="D121">
        <v>11.299999999999999</v>
      </c>
      <c r="E121">
        <v>11</v>
      </c>
      <c r="F121">
        <v>10.7</v>
      </c>
      <c r="G121">
        <v>10.4</v>
      </c>
      <c r="H121">
        <v>10.1</v>
      </c>
      <c r="I121">
        <v>9.9</v>
      </c>
      <c r="J121">
        <v>9.6</v>
      </c>
      <c r="K121">
        <v>9.2999999999999989</v>
      </c>
      <c r="L121">
        <v>8.6999999999999993</v>
      </c>
      <c r="M121">
        <v>9</v>
      </c>
      <c r="N121">
        <v>8.5</v>
      </c>
      <c r="O121">
        <v>8.2000000000000011</v>
      </c>
      <c r="P121">
        <v>7.9</v>
      </c>
      <c r="Q121">
        <v>7.6</v>
      </c>
      <c r="R121">
        <v>7.3</v>
      </c>
      <c r="S121">
        <v>7</v>
      </c>
      <c r="T121">
        <v>6.8</v>
      </c>
      <c r="U121">
        <v>6.5</v>
      </c>
      <c r="V121">
        <v>6.2</v>
      </c>
      <c r="W121">
        <v>5.8999999999999995</v>
      </c>
      <c r="X121">
        <v>50.4</v>
      </c>
      <c r="Y121">
        <v>53.6</v>
      </c>
      <c r="Z121">
        <v>56.800000000000004</v>
      </c>
      <c r="AA121">
        <v>60.1</v>
      </c>
      <c r="AB121">
        <v>63.3</v>
      </c>
      <c r="AC121">
        <v>66.5</v>
      </c>
      <c r="AD121">
        <v>70.400000000000006</v>
      </c>
      <c r="AE121">
        <v>74.300000000000011</v>
      </c>
      <c r="AF121">
        <v>78.2</v>
      </c>
      <c r="AG121">
        <v>82.100000000000009</v>
      </c>
      <c r="AH121">
        <v>86</v>
      </c>
      <c r="AI121">
        <v>91.899999999999991</v>
      </c>
      <c r="AJ121">
        <v>97.8</v>
      </c>
      <c r="AK121">
        <v>103.7</v>
      </c>
      <c r="AL121">
        <v>109.60000000000001</v>
      </c>
      <c r="AM121">
        <v>115.49999999999901</v>
      </c>
      <c r="AN121">
        <v>120.2</v>
      </c>
      <c r="AO121">
        <v>124.899999999999</v>
      </c>
      <c r="AP121">
        <v>129.69999999999902</v>
      </c>
      <c r="AQ121">
        <v>134.39999999999898</v>
      </c>
      <c r="AR121">
        <v>139.099999999999</v>
      </c>
    </row>
    <row r="122" spans="1:44" x14ac:dyDescent="0.2">
      <c r="A122" s="13" t="s">
        <v>177</v>
      </c>
      <c r="B122" s="1" t="s">
        <v>140</v>
      </c>
      <c r="C122" s="1" t="s">
        <v>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">
      <c r="A123" s="13" t="s">
        <v>177</v>
      </c>
      <c r="B123" s="1" t="s">
        <v>141</v>
      </c>
      <c r="C123" s="1" t="s">
        <v>7</v>
      </c>
      <c r="D123">
        <v>11.299999999999999</v>
      </c>
      <c r="E123">
        <v>11</v>
      </c>
      <c r="F123">
        <v>10.7</v>
      </c>
      <c r="G123">
        <v>10.4</v>
      </c>
      <c r="H123">
        <v>10.1</v>
      </c>
      <c r="I123">
        <v>9.9</v>
      </c>
      <c r="J123">
        <v>9.6</v>
      </c>
      <c r="K123">
        <v>9.2999999999999989</v>
      </c>
      <c r="L123">
        <v>8.6999999999999993</v>
      </c>
      <c r="M123">
        <v>9</v>
      </c>
      <c r="N123">
        <v>8.5</v>
      </c>
      <c r="O123">
        <v>8.2000000000000011</v>
      </c>
      <c r="P123">
        <v>7.9</v>
      </c>
      <c r="Q123">
        <v>7.6</v>
      </c>
      <c r="R123">
        <v>7.3</v>
      </c>
      <c r="S123">
        <v>7</v>
      </c>
      <c r="T123">
        <v>6.8</v>
      </c>
      <c r="U123">
        <v>6.5</v>
      </c>
      <c r="V123">
        <v>6.2</v>
      </c>
      <c r="W123">
        <v>5.8999999999999995</v>
      </c>
      <c r="X123">
        <v>50.4</v>
      </c>
      <c r="Y123">
        <v>53.6</v>
      </c>
      <c r="Z123">
        <v>56.800000000000004</v>
      </c>
      <c r="AA123">
        <v>60.1</v>
      </c>
      <c r="AB123">
        <v>63.3</v>
      </c>
      <c r="AC123">
        <v>66.5</v>
      </c>
      <c r="AD123">
        <v>70.400000000000006</v>
      </c>
      <c r="AE123">
        <v>74.300000000000011</v>
      </c>
      <c r="AF123">
        <v>78.2</v>
      </c>
      <c r="AG123">
        <v>82.100000000000009</v>
      </c>
      <c r="AH123">
        <v>86</v>
      </c>
      <c r="AI123">
        <v>91.899999999999991</v>
      </c>
      <c r="AJ123">
        <v>97.8</v>
      </c>
      <c r="AK123">
        <v>103.7</v>
      </c>
      <c r="AL123">
        <v>109.60000000000001</v>
      </c>
      <c r="AM123">
        <v>115.49999999999901</v>
      </c>
      <c r="AN123">
        <v>120.2</v>
      </c>
      <c r="AO123">
        <v>124.899999999999</v>
      </c>
      <c r="AP123">
        <v>129.69999999999902</v>
      </c>
      <c r="AQ123">
        <v>134.39999999999898</v>
      </c>
      <c r="AR123">
        <v>139.099999999999</v>
      </c>
    </row>
    <row r="124" spans="1:44" x14ac:dyDescent="0.2">
      <c r="A124" s="13" t="s">
        <v>177</v>
      </c>
      <c r="B124" s="1" t="s">
        <v>125</v>
      </c>
      <c r="C124" s="1" t="s">
        <v>7</v>
      </c>
      <c r="D124">
        <v>5143.7741192377725</v>
      </c>
      <c r="E124">
        <v>5166.7741192377707</v>
      </c>
      <c r="F124">
        <v>5231.0626489204005</v>
      </c>
      <c r="G124">
        <v>5245.7890967114445</v>
      </c>
      <c r="H124">
        <v>5243.623585330135</v>
      </c>
      <c r="I124">
        <v>5266.3877104464027</v>
      </c>
      <c r="J124">
        <v>5256.734532550422</v>
      </c>
      <c r="K124">
        <v>5245.9345325504219</v>
      </c>
      <c r="L124">
        <v>5349.0035966764508</v>
      </c>
      <c r="M124">
        <v>5326.7600201450787</v>
      </c>
      <c r="N124">
        <v>5473.2689529850104</v>
      </c>
      <c r="O124">
        <v>5581.1060299310166</v>
      </c>
      <c r="P124">
        <v>5640.439113434395</v>
      </c>
      <c r="Q124">
        <v>5687.4543643675324</v>
      </c>
      <c r="R124">
        <v>5744.4425382989812</v>
      </c>
      <c r="S124">
        <v>5921.3581991202391</v>
      </c>
      <c r="T124">
        <v>6161.6097966700681</v>
      </c>
      <c r="U124">
        <v>6383.3320046422532</v>
      </c>
      <c r="V124">
        <v>6625.3166799411447</v>
      </c>
      <c r="W124">
        <v>6833.535995245883</v>
      </c>
      <c r="X124">
        <v>7067.2071721633929</v>
      </c>
      <c r="Y124">
        <v>7308.2545070771503</v>
      </c>
      <c r="Z124">
        <v>7520.8051059908594</v>
      </c>
      <c r="AA124">
        <v>7769.4317664977179</v>
      </c>
      <c r="AB124">
        <v>8056.3040117082082</v>
      </c>
      <c r="AC124">
        <v>8153.257016011773</v>
      </c>
      <c r="AD124">
        <v>8301.8606968513523</v>
      </c>
      <c r="AE124">
        <v>8510.0068138628849</v>
      </c>
      <c r="AF124">
        <v>8735.2803660718509</v>
      </c>
      <c r="AG124">
        <v>9058.9497920703598</v>
      </c>
      <c r="AH124">
        <v>9416.2856669541015</v>
      </c>
      <c r="AI124">
        <v>9757.0307091511077</v>
      </c>
      <c r="AJ124">
        <v>10089.982236156477</v>
      </c>
      <c r="AK124">
        <v>10290.806801571689</v>
      </c>
      <c r="AL124">
        <v>10633.793056609424</v>
      </c>
      <c r="AM124">
        <v>10962.593008726082</v>
      </c>
      <c r="AN124">
        <v>11277.512172670149</v>
      </c>
      <c r="AO124">
        <v>11611.924667542533</v>
      </c>
      <c r="AP124">
        <v>11887.714999023561</v>
      </c>
      <c r="AQ124">
        <v>12172.166410887889</v>
      </c>
      <c r="AR124">
        <v>12439.809829341168</v>
      </c>
    </row>
    <row r="125" spans="1:44" x14ac:dyDescent="0.2">
      <c r="B125" s="1"/>
      <c r="C125" s="1"/>
    </row>
    <row r="126" spans="1:44" x14ac:dyDescent="0.2">
      <c r="A126" s="13" t="s">
        <v>177</v>
      </c>
      <c r="B126" s="1" t="s">
        <v>145</v>
      </c>
      <c r="C126" s="1" t="s">
        <v>126</v>
      </c>
      <c r="D126" s="22">
        <f>(D112+D113+D114+D117+D118+D120+D121+D122)/D124</f>
        <v>0.25352979539335746</v>
      </c>
      <c r="E126" s="22">
        <f t="shared" ref="E126:AR126" si="3">(E112+E113+E114+E117+E118+E120+E121+E122)/E124</f>
        <v>0.25387213950694415</v>
      </c>
      <c r="F126" s="22">
        <f t="shared" si="3"/>
        <v>0.25220497029839251</v>
      </c>
      <c r="G126" s="22">
        <f t="shared" si="3"/>
        <v>0.24694092273211651</v>
      </c>
      <c r="H126" s="22">
        <f t="shared" si="3"/>
        <v>0.24244684602393324</v>
      </c>
      <c r="I126" s="22">
        <f t="shared" si="3"/>
        <v>0.23687963526222347</v>
      </c>
      <c r="J126" s="22">
        <f t="shared" si="3"/>
        <v>0.23274905598217296</v>
      </c>
      <c r="K126" s="22">
        <f t="shared" si="3"/>
        <v>0.22863419140247762</v>
      </c>
      <c r="L126" s="22">
        <f t="shared" si="3"/>
        <v>0.21680996582258957</v>
      </c>
      <c r="M126" s="22">
        <f t="shared" si="3"/>
        <v>0.22069700822902505</v>
      </c>
      <c r="N126" s="22">
        <f t="shared" si="3"/>
        <v>0.21506374666074829</v>
      </c>
      <c r="O126" s="22">
        <f t="shared" si="3"/>
        <v>0.21734074231983366</v>
      </c>
      <c r="P126" s="22">
        <f t="shared" si="3"/>
        <v>0.22143696658936277</v>
      </c>
      <c r="Q126" s="22">
        <f t="shared" si="3"/>
        <v>0.22253650864196622</v>
      </c>
      <c r="R126" s="22">
        <f t="shared" si="3"/>
        <v>0.22218983429553632</v>
      </c>
      <c r="S126" s="22">
        <f t="shared" si="3"/>
        <v>0.23092798536550022</v>
      </c>
      <c r="T126" s="22">
        <f t="shared" si="3"/>
        <v>0.24617899658623635</v>
      </c>
      <c r="U126" s="22">
        <f t="shared" si="3"/>
        <v>0.26997345036815162</v>
      </c>
      <c r="V126" s="22">
        <f t="shared" si="3"/>
        <v>0.29122082148620482</v>
      </c>
      <c r="W126" s="22">
        <f t="shared" si="3"/>
        <v>0.30171664677012033</v>
      </c>
      <c r="X126" s="22">
        <f t="shared" si="3"/>
        <v>0.31151807062592152</v>
      </c>
      <c r="Y126" s="22">
        <f t="shared" si="3"/>
        <v>0.32141875678043863</v>
      </c>
      <c r="Z126" s="22">
        <f t="shared" si="3"/>
        <v>0.3281245348118032</v>
      </c>
      <c r="AA126" s="22">
        <f t="shared" si="3"/>
        <v>0.33760349741802642</v>
      </c>
      <c r="AB126" s="22">
        <f t="shared" si="3"/>
        <v>0.34955974581372745</v>
      </c>
      <c r="AC126" s="22">
        <f t="shared" si="3"/>
        <v>0.36121597789551635</v>
      </c>
      <c r="AD126" s="22">
        <f t="shared" si="3"/>
        <v>0.37487865679221904</v>
      </c>
      <c r="AE126" s="22">
        <f t="shared" si="3"/>
        <v>0.38596418441505315</v>
      </c>
      <c r="AF126" s="22">
        <f t="shared" si="3"/>
        <v>0.3953688599044029</v>
      </c>
      <c r="AG126" s="22">
        <f t="shared" si="3"/>
        <v>0.40897254526560534</v>
      </c>
      <c r="AH126" s="22">
        <f t="shared" si="3"/>
        <v>0.42626805259134842</v>
      </c>
      <c r="AI126" s="22">
        <f t="shared" si="3"/>
        <v>0.44311161326390264</v>
      </c>
      <c r="AJ126" s="22">
        <f t="shared" si="3"/>
        <v>0.45929499610675684</v>
      </c>
      <c r="AK126" s="22">
        <f t="shared" si="3"/>
        <v>0.47351804255501956</v>
      </c>
      <c r="AL126" s="22">
        <f t="shared" si="3"/>
        <v>0.48742428223278694</v>
      </c>
      <c r="AM126" s="22">
        <f t="shared" si="3"/>
        <v>0.49983328723276627</v>
      </c>
      <c r="AN126" s="22">
        <f t="shared" si="3"/>
        <v>0.51168811097636058</v>
      </c>
      <c r="AO126" s="22">
        <f t="shared" si="3"/>
        <v>0.52215755899324279</v>
      </c>
      <c r="AP126" s="22">
        <f t="shared" si="3"/>
        <v>0.53281955572334827</v>
      </c>
      <c r="AQ126" s="22">
        <f t="shared" si="3"/>
        <v>0.54402924101960248</v>
      </c>
      <c r="AR126" s="22">
        <f t="shared" si="3"/>
        <v>0.54949772795738938</v>
      </c>
    </row>
    <row r="127" spans="1:44" x14ac:dyDescent="0.2">
      <c r="B127" s="1"/>
      <c r="C127" s="1"/>
    </row>
    <row r="128" spans="1:44" x14ac:dyDescent="0.2">
      <c r="B128" s="1"/>
      <c r="C128" s="1"/>
    </row>
    <row r="129" spans="1:44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177</v>
      </c>
      <c r="B130" s="1" t="s">
        <v>99</v>
      </c>
      <c r="C130" s="1" t="s">
        <v>3</v>
      </c>
      <c r="D130">
        <v>30.029407019999997</v>
      </c>
      <c r="E130">
        <v>29.886208398503999</v>
      </c>
      <c r="F130">
        <v>29.668114804464</v>
      </c>
      <c r="G130">
        <v>31.204889297495999</v>
      </c>
      <c r="H130">
        <v>30.906810647063999</v>
      </c>
      <c r="I130">
        <v>30.674531561039998</v>
      </c>
      <c r="J130">
        <v>32.618310436396698</v>
      </c>
      <c r="K130">
        <v>32.126237714572099</v>
      </c>
      <c r="L130">
        <v>31.225720134239999</v>
      </c>
      <c r="M130">
        <v>30.090990390022888</v>
      </c>
      <c r="N130">
        <v>28.823905580185897</v>
      </c>
      <c r="O130">
        <v>25.5425117300476</v>
      </c>
      <c r="P130">
        <v>21.6183881088444</v>
      </c>
      <c r="Q130">
        <v>22.469641855908499</v>
      </c>
      <c r="R130">
        <v>22.666322399789202</v>
      </c>
      <c r="S130">
        <v>22.649059443312002</v>
      </c>
      <c r="T130">
        <v>23.1310982330806</v>
      </c>
      <c r="U130">
        <v>22.456214483039901</v>
      </c>
      <c r="V130">
        <v>22.549779464016698</v>
      </c>
      <c r="W130">
        <v>23.601772799081399</v>
      </c>
      <c r="X130">
        <v>25.091306379881399</v>
      </c>
      <c r="Y130">
        <v>26.5857721910814</v>
      </c>
      <c r="Z130">
        <v>28.077771887081397</v>
      </c>
      <c r="AA130">
        <v>29.5673054678814</v>
      </c>
      <c r="AB130">
        <v>31.059305163881401</v>
      </c>
      <c r="AC130">
        <v>32.551304859881398</v>
      </c>
      <c r="AD130">
        <v>34.043304555881399</v>
      </c>
      <c r="AE130">
        <v>35.532838136681399</v>
      </c>
      <c r="AF130">
        <v>36.34598033999422</v>
      </c>
      <c r="AG130">
        <v>37.850798249369404</v>
      </c>
      <c r="AH130">
        <v>39.398861857769404</v>
      </c>
      <c r="AI130">
        <v>40.944459350969396</v>
      </c>
      <c r="AJ130">
        <v>42.492746518073403</v>
      </c>
      <c r="AK130">
        <v>44.038344011273402</v>
      </c>
      <c r="AL130">
        <v>45.586407619673395</v>
      </c>
      <c r="AM130">
        <v>47.132005112873401</v>
      </c>
      <c r="AN130">
        <v>48.680292279977401</v>
      </c>
      <c r="AO130">
        <v>50.2258897731774</v>
      </c>
      <c r="AP130">
        <v>51.7739533815774</v>
      </c>
      <c r="AQ130">
        <v>53.319550874777406</v>
      </c>
      <c r="AR130">
        <v>54.867838041881399</v>
      </c>
    </row>
    <row r="131" spans="1:44" x14ac:dyDescent="0.2">
      <c r="A131" s="13" t="s">
        <v>177</v>
      </c>
      <c r="B131" s="1" t="s">
        <v>131</v>
      </c>
      <c r="C131" s="1" t="s">
        <v>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">
      <c r="A132" s="13" t="s">
        <v>177</v>
      </c>
      <c r="B132" s="1" t="s">
        <v>132</v>
      </c>
      <c r="C132" s="1" t="s">
        <v>3</v>
      </c>
      <c r="D132">
        <v>30.029407019999997</v>
      </c>
      <c r="E132">
        <v>29.886208398503999</v>
      </c>
      <c r="F132">
        <v>29.668114804464</v>
      </c>
      <c r="G132">
        <v>31.204889297495999</v>
      </c>
      <c r="H132">
        <v>30.906810647063999</v>
      </c>
      <c r="I132">
        <v>30.674531561039998</v>
      </c>
      <c r="J132">
        <v>32.618310436396698</v>
      </c>
      <c r="K132">
        <v>32.126237714572099</v>
      </c>
      <c r="L132">
        <v>31.225720134239999</v>
      </c>
      <c r="M132">
        <v>30.090990390022888</v>
      </c>
      <c r="N132">
        <v>28.823905580185897</v>
      </c>
      <c r="O132">
        <v>25.5425117300476</v>
      </c>
      <c r="P132">
        <v>21.6183881088444</v>
      </c>
      <c r="Q132">
        <v>22.469641855908499</v>
      </c>
      <c r="R132">
        <v>22.666322399789202</v>
      </c>
      <c r="S132">
        <v>22.649059443312002</v>
      </c>
      <c r="T132">
        <v>23.1310982330806</v>
      </c>
      <c r="U132">
        <v>22.456214483039901</v>
      </c>
      <c r="V132">
        <v>22.549779464016698</v>
      </c>
      <c r="W132">
        <v>23.601772799081399</v>
      </c>
      <c r="X132">
        <v>25.091306379881399</v>
      </c>
      <c r="Y132">
        <v>26.5857721910814</v>
      </c>
      <c r="Z132">
        <v>28.077771887081397</v>
      </c>
      <c r="AA132">
        <v>29.5673054678814</v>
      </c>
      <c r="AB132">
        <v>31.059305163881401</v>
      </c>
      <c r="AC132">
        <v>32.551304859881398</v>
      </c>
      <c r="AD132">
        <v>34.043304555881399</v>
      </c>
      <c r="AE132">
        <v>35.532838136681399</v>
      </c>
      <c r="AF132">
        <v>36.34598033999422</v>
      </c>
      <c r="AG132">
        <v>37.850798249369404</v>
      </c>
      <c r="AH132">
        <v>39.398861857769404</v>
      </c>
      <c r="AI132">
        <v>40.944459350969396</v>
      </c>
      <c r="AJ132">
        <v>42.492746518073403</v>
      </c>
      <c r="AK132">
        <v>44.038344011273402</v>
      </c>
      <c r="AL132">
        <v>45.586407619673395</v>
      </c>
      <c r="AM132">
        <v>47.132005112873401</v>
      </c>
      <c r="AN132">
        <v>48.680292279977401</v>
      </c>
      <c r="AO132">
        <v>50.2258897731774</v>
      </c>
      <c r="AP132">
        <v>51.7739533815774</v>
      </c>
      <c r="AQ132">
        <v>53.319550874777406</v>
      </c>
      <c r="AR132">
        <v>54.867838041881399</v>
      </c>
    </row>
    <row r="133" spans="1:44" x14ac:dyDescent="0.2">
      <c r="A133" s="13" t="s">
        <v>177</v>
      </c>
      <c r="B133" s="1" t="s">
        <v>100</v>
      </c>
      <c r="C133" s="1" t="s">
        <v>3</v>
      </c>
      <c r="D133">
        <v>18.85677982868329</v>
      </c>
      <c r="E133">
        <v>20.26935854333842</v>
      </c>
      <c r="F133">
        <v>23.656102468966932</v>
      </c>
      <c r="G133">
        <v>27.401692850679648</v>
      </c>
      <c r="H133">
        <v>31.925935525765453</v>
      </c>
      <c r="I133">
        <v>35.619230914015915</v>
      </c>
      <c r="J133">
        <v>35.818970793735737</v>
      </c>
      <c r="K133">
        <v>39.114068183164491</v>
      </c>
      <c r="L133">
        <v>42.37612251143554</v>
      </c>
      <c r="M133">
        <v>44.054451843499557</v>
      </c>
      <c r="N133">
        <v>45.032293281110952</v>
      </c>
      <c r="O133">
        <v>48.062383612806642</v>
      </c>
      <c r="P133">
        <v>49.989599843293249</v>
      </c>
      <c r="Q133">
        <v>52.26383116759434</v>
      </c>
      <c r="R133">
        <v>55.135456968993239</v>
      </c>
      <c r="S133">
        <v>58.902523350457443</v>
      </c>
      <c r="T133">
        <v>60.491296096612643</v>
      </c>
      <c r="U133">
        <v>61.826417596413819</v>
      </c>
      <c r="V133">
        <v>63.212208481826217</v>
      </c>
      <c r="W133">
        <v>65.214709643894608</v>
      </c>
      <c r="X133">
        <v>66.073367608409313</v>
      </c>
      <c r="Y133">
        <v>67.92418129585721</v>
      </c>
      <c r="Z133">
        <v>68.791787841795013</v>
      </c>
      <c r="AA133">
        <v>68.992539801751718</v>
      </c>
      <c r="AB133">
        <v>68.842002387897537</v>
      </c>
      <c r="AC133">
        <v>69.033398314681804</v>
      </c>
      <c r="AD133">
        <v>68.3868303794615</v>
      </c>
      <c r="AE133">
        <v>68.027408771133068</v>
      </c>
      <c r="AF133">
        <v>68.388499129553907</v>
      </c>
      <c r="AG133">
        <v>67.839413511398334</v>
      </c>
      <c r="AH133">
        <v>66.20408246060228</v>
      </c>
      <c r="AI133">
        <v>64.223510229434666</v>
      </c>
      <c r="AJ133">
        <v>61.993921138129046</v>
      </c>
      <c r="AK133">
        <v>59.017263037815319</v>
      </c>
      <c r="AL133">
        <v>56.874848061210422</v>
      </c>
      <c r="AM133">
        <v>54.798093719899121</v>
      </c>
      <c r="AN133">
        <v>52.811843406361774</v>
      </c>
      <c r="AO133">
        <v>50.79436951562559</v>
      </c>
      <c r="AP133">
        <v>49.120486767406923</v>
      </c>
      <c r="AQ133">
        <v>47.096540499109061</v>
      </c>
      <c r="AR133">
        <v>44.954943641725052</v>
      </c>
    </row>
    <row r="134" spans="1:44" x14ac:dyDescent="0.2">
      <c r="A134" s="13" t="s">
        <v>177</v>
      </c>
      <c r="B134" s="1" t="s">
        <v>133</v>
      </c>
      <c r="C134" s="1" t="s">
        <v>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2">
      <c r="A135" s="13" t="s">
        <v>177</v>
      </c>
      <c r="B135" s="1" t="s">
        <v>134</v>
      </c>
      <c r="C135" s="1" t="s">
        <v>3</v>
      </c>
      <c r="D135">
        <v>18.85677982868329</v>
      </c>
      <c r="E135">
        <v>20.26935854333842</v>
      </c>
      <c r="F135">
        <v>23.656102468966932</v>
      </c>
      <c r="G135">
        <v>27.401692850679648</v>
      </c>
      <c r="H135">
        <v>31.925935525765453</v>
      </c>
      <c r="I135">
        <v>35.619230914015915</v>
      </c>
      <c r="J135">
        <v>35.818970793735737</v>
      </c>
      <c r="K135">
        <v>39.114068183164491</v>
      </c>
      <c r="L135">
        <v>42.37612251143554</v>
      </c>
      <c r="M135">
        <v>44.054451843499557</v>
      </c>
      <c r="N135">
        <v>45.032293281110952</v>
      </c>
      <c r="O135">
        <v>48.062383612806642</v>
      </c>
      <c r="P135">
        <v>49.989599843293249</v>
      </c>
      <c r="Q135">
        <v>52.26383116759434</v>
      </c>
      <c r="R135">
        <v>55.135456968993239</v>
      </c>
      <c r="S135">
        <v>58.902523350457443</v>
      </c>
      <c r="T135">
        <v>60.491296096612643</v>
      </c>
      <c r="U135">
        <v>61.826417596413819</v>
      </c>
      <c r="V135">
        <v>63.212208481826217</v>
      </c>
      <c r="W135">
        <v>65.214709643894608</v>
      </c>
      <c r="X135">
        <v>66.073367608409313</v>
      </c>
      <c r="Y135">
        <v>67.92418129585721</v>
      </c>
      <c r="Z135">
        <v>68.791787841795013</v>
      </c>
      <c r="AA135">
        <v>68.992539801751718</v>
      </c>
      <c r="AB135">
        <v>68.842002387897537</v>
      </c>
      <c r="AC135">
        <v>69.033398314681804</v>
      </c>
      <c r="AD135">
        <v>68.3868303794615</v>
      </c>
      <c r="AE135">
        <v>68.027408771133068</v>
      </c>
      <c r="AF135">
        <v>68.388499129553907</v>
      </c>
      <c r="AG135">
        <v>67.839413511398334</v>
      </c>
      <c r="AH135">
        <v>66.20408246060228</v>
      </c>
      <c r="AI135">
        <v>64.223510229434666</v>
      </c>
      <c r="AJ135">
        <v>61.993921138129046</v>
      </c>
      <c r="AK135">
        <v>59.017263037815319</v>
      </c>
      <c r="AL135">
        <v>56.874848061210422</v>
      </c>
      <c r="AM135">
        <v>54.798093719899121</v>
      </c>
      <c r="AN135">
        <v>52.811843406361774</v>
      </c>
      <c r="AO135">
        <v>50.79436951562559</v>
      </c>
      <c r="AP135">
        <v>49.120486767406923</v>
      </c>
      <c r="AQ135">
        <v>47.096540499109061</v>
      </c>
      <c r="AR135">
        <v>44.954943641725052</v>
      </c>
    </row>
    <row r="136" spans="1:44" x14ac:dyDescent="0.2">
      <c r="A136" s="13" t="s">
        <v>177</v>
      </c>
      <c r="B136" s="1" t="s">
        <v>103</v>
      </c>
      <c r="C136" s="1" t="s">
        <v>3</v>
      </c>
      <c r="D136">
        <v>1.2355441505279989</v>
      </c>
      <c r="E136">
        <v>1.714104289483487</v>
      </c>
      <c r="F136">
        <v>2.2536129564201599</v>
      </c>
      <c r="G136">
        <v>2.8524133565527681</v>
      </c>
      <c r="H136">
        <v>3.5105449212973441</v>
      </c>
      <c r="I136">
        <v>4.2282965801430619</v>
      </c>
      <c r="J136">
        <v>5.0050213483979409</v>
      </c>
      <c r="K136">
        <v>5.5498861074239905</v>
      </c>
      <c r="L136">
        <v>6.5273822935083894</v>
      </c>
      <c r="M136">
        <v>7.5929567349274603</v>
      </c>
      <c r="N136">
        <v>10.37655182944741</v>
      </c>
      <c r="O136">
        <v>11.55917202963316</v>
      </c>
      <c r="P136">
        <v>11.973608096949889</v>
      </c>
      <c r="Q136">
        <v>10.069400838637591</v>
      </c>
      <c r="R136">
        <v>8.6150220759134495</v>
      </c>
      <c r="S136">
        <v>6.8456531977528137</v>
      </c>
      <c r="T136">
        <v>6.6370616180787758</v>
      </c>
      <c r="U136">
        <v>6.6044351978067972</v>
      </c>
      <c r="V136">
        <v>5.843950409671276</v>
      </c>
      <c r="W136">
        <v>4.5191082513215477</v>
      </c>
      <c r="X136">
        <v>3.1973565457788875</v>
      </c>
      <c r="Y136">
        <v>1.6802613190894529</v>
      </c>
      <c r="Z136">
        <v>1.331248414190807</v>
      </c>
      <c r="AA136">
        <v>1.298621993918806</v>
      </c>
      <c r="AB136">
        <v>1.265995573646806</v>
      </c>
      <c r="AC136">
        <v>1.1886574125748071</v>
      </c>
      <c r="AD136">
        <v>1.111319251502807</v>
      </c>
      <c r="AE136">
        <v>1.034467659374807</v>
      </c>
      <c r="AF136">
        <v>0.95712949830280702</v>
      </c>
      <c r="AG136">
        <v>0.87979133723080705</v>
      </c>
      <c r="AH136">
        <v>0.80245317615880696</v>
      </c>
      <c r="AI136">
        <v>0.75774143535880989</v>
      </c>
      <c r="AJ136">
        <v>0.71302969455880494</v>
      </c>
      <c r="AK136">
        <v>0.66831795375880698</v>
      </c>
      <c r="AL136">
        <v>0.62360621295880692</v>
      </c>
      <c r="AM136">
        <v>0.51545698791068395</v>
      </c>
      <c r="AN136">
        <v>0.55410256614023701</v>
      </c>
      <c r="AO136">
        <v>0.57889447215881695</v>
      </c>
      <c r="AP136">
        <v>0.52301607432590003</v>
      </c>
      <c r="AQ136">
        <v>0.457194370114612</v>
      </c>
      <c r="AR136">
        <v>0.21080396869273901</v>
      </c>
    </row>
    <row r="137" spans="1:44" x14ac:dyDescent="0.2">
      <c r="A137" s="13" t="s">
        <v>177</v>
      </c>
      <c r="B137" s="1" t="s">
        <v>101</v>
      </c>
      <c r="C137" s="1" t="s">
        <v>3</v>
      </c>
      <c r="D137">
        <v>12.561203813760001</v>
      </c>
      <c r="E137">
        <v>12.6517229064576</v>
      </c>
      <c r="F137">
        <v>12.734546584435199</v>
      </c>
      <c r="G137">
        <v>12.8125570741056</v>
      </c>
      <c r="H137">
        <v>12.8842950281472</v>
      </c>
      <c r="I137">
        <v>12.949760446559999</v>
      </c>
      <c r="J137">
        <v>13.006254680294299</v>
      </c>
      <c r="K137">
        <v>13.0592114956799</v>
      </c>
      <c r="L137">
        <v>12.8800844928</v>
      </c>
      <c r="M137">
        <v>12.702379132799999</v>
      </c>
      <c r="N137">
        <v>12.5232521299199</v>
      </c>
      <c r="O137">
        <v>12.34412512704</v>
      </c>
      <c r="P137">
        <v>12.16499812416</v>
      </c>
      <c r="Q137">
        <v>11.985871121279999</v>
      </c>
      <c r="R137">
        <v>11.806744118400001</v>
      </c>
      <c r="S137">
        <v>11.6290387584</v>
      </c>
      <c r="T137">
        <v>12.548108443405999</v>
      </c>
      <c r="U137">
        <v>14.501445760526</v>
      </c>
      <c r="V137">
        <v>16.454783077645999</v>
      </c>
      <c r="W137">
        <v>17.361242479936202</v>
      </c>
      <c r="X137">
        <v>17.736146438956201</v>
      </c>
      <c r="Y137">
        <v>18.807316461027401</v>
      </c>
      <c r="Z137">
        <v>19.469099736081599</v>
      </c>
      <c r="AA137">
        <v>20.649442343679102</v>
      </c>
      <c r="AB137">
        <v>22.373500583130202</v>
      </c>
      <c r="AC137">
        <v>23.806831668479902</v>
      </c>
      <c r="AD137">
        <v>24.035716172160001</v>
      </c>
      <c r="AE137">
        <v>24.266022318719902</v>
      </c>
      <c r="AF137">
        <v>24.496328465279902</v>
      </c>
      <c r="AG137">
        <v>24.725212968960001</v>
      </c>
      <c r="AH137">
        <v>24.9540974726401</v>
      </c>
      <c r="AI137">
        <v>25.1559707615999</v>
      </c>
      <c r="AJ137">
        <v>25.357844050560001</v>
      </c>
      <c r="AK137">
        <v>25.559717339519999</v>
      </c>
      <c r="AL137">
        <v>25.763012271359901</v>
      </c>
      <c r="AM137">
        <v>25.964885560319999</v>
      </c>
      <c r="AN137">
        <v>26.099941633919901</v>
      </c>
      <c r="AO137">
        <v>26.234997707519998</v>
      </c>
      <c r="AP137">
        <v>26.370053781119999</v>
      </c>
      <c r="AQ137">
        <v>26.505109854719898</v>
      </c>
      <c r="AR137">
        <v>26.641587571199999</v>
      </c>
    </row>
    <row r="138" spans="1:44" x14ac:dyDescent="0.2">
      <c r="A138" s="13" t="s">
        <v>177</v>
      </c>
      <c r="B138" s="1" t="s">
        <v>98</v>
      </c>
      <c r="C138" s="1" t="s">
        <v>3</v>
      </c>
      <c r="D138">
        <v>0.93297480523200005</v>
      </c>
      <c r="E138">
        <v>0.90586147694399999</v>
      </c>
      <c r="F138">
        <v>0.8765055921599999</v>
      </c>
      <c r="G138">
        <v>0.84714970737599993</v>
      </c>
      <c r="H138">
        <v>0.81757026388799903</v>
      </c>
      <c r="I138">
        <v>0.790680494304</v>
      </c>
      <c r="J138">
        <v>1.2177843360709959</v>
      </c>
      <c r="K138">
        <v>1.600910848799999</v>
      </c>
      <c r="L138">
        <v>1.5263644751999998</v>
      </c>
      <c r="M138">
        <v>1.6495336344495408</v>
      </c>
      <c r="N138">
        <v>2.5881768936090603</v>
      </c>
      <c r="O138">
        <v>3.9883406040090401</v>
      </c>
      <c r="P138">
        <v>5.3934633504090703</v>
      </c>
      <c r="Q138">
        <v>6.3168184034926496</v>
      </c>
      <c r="R138">
        <v>7.0952867630419094</v>
      </c>
      <c r="S138">
        <v>7.8801959349431208</v>
      </c>
      <c r="T138">
        <v>7.7645887895077301</v>
      </c>
      <c r="U138">
        <v>7.8295568690497701</v>
      </c>
      <c r="V138">
        <v>7.7607463324923858</v>
      </c>
      <c r="W138">
        <v>7.6928513510214298</v>
      </c>
      <c r="X138">
        <v>7.7685342962089328</v>
      </c>
      <c r="Y138">
        <v>7.6517305750298812</v>
      </c>
      <c r="Z138">
        <v>7.75226542730943</v>
      </c>
      <c r="AA138">
        <v>7.6752529385094297</v>
      </c>
      <c r="AB138">
        <v>7.5957475289094303</v>
      </c>
      <c r="AC138">
        <v>7.9898854044251797</v>
      </c>
      <c r="AD138">
        <v>8.6484289365697702</v>
      </c>
      <c r="AE138">
        <v>8.7043469240547999</v>
      </c>
      <c r="AF138">
        <v>8.6796857720548104</v>
      </c>
      <c r="AG138">
        <v>8.7093756934245299</v>
      </c>
      <c r="AH138">
        <v>8.6847145414245297</v>
      </c>
      <c r="AI138">
        <v>8.6721833297160291</v>
      </c>
      <c r="AJ138">
        <v>8.6900560970430103</v>
      </c>
      <c r="AK138">
        <v>8.6678610602430108</v>
      </c>
      <c r="AL138">
        <v>8.6699882088392801</v>
      </c>
      <c r="AM138">
        <v>9.1163538791806893</v>
      </c>
      <c r="AN138">
        <v>9.1163538791806893</v>
      </c>
      <c r="AO138">
        <v>9.1554501768449406</v>
      </c>
      <c r="AP138">
        <v>9.1554501768449299</v>
      </c>
      <c r="AQ138">
        <v>9.1554501768449299</v>
      </c>
      <c r="AR138">
        <v>9.21544541720057</v>
      </c>
    </row>
    <row r="139" spans="1:44" x14ac:dyDescent="0.2">
      <c r="A139" s="13" t="s">
        <v>177</v>
      </c>
      <c r="B139" s="1" t="s">
        <v>135</v>
      </c>
      <c r="C139" s="1" t="s">
        <v>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">
      <c r="A140" s="13" t="s">
        <v>177</v>
      </c>
      <c r="B140" s="1" t="s">
        <v>136</v>
      </c>
      <c r="C140" s="1" t="s">
        <v>3</v>
      </c>
      <c r="D140">
        <v>0.93297480523200005</v>
      </c>
      <c r="E140">
        <v>0.90586147694399999</v>
      </c>
      <c r="F140">
        <v>0.8765055921599999</v>
      </c>
      <c r="G140">
        <v>0.84714970737599993</v>
      </c>
      <c r="H140">
        <v>0.81757026388799903</v>
      </c>
      <c r="I140">
        <v>0.790680494304</v>
      </c>
      <c r="J140">
        <v>1.2177843360709959</v>
      </c>
      <c r="K140">
        <v>1.600910848799999</v>
      </c>
      <c r="L140">
        <v>1.5263644751999998</v>
      </c>
      <c r="M140">
        <v>1.6495336344495408</v>
      </c>
      <c r="N140">
        <v>2.5881768936090603</v>
      </c>
      <c r="O140">
        <v>3.9883406040090401</v>
      </c>
      <c r="P140">
        <v>5.3934633504090703</v>
      </c>
      <c r="Q140">
        <v>6.3168184034926496</v>
      </c>
      <c r="R140">
        <v>7.0952867630419094</v>
      </c>
      <c r="S140">
        <v>7.8801959349431208</v>
      </c>
      <c r="T140">
        <v>7.7645887895077301</v>
      </c>
      <c r="U140">
        <v>7.8295568690497701</v>
      </c>
      <c r="V140">
        <v>7.7607463324923858</v>
      </c>
      <c r="W140">
        <v>7.6928513510214298</v>
      </c>
      <c r="X140">
        <v>7.7685342962089328</v>
      </c>
      <c r="Y140">
        <v>7.6517305750298812</v>
      </c>
      <c r="Z140">
        <v>7.75226542730943</v>
      </c>
      <c r="AA140">
        <v>7.6752529385094297</v>
      </c>
      <c r="AB140">
        <v>7.5957475289094303</v>
      </c>
      <c r="AC140">
        <v>7.9898854044251797</v>
      </c>
      <c r="AD140">
        <v>8.6484289365697702</v>
      </c>
      <c r="AE140">
        <v>8.7043469240547999</v>
      </c>
      <c r="AF140">
        <v>8.6796857720548104</v>
      </c>
      <c r="AG140">
        <v>8.7093756934245299</v>
      </c>
      <c r="AH140">
        <v>8.6847145414245297</v>
      </c>
      <c r="AI140">
        <v>8.6721833297160291</v>
      </c>
      <c r="AJ140">
        <v>8.6900560970430103</v>
      </c>
      <c r="AK140">
        <v>8.6678610602430108</v>
      </c>
      <c r="AL140">
        <v>8.6699882088392801</v>
      </c>
      <c r="AM140">
        <v>9.1163538791806893</v>
      </c>
      <c r="AN140">
        <v>9.1163538791806893</v>
      </c>
      <c r="AO140">
        <v>9.1554501768449406</v>
      </c>
      <c r="AP140">
        <v>9.1554501768449299</v>
      </c>
      <c r="AQ140">
        <v>9.1554501768449299</v>
      </c>
      <c r="AR140">
        <v>9.21544541720057</v>
      </c>
    </row>
    <row r="141" spans="1:44" x14ac:dyDescent="0.2">
      <c r="A141" s="13" t="s">
        <v>177</v>
      </c>
      <c r="B141" s="1" t="s">
        <v>102</v>
      </c>
      <c r="C141" s="1" t="s">
        <v>3</v>
      </c>
      <c r="D141">
        <v>9.0734770261853797</v>
      </c>
      <c r="E141">
        <v>10.005980868551999</v>
      </c>
      <c r="F141">
        <v>8.9515268302551707</v>
      </c>
      <c r="G141">
        <v>5.7730940538520601</v>
      </c>
      <c r="H141">
        <v>3.5001257103480601</v>
      </c>
      <c r="I141">
        <v>1.91609335479618</v>
      </c>
      <c r="J141">
        <v>1.6138465028303901</v>
      </c>
      <c r="K141">
        <v>0.81834058114560004</v>
      </c>
      <c r="L141">
        <v>0.79946696632320002</v>
      </c>
      <c r="M141">
        <v>2.5133759246587402</v>
      </c>
      <c r="N141">
        <v>2.1289023196950398</v>
      </c>
      <c r="O141">
        <v>3.2275425030500999</v>
      </c>
      <c r="P141">
        <v>6.8029634550643499</v>
      </c>
      <c r="Q141">
        <v>8.0206770239999994</v>
      </c>
      <c r="R141">
        <v>7.8056898048000001</v>
      </c>
      <c r="S141">
        <v>7.5879463392000002</v>
      </c>
      <c r="T141">
        <v>7.3702028736000003</v>
      </c>
      <c r="U141">
        <v>7.1552156544000001</v>
      </c>
      <c r="V141">
        <v>6.9374721888000002</v>
      </c>
      <c r="W141">
        <v>6.7197287231999896</v>
      </c>
      <c r="X141">
        <v>6.5047415040000001</v>
      </c>
      <c r="Y141">
        <v>6.2869980384000002</v>
      </c>
      <c r="Z141">
        <v>6.0720108191999902</v>
      </c>
      <c r="AA141">
        <v>5.8542673536000001</v>
      </c>
      <c r="AB141">
        <v>5.6365238880000001</v>
      </c>
      <c r="AC141">
        <v>5.4215366688</v>
      </c>
      <c r="AD141">
        <v>5.2037932031999903</v>
      </c>
      <c r="AE141">
        <v>4.9860497376000001</v>
      </c>
      <c r="AF141">
        <v>4.7710625183999902</v>
      </c>
      <c r="AG141">
        <v>4.5533190527999903</v>
      </c>
      <c r="AH141">
        <v>4.3355755872000001</v>
      </c>
      <c r="AI141">
        <v>4.1205883679999999</v>
      </c>
      <c r="AJ141">
        <v>3.9028449024</v>
      </c>
      <c r="AK141">
        <v>3.6851014368000001</v>
      </c>
      <c r="AL141">
        <v>3.4701142175999999</v>
      </c>
      <c r="AM141">
        <v>3.252370752</v>
      </c>
      <c r="AN141">
        <v>3.0346272864000001</v>
      </c>
      <c r="AO141">
        <v>2.8196400671999999</v>
      </c>
      <c r="AP141">
        <v>2.6018966016</v>
      </c>
      <c r="AQ141">
        <v>2.3841531360000001</v>
      </c>
      <c r="AR141">
        <v>2.1691659167999999</v>
      </c>
    </row>
    <row r="142" spans="1:44" x14ac:dyDescent="0.2">
      <c r="A142" s="13" t="s">
        <v>177</v>
      </c>
      <c r="B142" s="1" t="s">
        <v>137</v>
      </c>
      <c r="C142" s="1" t="s">
        <v>3</v>
      </c>
      <c r="D142">
        <v>0.22452925593599893</v>
      </c>
      <c r="E142">
        <v>0.39292619788799998</v>
      </c>
      <c r="F142">
        <v>0.56132313983999893</v>
      </c>
      <c r="G142">
        <v>0.55236719335679907</v>
      </c>
      <c r="H142">
        <v>0.54334818748799896</v>
      </c>
      <c r="I142">
        <v>0.53439224100479898</v>
      </c>
      <c r="J142">
        <v>0.52537323513599998</v>
      </c>
      <c r="K142">
        <v>0.51641728865279901</v>
      </c>
      <c r="L142">
        <v>0.50746134216959904</v>
      </c>
      <c r="M142">
        <v>0.49844233630080004</v>
      </c>
      <c r="N142">
        <v>0.51721292679552</v>
      </c>
      <c r="O142">
        <v>0.507685177128959</v>
      </c>
      <c r="P142">
        <v>0.49822048684799997</v>
      </c>
      <c r="Q142">
        <v>0.48875579656703894</v>
      </c>
      <c r="R142">
        <v>0.47922804690047999</v>
      </c>
      <c r="S142">
        <v>0.46976335661951896</v>
      </c>
      <c r="T142">
        <v>0.46023560695296001</v>
      </c>
      <c r="U142">
        <v>0.45077091667199998</v>
      </c>
      <c r="V142">
        <v>0.441306226391039</v>
      </c>
      <c r="W142">
        <v>0.43177847672448</v>
      </c>
      <c r="X142">
        <v>0.43570574427211201</v>
      </c>
      <c r="Y142">
        <v>0.42589572851548796</v>
      </c>
      <c r="Z142">
        <v>0.416117409245567</v>
      </c>
      <c r="AA142">
        <v>0.40633908997564605</v>
      </c>
      <c r="AB142">
        <v>0.39652907421902395</v>
      </c>
      <c r="AC142">
        <v>0</v>
      </c>
      <c r="AD142">
        <v>0</v>
      </c>
      <c r="AE142">
        <v>0</v>
      </c>
      <c r="AF142">
        <v>0</v>
      </c>
      <c r="AG142">
        <v>0.50476420684800005</v>
      </c>
      <c r="AH142">
        <v>1.0347343564032001</v>
      </c>
      <c r="AI142">
        <v>1.5521015346047999</v>
      </c>
      <c r="AJ142">
        <v>2.0694687128064002</v>
      </c>
      <c r="AK142">
        <v>2.586835891008</v>
      </c>
      <c r="AL142">
        <v>3.1042030692095999</v>
      </c>
      <c r="AM142">
        <v>3.6215702474112001</v>
      </c>
      <c r="AN142">
        <v>4.1389374256128004</v>
      </c>
      <c r="AO142">
        <v>4.6563046038143998</v>
      </c>
      <c r="AP142">
        <v>5.1736717820160001</v>
      </c>
      <c r="AQ142">
        <v>5.6910389602176004</v>
      </c>
      <c r="AR142">
        <v>6.3582543115775998</v>
      </c>
    </row>
    <row r="143" spans="1:44" x14ac:dyDescent="0.2">
      <c r="A143" s="13" t="s">
        <v>177</v>
      </c>
      <c r="B143" s="1" t="s">
        <v>138</v>
      </c>
      <c r="C143" s="1" t="s">
        <v>3</v>
      </c>
      <c r="D143">
        <v>8.5147199999999999E-3</v>
      </c>
      <c r="E143">
        <v>8.5147199999999999E-3</v>
      </c>
      <c r="F143">
        <v>7.0955999999999997E-3</v>
      </c>
      <c r="G143">
        <v>7.0955999999999997E-3</v>
      </c>
      <c r="H143">
        <v>7.0955999999999997E-3</v>
      </c>
      <c r="I143">
        <v>7.0955999999999997E-3</v>
      </c>
      <c r="J143">
        <v>5.6764800000000002E-3</v>
      </c>
      <c r="K143">
        <v>5.6764800000000002E-3</v>
      </c>
      <c r="L143">
        <v>5.6764800000000002E-3</v>
      </c>
      <c r="M143">
        <v>5.6764800000000002E-3</v>
      </c>
      <c r="N143">
        <v>5.6764800000000002E-3</v>
      </c>
      <c r="O143">
        <v>4.25736E-3</v>
      </c>
      <c r="P143">
        <v>4.25736E-3</v>
      </c>
      <c r="Q143">
        <v>4.25736E-3</v>
      </c>
      <c r="R143">
        <v>4.25736E-3</v>
      </c>
      <c r="S143">
        <v>2.8382400000000001E-3</v>
      </c>
      <c r="T143">
        <v>2.8382400000000001E-3</v>
      </c>
      <c r="U143">
        <v>2.8382400000000001E-3</v>
      </c>
      <c r="V143">
        <v>2.8382400000000001E-3</v>
      </c>
      <c r="W143">
        <v>1.4191200000000001E-3</v>
      </c>
      <c r="X143">
        <v>1.4191200000000001E-3</v>
      </c>
      <c r="Y143">
        <v>1.4191200000000001E-3</v>
      </c>
      <c r="Z143">
        <v>1.4191200000000001E-3</v>
      </c>
      <c r="AA143">
        <v>0</v>
      </c>
      <c r="AB143">
        <v>0</v>
      </c>
      <c r="AC143">
        <v>0</v>
      </c>
      <c r="AD143">
        <v>0.57332447999999903</v>
      </c>
      <c r="AE143">
        <v>1.56670847999999</v>
      </c>
      <c r="AF143">
        <v>2.56009247999999</v>
      </c>
      <c r="AG143">
        <v>3.5534764799999898</v>
      </c>
      <c r="AH143">
        <v>4.5468604799999897</v>
      </c>
      <c r="AI143">
        <v>5.5402444800000001</v>
      </c>
      <c r="AJ143">
        <v>6.5336284799999902</v>
      </c>
      <c r="AK143">
        <v>6.6201948000000002</v>
      </c>
      <c r="AL143">
        <v>7.6135788</v>
      </c>
      <c r="AM143">
        <v>8.15426351999999</v>
      </c>
      <c r="AN143">
        <v>8.9617427999999908</v>
      </c>
      <c r="AO143">
        <v>9.7692220799999898</v>
      </c>
      <c r="AP143">
        <v>10.5752822399999</v>
      </c>
      <c r="AQ143">
        <v>11.382761519999899</v>
      </c>
      <c r="AR143">
        <v>12.1902407999999</v>
      </c>
    </row>
    <row r="144" spans="1:44" x14ac:dyDescent="0.2">
      <c r="A144" s="13" t="s">
        <v>177</v>
      </c>
      <c r="B144" s="1" t="s">
        <v>105</v>
      </c>
      <c r="C144" s="1" t="s">
        <v>3</v>
      </c>
      <c r="D144">
        <v>0.23304397593599893</v>
      </c>
      <c r="E144">
        <v>0.40144091788799996</v>
      </c>
      <c r="F144">
        <v>0.56841873983999891</v>
      </c>
      <c r="G144">
        <v>0.55946279335679905</v>
      </c>
      <c r="H144">
        <v>0.55044378748799894</v>
      </c>
      <c r="I144">
        <v>0.54148784100479896</v>
      </c>
      <c r="J144">
        <v>0.53104971513599997</v>
      </c>
      <c r="K144">
        <v>0.522093768652799</v>
      </c>
      <c r="L144">
        <v>0.51313782216959902</v>
      </c>
      <c r="M144">
        <v>0.50411881630080002</v>
      </c>
      <c r="N144">
        <v>0.52288940679551998</v>
      </c>
      <c r="O144">
        <v>0.51194253712895899</v>
      </c>
      <c r="P144">
        <v>0.50247784684800001</v>
      </c>
      <c r="Q144">
        <v>0.49301315656703892</v>
      </c>
      <c r="R144">
        <v>0.48348540690047997</v>
      </c>
      <c r="S144">
        <v>0.47260159661951895</v>
      </c>
      <c r="T144">
        <v>0.46307384695296</v>
      </c>
      <c r="U144">
        <v>0.45360915667199997</v>
      </c>
      <c r="V144">
        <v>0.44414446639103899</v>
      </c>
      <c r="W144">
        <v>0.43319759672447999</v>
      </c>
      <c r="X144">
        <v>0.437124864272112</v>
      </c>
      <c r="Y144">
        <v>0.42731484851548796</v>
      </c>
      <c r="Z144">
        <v>0.417536529245567</v>
      </c>
      <c r="AA144">
        <v>0.40633908997564605</v>
      </c>
      <c r="AB144">
        <v>0.39652907421902395</v>
      </c>
      <c r="AC144">
        <v>0</v>
      </c>
      <c r="AD144">
        <v>0.57332447999999903</v>
      </c>
      <c r="AE144">
        <v>1.56670847999999</v>
      </c>
      <c r="AF144">
        <v>2.56009247999999</v>
      </c>
      <c r="AG144">
        <v>4.0582406868479897</v>
      </c>
      <c r="AH144">
        <v>5.5815948364031893</v>
      </c>
      <c r="AI144">
        <v>7.0923460146048001</v>
      </c>
      <c r="AJ144">
        <v>8.6030971928063913</v>
      </c>
      <c r="AK144">
        <v>9.2070306910080006</v>
      </c>
      <c r="AL144">
        <v>10.717781869209599</v>
      </c>
      <c r="AM144">
        <v>11.775833767411189</v>
      </c>
      <c r="AN144">
        <v>13.100680225612791</v>
      </c>
      <c r="AO144">
        <v>14.42552668381439</v>
      </c>
      <c r="AP144">
        <v>15.748954022015901</v>
      </c>
      <c r="AQ144">
        <v>17.0738004802175</v>
      </c>
      <c r="AR144">
        <v>18.548495111577502</v>
      </c>
    </row>
    <row r="145" spans="1:44" x14ac:dyDescent="0.2">
      <c r="A145" s="13" t="s">
        <v>177</v>
      </c>
      <c r="B145" s="1" t="s">
        <v>106</v>
      </c>
      <c r="C145" s="1" t="s">
        <v>3</v>
      </c>
      <c r="D145">
        <v>1.3084917119999999</v>
      </c>
      <c r="E145">
        <v>1.2656847456</v>
      </c>
      <c r="F145">
        <v>1.2217487904</v>
      </c>
      <c r="G145">
        <v>1.1781628848000001</v>
      </c>
      <c r="H145">
        <v>1.1326091328000001</v>
      </c>
      <c r="I145">
        <v>1.0865728800000001</v>
      </c>
      <c r="J145">
        <v>1.0405870848000001</v>
      </c>
      <c r="K145">
        <v>0.99260506079999899</v>
      </c>
      <c r="L145">
        <v>0.94502039039999997</v>
      </c>
      <c r="M145">
        <v>0.89454386879999992</v>
      </c>
      <c r="N145">
        <v>0.84535401599999904</v>
      </c>
      <c r="O145">
        <v>0.79253752319999993</v>
      </c>
      <c r="P145">
        <v>0.73719815039999992</v>
      </c>
      <c r="Q145">
        <v>0.6835806432</v>
      </c>
      <c r="R145">
        <v>0.62832326400000005</v>
      </c>
      <c r="S145">
        <v>1.2929286959999999</v>
      </c>
      <c r="T145">
        <v>1.9612806048</v>
      </c>
      <c r="U145">
        <v>2.6339277167999997</v>
      </c>
      <c r="V145">
        <v>3.3124720608000002</v>
      </c>
      <c r="W145">
        <v>3.9944065248</v>
      </c>
      <c r="X145">
        <v>4.6813299839999898</v>
      </c>
      <c r="Y145">
        <v>5.3738132400000005</v>
      </c>
      <c r="Z145">
        <v>6.0696771552</v>
      </c>
      <c r="AA145">
        <v>6.7714540703999901</v>
      </c>
      <c r="AB145">
        <v>7.4756781792</v>
      </c>
      <c r="AC145">
        <v>8.1867455999999894</v>
      </c>
      <c r="AD145">
        <v>8.9612697600000004</v>
      </c>
      <c r="AE145">
        <v>9.7408396799999899</v>
      </c>
      <c r="AF145">
        <v>10.52545536</v>
      </c>
      <c r="AG145">
        <v>11.315116799999901</v>
      </c>
      <c r="AH145">
        <v>12.885609599999999</v>
      </c>
      <c r="AI145">
        <v>14.464932479999899</v>
      </c>
      <c r="AJ145">
        <v>16.05308543999999</v>
      </c>
      <c r="AK145">
        <v>17.562861754736389</v>
      </c>
      <c r="AL145">
        <v>19.168463720437771</v>
      </c>
      <c r="AM145">
        <v>20.782895766139433</v>
      </c>
      <c r="AN145">
        <v>22.406157891841012</v>
      </c>
      <c r="AO145">
        <v>24.038250097542601</v>
      </c>
      <c r="AP145">
        <v>25.41095441486328</v>
      </c>
      <c r="AQ145">
        <v>27.019201173800091</v>
      </c>
      <c r="AR145">
        <v>27.894951622424841</v>
      </c>
    </row>
    <row r="146" spans="1:44" x14ac:dyDescent="0.2">
      <c r="A146" s="13" t="s">
        <v>177</v>
      </c>
      <c r="B146" s="1" t="s">
        <v>139</v>
      </c>
      <c r="C146" s="1" t="s">
        <v>3</v>
      </c>
      <c r="D146">
        <v>0.256576896</v>
      </c>
      <c r="E146">
        <v>0.24976512000000001</v>
      </c>
      <c r="F146">
        <v>0.24295334399999999</v>
      </c>
      <c r="G146">
        <v>0.241389158399999</v>
      </c>
      <c r="H146">
        <v>0.23442600960000001</v>
      </c>
      <c r="I146">
        <v>0.22978391040000001</v>
      </c>
      <c r="J146">
        <v>0.222820761599999</v>
      </c>
      <c r="K146">
        <v>0.21585761279999999</v>
      </c>
      <c r="L146">
        <v>0.208894464</v>
      </c>
      <c r="M146">
        <v>0.20193131519999999</v>
      </c>
      <c r="N146">
        <v>0.19728921599999999</v>
      </c>
      <c r="O146">
        <v>0.1903260672</v>
      </c>
      <c r="P146">
        <v>0.18336291839999999</v>
      </c>
      <c r="Q146">
        <v>0.17639976960000001</v>
      </c>
      <c r="R146">
        <v>0.16943662079999999</v>
      </c>
      <c r="S146">
        <v>0.16247347200000001</v>
      </c>
      <c r="T146">
        <v>0.15783137279999901</v>
      </c>
      <c r="U146">
        <v>0.150868224</v>
      </c>
      <c r="V146">
        <v>0.14390507520000001</v>
      </c>
      <c r="W146">
        <v>0.136941926399999</v>
      </c>
      <c r="X146">
        <v>1.16980899839999</v>
      </c>
      <c r="Y146">
        <v>1.2440825856</v>
      </c>
      <c r="Z146">
        <v>1.31835617279999</v>
      </c>
      <c r="AA146">
        <v>1.3949508096000001</v>
      </c>
      <c r="AB146">
        <v>1.4692243968000001</v>
      </c>
      <c r="AC146">
        <v>1.543497984</v>
      </c>
      <c r="AD146">
        <v>1.6340189184</v>
      </c>
      <c r="AE146">
        <v>1.7245398528</v>
      </c>
      <c r="AF146">
        <v>1.8150607872</v>
      </c>
      <c r="AG146">
        <v>1.9055817215999999</v>
      </c>
      <c r="AH146">
        <v>1.9961026559999899</v>
      </c>
      <c r="AI146">
        <v>2.13304458239999</v>
      </c>
      <c r="AJ146">
        <v>2.2699865088000002</v>
      </c>
      <c r="AK146">
        <v>2.40692843519999</v>
      </c>
      <c r="AL146">
        <v>2.54387036159999</v>
      </c>
      <c r="AM146">
        <v>2.6808122879999901</v>
      </c>
      <c r="AN146">
        <v>2.7899016191999899</v>
      </c>
      <c r="AO146">
        <v>2.8989909504</v>
      </c>
      <c r="AP146">
        <v>3.01040133119999</v>
      </c>
      <c r="AQ146">
        <v>3.1194906623999898</v>
      </c>
      <c r="AR146">
        <v>3.2285799935999901</v>
      </c>
    </row>
    <row r="147" spans="1:44" x14ac:dyDescent="0.2">
      <c r="A147" s="13" t="s">
        <v>177</v>
      </c>
      <c r="B147" s="1" t="s">
        <v>140</v>
      </c>
      <c r="C147" s="1" t="s">
        <v>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A148" s="13" t="s">
        <v>177</v>
      </c>
      <c r="B148" s="1" t="s">
        <v>141</v>
      </c>
      <c r="C148" s="1" t="s">
        <v>3</v>
      </c>
      <c r="D148">
        <v>0.256576896</v>
      </c>
      <c r="E148">
        <v>0.24976512000000001</v>
      </c>
      <c r="F148">
        <v>0.24295334399999999</v>
      </c>
      <c r="G148">
        <v>0.241389158399999</v>
      </c>
      <c r="H148">
        <v>0.23442600960000001</v>
      </c>
      <c r="I148">
        <v>0.22978391040000001</v>
      </c>
      <c r="J148">
        <v>0.222820761599999</v>
      </c>
      <c r="K148">
        <v>0.21585761279999999</v>
      </c>
      <c r="L148">
        <v>0.208894464</v>
      </c>
      <c r="M148">
        <v>0.20193131519999999</v>
      </c>
      <c r="N148">
        <v>0.19728921599999999</v>
      </c>
      <c r="O148">
        <v>0.1903260672</v>
      </c>
      <c r="P148">
        <v>0.18336291839999999</v>
      </c>
      <c r="Q148">
        <v>0.17639976960000001</v>
      </c>
      <c r="R148">
        <v>0.16943662079999999</v>
      </c>
      <c r="S148">
        <v>0.16247347200000001</v>
      </c>
      <c r="T148">
        <v>0.15783137279999901</v>
      </c>
      <c r="U148">
        <v>0.150868224</v>
      </c>
      <c r="V148">
        <v>0.14390507520000001</v>
      </c>
      <c r="W148">
        <v>0.136941926399999</v>
      </c>
      <c r="X148">
        <v>1.16980899839999</v>
      </c>
      <c r="Y148">
        <v>1.2440825856</v>
      </c>
      <c r="Z148">
        <v>1.31835617279999</v>
      </c>
      <c r="AA148">
        <v>1.3949508096000001</v>
      </c>
      <c r="AB148">
        <v>1.4692243968000001</v>
      </c>
      <c r="AC148">
        <v>1.543497984</v>
      </c>
      <c r="AD148">
        <v>1.6340189184</v>
      </c>
      <c r="AE148">
        <v>1.7245398528</v>
      </c>
      <c r="AF148">
        <v>1.8150607872</v>
      </c>
      <c r="AG148">
        <v>1.9055817215999999</v>
      </c>
      <c r="AH148">
        <v>1.9961026559999899</v>
      </c>
      <c r="AI148">
        <v>2.13304458239999</v>
      </c>
      <c r="AJ148">
        <v>2.2699865088000002</v>
      </c>
      <c r="AK148">
        <v>2.40692843519999</v>
      </c>
      <c r="AL148">
        <v>2.54387036159999</v>
      </c>
      <c r="AM148">
        <v>2.6808122879999901</v>
      </c>
      <c r="AN148">
        <v>2.7899016191999899</v>
      </c>
      <c r="AO148">
        <v>2.8989909504</v>
      </c>
      <c r="AP148">
        <v>3.01040133119999</v>
      </c>
      <c r="AQ148">
        <v>3.1194906623999898</v>
      </c>
      <c r="AR148">
        <v>3.2285799935999901</v>
      </c>
    </row>
    <row r="149" spans="1:44" x14ac:dyDescent="0.2">
      <c r="A149" s="13" t="s">
        <v>177</v>
      </c>
      <c r="B149" s="1" t="s">
        <v>142</v>
      </c>
      <c r="C149" s="1" t="s">
        <v>3</v>
      </c>
      <c r="D149">
        <v>74.487499228324666</v>
      </c>
      <c r="E149">
        <v>77.350127266767515</v>
      </c>
      <c r="F149">
        <v>80.173530110941471</v>
      </c>
      <c r="G149">
        <v>82.870811176618886</v>
      </c>
      <c r="H149">
        <v>85.462761026398056</v>
      </c>
      <c r="I149">
        <v>88.036437982263948</v>
      </c>
      <c r="J149">
        <v>91.074645659262075</v>
      </c>
      <c r="K149">
        <v>93.999211373038889</v>
      </c>
      <c r="L149">
        <v>97.002193550076726</v>
      </c>
      <c r="M149">
        <v>100.20428166065899</v>
      </c>
      <c r="N149">
        <v>103.03861467276379</v>
      </c>
      <c r="O149">
        <v>106.2188817341155</v>
      </c>
      <c r="P149">
        <v>109.36605989436893</v>
      </c>
      <c r="Q149">
        <v>112.4792339802801</v>
      </c>
      <c r="R149">
        <v>114.40576742263826</v>
      </c>
      <c r="S149">
        <v>117.4224207886849</v>
      </c>
      <c r="T149">
        <v>120.5245418788387</v>
      </c>
      <c r="U149">
        <v>123.61169065870828</v>
      </c>
      <c r="V149">
        <v>126.65946155684362</v>
      </c>
      <c r="W149">
        <v>129.67395929637968</v>
      </c>
      <c r="X149">
        <v>132.65971661990682</v>
      </c>
      <c r="Y149">
        <v>135.98147055460086</v>
      </c>
      <c r="Z149">
        <v>139.29975398290381</v>
      </c>
      <c r="AA149">
        <v>142.61017386931607</v>
      </c>
      <c r="AB149">
        <v>146.11450677568442</v>
      </c>
      <c r="AC149">
        <v>149.72185791284309</v>
      </c>
      <c r="AD149">
        <v>152.59800565717541</v>
      </c>
      <c r="AE149">
        <v>155.58322156036397</v>
      </c>
      <c r="AF149">
        <v>158.53929435078558</v>
      </c>
      <c r="AG149">
        <v>161.83685002163097</v>
      </c>
      <c r="AH149">
        <v>164.84309218819828</v>
      </c>
      <c r="AI149">
        <v>167.56477655208352</v>
      </c>
      <c r="AJ149">
        <v>170.07661154237067</v>
      </c>
      <c r="AK149">
        <v>170.81342572035496</v>
      </c>
      <c r="AL149">
        <v>173.41809254288921</v>
      </c>
      <c r="AM149">
        <v>176.01870783373451</v>
      </c>
      <c r="AN149">
        <v>178.59390078863376</v>
      </c>
      <c r="AO149">
        <v>181.17200944428373</v>
      </c>
      <c r="AP149">
        <v>183.71516655095434</v>
      </c>
      <c r="AQ149">
        <v>186.1304912279835</v>
      </c>
      <c r="AR149">
        <v>187.73181128510211</v>
      </c>
    </row>
    <row r="150" spans="1:44" x14ac:dyDescent="0.2">
      <c r="B150" s="1"/>
      <c r="C150" s="1"/>
    </row>
    <row r="151" spans="1:44" x14ac:dyDescent="0.2">
      <c r="A151" s="13" t="s">
        <v>91</v>
      </c>
      <c r="B151" s="1" t="s">
        <v>135</v>
      </c>
      <c r="C151" s="1" t="s">
        <v>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A152" s="13" t="s">
        <v>91</v>
      </c>
      <c r="B152" s="1" t="s">
        <v>131</v>
      </c>
      <c r="C152" s="1" t="s">
        <v>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A153" s="13" t="s">
        <v>91</v>
      </c>
      <c r="B153" s="1" t="s">
        <v>143</v>
      </c>
      <c r="C153" s="1" t="s">
        <v>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C3AAD-A527-274C-99E1-51845888F03C}">
  <dimension ref="A1:AS153"/>
  <sheetViews>
    <sheetView topLeftCell="A124" workbookViewId="0">
      <selection activeCell="D130" sqref="D130:AR153"/>
    </sheetView>
  </sheetViews>
  <sheetFormatPr baseColWidth="10" defaultRowHeight="15" x14ac:dyDescent="0.2"/>
  <cols>
    <col min="1" max="1" width="10.83203125" style="13"/>
    <col min="2" max="2" width="31.83203125" style="1" bestFit="1" customWidth="1"/>
    <col min="3" max="16384" width="10.83203125" style="1"/>
  </cols>
  <sheetData>
    <row r="1" spans="1:44" x14ac:dyDescent="0.2">
      <c r="B1" s="2" t="s">
        <v>189</v>
      </c>
    </row>
    <row r="2" spans="1:44" s="2" customFormat="1" x14ac:dyDescent="0.2">
      <c r="A2" s="13"/>
    </row>
    <row r="3" spans="1:44" s="2" customFormat="1" x14ac:dyDescent="0.2">
      <c r="A3" s="3" t="s">
        <v>90</v>
      </c>
      <c r="B3" s="3" t="s">
        <v>0</v>
      </c>
      <c r="C3" s="2" t="s">
        <v>1</v>
      </c>
      <c r="D3" s="2">
        <v>2010</v>
      </c>
      <c r="E3" s="2">
        <v>2011</v>
      </c>
      <c r="F3" s="2">
        <v>2012</v>
      </c>
      <c r="G3" s="2">
        <v>2013</v>
      </c>
      <c r="H3" s="2">
        <v>2014</v>
      </c>
      <c r="I3" s="2">
        <v>2015</v>
      </c>
      <c r="J3" s="2">
        <v>2016</v>
      </c>
      <c r="K3" s="2">
        <v>2017</v>
      </c>
      <c r="L3" s="2">
        <v>2018</v>
      </c>
      <c r="M3" s="2">
        <v>2019</v>
      </c>
      <c r="N3" s="2">
        <v>2020</v>
      </c>
      <c r="O3" s="2">
        <v>2021</v>
      </c>
      <c r="P3" s="2">
        <v>2022</v>
      </c>
      <c r="Q3" s="2">
        <v>2023</v>
      </c>
      <c r="R3" s="2">
        <v>2024</v>
      </c>
      <c r="S3" s="2">
        <v>2025</v>
      </c>
      <c r="T3" s="2">
        <v>2026</v>
      </c>
      <c r="U3" s="2">
        <v>2027</v>
      </c>
      <c r="V3" s="2">
        <v>2028</v>
      </c>
      <c r="W3" s="2">
        <v>2029</v>
      </c>
      <c r="X3" s="2">
        <v>2030</v>
      </c>
      <c r="Y3" s="2">
        <v>2031</v>
      </c>
      <c r="Z3" s="2">
        <v>2032</v>
      </c>
      <c r="AA3" s="2">
        <v>2033</v>
      </c>
      <c r="AB3" s="2">
        <v>2034</v>
      </c>
      <c r="AC3" s="2">
        <v>2035</v>
      </c>
      <c r="AD3" s="2">
        <v>2036</v>
      </c>
      <c r="AE3" s="2">
        <v>2037</v>
      </c>
      <c r="AF3" s="2">
        <v>2038</v>
      </c>
      <c r="AG3" s="2">
        <v>2039</v>
      </c>
      <c r="AH3" s="2">
        <v>2040</v>
      </c>
      <c r="AI3" s="2">
        <v>2041</v>
      </c>
      <c r="AJ3" s="2">
        <v>2042</v>
      </c>
      <c r="AK3" s="2">
        <v>2043</v>
      </c>
      <c r="AL3" s="2">
        <v>2044</v>
      </c>
      <c r="AM3" s="2">
        <v>2045</v>
      </c>
      <c r="AN3" s="2">
        <v>2046</v>
      </c>
      <c r="AO3" s="2">
        <v>2047</v>
      </c>
      <c r="AP3" s="2">
        <v>2048</v>
      </c>
      <c r="AQ3" s="2">
        <v>2049</v>
      </c>
      <c r="AR3" s="2">
        <v>2050</v>
      </c>
    </row>
    <row r="4" spans="1:44" x14ac:dyDescent="0.2">
      <c r="A4" s="13" t="s">
        <v>92</v>
      </c>
      <c r="B4" s="1" t="s">
        <v>2</v>
      </c>
      <c r="C4" s="1" t="s">
        <v>3</v>
      </c>
      <c r="D4" s="4">
        <v>83.884658716061907</v>
      </c>
      <c r="E4" s="4">
        <v>84.874255265161096</v>
      </c>
      <c r="F4" s="4">
        <v>85.889226084749993</v>
      </c>
      <c r="G4" s="4">
        <v>86.878822633849197</v>
      </c>
      <c r="H4" s="4">
        <v>87.893793453438192</v>
      </c>
      <c r="I4" s="4">
        <v>89.045822876695098</v>
      </c>
      <c r="J4" s="4">
        <v>90.300518399528102</v>
      </c>
      <c r="K4" s="4">
        <v>91.540634075643396</v>
      </c>
      <c r="L4" s="4">
        <v>92.7953295984764</v>
      </c>
      <c r="M4" s="4">
        <v>94.035445274591694</v>
      </c>
      <c r="N4" s="4">
        <v>95.31551506791439</v>
      </c>
      <c r="O4" s="4">
        <v>94.992581527736405</v>
      </c>
      <c r="P4" s="4">
        <v>94.657965027460094</v>
      </c>
      <c r="Q4" s="4">
        <v>94.399813681100994</v>
      </c>
      <c r="R4" s="4">
        <v>94.090070092755298</v>
      </c>
      <c r="S4" s="4">
        <v>93.817573587201295</v>
      </c>
      <c r="T4" s="4">
        <v>93.567357874907003</v>
      </c>
      <c r="U4" s="4">
        <v>93.31647807511871</v>
      </c>
      <c r="V4" s="4">
        <v>93.075962301264099</v>
      </c>
      <c r="W4" s="4">
        <v>92.819985673030303</v>
      </c>
      <c r="X4" s="4">
        <v>92.633118256884188</v>
      </c>
      <c r="Y4" s="4">
        <v>92.395235471146293</v>
      </c>
      <c r="Z4" s="4">
        <v>92.191449333598513</v>
      </c>
      <c r="AA4" s="4">
        <v>92.003491849827398</v>
      </c>
      <c r="AB4" s="4">
        <v>91.815650711654712</v>
      </c>
      <c r="AC4" s="4">
        <v>91.610150988862401</v>
      </c>
      <c r="AD4" s="4">
        <v>91.437436655882607</v>
      </c>
      <c r="AE4" s="4">
        <v>91.27760350517039</v>
      </c>
      <c r="AF4" s="4">
        <v>91.118460841510995</v>
      </c>
      <c r="AG4" s="4">
        <v>90.940542381934407</v>
      </c>
      <c r="AH4" s="4">
        <v>90.824314812529295</v>
      </c>
      <c r="AI4" s="4">
        <v>90.658493247576303</v>
      </c>
      <c r="AJ4" s="4">
        <v>90.523947035464786</v>
      </c>
      <c r="AK4" s="4">
        <v>90.369714343082038</v>
      </c>
      <c r="AL4" s="4">
        <v>90.274879231190795</v>
      </c>
      <c r="AM4" s="4">
        <v>90.131086523577494</v>
      </c>
      <c r="AN4" s="4">
        <v>90.017782400851303</v>
      </c>
      <c r="AO4" s="4">
        <v>89.911596529955006</v>
      </c>
      <c r="AP4" s="4">
        <v>89.807686865142699</v>
      </c>
      <c r="AQ4" s="4">
        <v>89.683018811790504</v>
      </c>
      <c r="AR4" s="4">
        <v>89.588187048146295</v>
      </c>
    </row>
    <row r="5" spans="1:44" x14ac:dyDescent="0.2">
      <c r="A5" s="13" t="s">
        <v>92</v>
      </c>
      <c r="B5" s="1" t="s">
        <v>4</v>
      </c>
      <c r="C5" s="1" t="s">
        <v>3</v>
      </c>
      <c r="D5" s="4">
        <v>5.76</v>
      </c>
      <c r="E5" s="4">
        <v>5.76</v>
      </c>
      <c r="F5" s="4">
        <v>5.76</v>
      </c>
      <c r="G5" s="4">
        <v>5.76</v>
      </c>
      <c r="H5" s="4">
        <v>5.76</v>
      </c>
      <c r="I5" s="4">
        <v>5.7997912075165203</v>
      </c>
      <c r="J5" s="4">
        <v>5.8693887020067201</v>
      </c>
      <c r="K5" s="4">
        <v>5.9273866140818896</v>
      </c>
      <c r="L5" s="4">
        <v>5.9969841085720903</v>
      </c>
      <c r="M5" s="4">
        <v>6.05498202064725</v>
      </c>
      <c r="N5" s="4">
        <v>6.1245795151374498</v>
      </c>
      <c r="O5" s="4">
        <v>6.1013803503073802</v>
      </c>
      <c r="P5" s="4">
        <v>6.0781811854773196</v>
      </c>
      <c r="Q5" s="4">
        <v>6.0665816030622803</v>
      </c>
      <c r="R5" s="4">
        <v>6.0433824382322197</v>
      </c>
      <c r="S5" s="4">
        <v>6.0201832734021501</v>
      </c>
      <c r="T5" s="4">
        <v>6.0085836909871198</v>
      </c>
      <c r="U5" s="4">
        <v>5.9853845261570502</v>
      </c>
      <c r="V5" s="4">
        <v>5.9621853613269904</v>
      </c>
      <c r="W5" s="4">
        <v>5.9389861964969199</v>
      </c>
      <c r="X5" s="4">
        <v>5.9273866140818896</v>
      </c>
      <c r="Y5" s="4">
        <v>5.90418744925182</v>
      </c>
      <c r="Z5" s="4">
        <v>5.8809882844217602</v>
      </c>
      <c r="AA5" s="4">
        <v>5.8693887020067201</v>
      </c>
      <c r="AB5" s="4">
        <v>5.8461895371766603</v>
      </c>
      <c r="AC5" s="4">
        <v>5.8229903723465899</v>
      </c>
      <c r="AD5" s="4">
        <v>5.7997912075165203</v>
      </c>
      <c r="AE5" s="4">
        <v>5.78819162510149</v>
      </c>
      <c r="AF5" s="4">
        <v>5.7649924602714204</v>
      </c>
      <c r="AG5" s="4">
        <v>5.7417932954413597</v>
      </c>
      <c r="AH5" s="4">
        <v>5.7301937130263303</v>
      </c>
      <c r="AI5" s="4">
        <v>5.7069945481962598</v>
      </c>
      <c r="AJ5" s="4">
        <v>5.6837953833661903</v>
      </c>
      <c r="AK5" s="4">
        <v>5.6605962185361296</v>
      </c>
      <c r="AL5" s="4">
        <v>5.6489966361210904</v>
      </c>
      <c r="AM5" s="4">
        <v>5.6257974712910297</v>
      </c>
      <c r="AN5" s="4">
        <v>5.6025983064609601</v>
      </c>
      <c r="AO5" s="4">
        <v>5.5909987240459298</v>
      </c>
      <c r="AP5" s="4">
        <v>5.5677995592158602</v>
      </c>
      <c r="AQ5" s="4">
        <v>5.5446003943858004</v>
      </c>
      <c r="AR5" s="4">
        <v>5.52140122955573</v>
      </c>
    </row>
    <row r="7" spans="1:44" x14ac:dyDescent="0.2">
      <c r="A7" s="3" t="s">
        <v>90</v>
      </c>
      <c r="B7" s="3" t="s">
        <v>5</v>
      </c>
      <c r="C7" s="2" t="s">
        <v>1</v>
      </c>
      <c r="D7" s="2">
        <v>2010</v>
      </c>
      <c r="E7" s="2">
        <v>2011</v>
      </c>
      <c r="F7" s="2">
        <v>2012</v>
      </c>
      <c r="G7" s="2">
        <v>2013</v>
      </c>
      <c r="H7" s="2">
        <v>2014</v>
      </c>
      <c r="I7" s="2">
        <v>2015</v>
      </c>
      <c r="J7" s="2">
        <v>2016</v>
      </c>
      <c r="K7" s="2">
        <v>2017</v>
      </c>
      <c r="L7" s="2">
        <v>2018</v>
      </c>
      <c r="M7" s="2">
        <v>2019</v>
      </c>
      <c r="N7" s="2">
        <v>2020</v>
      </c>
      <c r="O7" s="2">
        <v>2021</v>
      </c>
      <c r="P7" s="2">
        <v>2022</v>
      </c>
      <c r="Q7" s="2">
        <v>2023</v>
      </c>
      <c r="R7" s="2">
        <v>2024</v>
      </c>
      <c r="S7" s="2">
        <v>2025</v>
      </c>
      <c r="T7" s="2">
        <v>2026</v>
      </c>
      <c r="U7" s="2">
        <v>2027</v>
      </c>
      <c r="V7" s="2">
        <v>2028</v>
      </c>
      <c r="W7" s="2">
        <v>2029</v>
      </c>
      <c r="X7" s="2">
        <v>2030</v>
      </c>
      <c r="Y7" s="2">
        <v>2031</v>
      </c>
      <c r="Z7" s="2">
        <v>2032</v>
      </c>
      <c r="AA7" s="2">
        <v>2033</v>
      </c>
      <c r="AB7" s="2">
        <v>2034</v>
      </c>
      <c r="AC7" s="2">
        <v>2035</v>
      </c>
      <c r="AD7" s="2">
        <v>2036</v>
      </c>
      <c r="AE7" s="2">
        <v>2037</v>
      </c>
      <c r="AF7" s="2">
        <v>2038</v>
      </c>
      <c r="AG7" s="2">
        <v>2039</v>
      </c>
      <c r="AH7" s="2">
        <v>2040</v>
      </c>
      <c r="AI7" s="2">
        <v>2041</v>
      </c>
      <c r="AJ7" s="2">
        <v>2042</v>
      </c>
      <c r="AK7" s="2">
        <v>2043</v>
      </c>
      <c r="AL7" s="2">
        <v>2044</v>
      </c>
      <c r="AM7" s="2">
        <v>2045</v>
      </c>
      <c r="AN7" s="2">
        <v>2046</v>
      </c>
      <c r="AO7" s="2">
        <v>2047</v>
      </c>
      <c r="AP7" s="2">
        <v>2048</v>
      </c>
      <c r="AQ7" s="2">
        <v>2049</v>
      </c>
      <c r="AR7" s="2">
        <v>2050</v>
      </c>
    </row>
    <row r="8" spans="1:44" x14ac:dyDescent="0.2">
      <c r="A8" s="13" t="s">
        <v>92</v>
      </c>
      <c r="B8" s="1" t="s">
        <v>6</v>
      </c>
      <c r="C8" s="1" t="s">
        <v>7</v>
      </c>
      <c r="D8" s="4">
        <v>5143.7741192377725</v>
      </c>
      <c r="E8" s="4">
        <v>5166.7741192377707</v>
      </c>
      <c r="F8" s="4">
        <v>5187.6741192377713</v>
      </c>
      <c r="G8" s="4">
        <v>5176.8741192377702</v>
      </c>
      <c r="H8" s="4">
        <v>5070.0905817891926</v>
      </c>
      <c r="I8" s="4">
        <v>5072.7670411759736</v>
      </c>
      <c r="J8" s="4">
        <v>5096.5785439264228</v>
      </c>
      <c r="K8" s="4">
        <v>5085.7785439264235</v>
      </c>
      <c r="L8" s="4">
        <v>5168.5993100898186</v>
      </c>
      <c r="M8" s="4">
        <v>5107.0529713434071</v>
      </c>
      <c r="N8" s="4">
        <v>5241.1898891997598</v>
      </c>
      <c r="O8" s="4">
        <v>5275.5226827201041</v>
      </c>
      <c r="P8" s="4">
        <v>5275.5611339463512</v>
      </c>
      <c r="Q8" s="4">
        <v>5275.9622642304166</v>
      </c>
      <c r="R8" s="4">
        <v>5203.7679709384556</v>
      </c>
      <c r="S8" s="4">
        <v>5230.4623989176771</v>
      </c>
      <c r="T8" s="4">
        <v>5297.3623989176767</v>
      </c>
      <c r="U8" s="4">
        <v>5267.162398917676</v>
      </c>
      <c r="V8" s="4">
        <v>5236.662398917676</v>
      </c>
      <c r="W8" s="4">
        <v>5206.3623989176758</v>
      </c>
      <c r="X8" s="4">
        <v>5176.2623989176773</v>
      </c>
      <c r="Y8" s="4">
        <v>5162.2563594634248</v>
      </c>
      <c r="Z8" s="4">
        <v>5148.6064757825952</v>
      </c>
      <c r="AA8" s="4">
        <v>5198.006475782593</v>
      </c>
      <c r="AB8" s="4">
        <v>5302.5631716498146</v>
      </c>
      <c r="AC8" s="4">
        <v>5369.5418183659167</v>
      </c>
      <c r="AD8" s="4">
        <v>5523.0904537461201</v>
      </c>
      <c r="AE8" s="4">
        <v>5676.6709017999465</v>
      </c>
      <c r="AF8" s="4">
        <v>5828.7893215883096</v>
      </c>
      <c r="AG8" s="4">
        <v>5982.3289010628414</v>
      </c>
      <c r="AH8" s="4">
        <v>6151.070712222755</v>
      </c>
      <c r="AI8" s="4">
        <v>6422.8014804198083</v>
      </c>
      <c r="AJ8" s="4">
        <v>6780.4843142365398</v>
      </c>
      <c r="AK8" s="4">
        <v>7041.6750808980069</v>
      </c>
      <c r="AL8" s="4">
        <v>7533.8470222973019</v>
      </c>
      <c r="AM8" s="4">
        <v>7821.2234674190431</v>
      </c>
      <c r="AN8" s="4">
        <v>8127.8247194913447</v>
      </c>
      <c r="AO8" s="4">
        <v>8380.9638956557483</v>
      </c>
      <c r="AP8" s="4">
        <v>8655.6249380627323</v>
      </c>
      <c r="AQ8" s="4">
        <v>9102.3234212072202</v>
      </c>
      <c r="AR8" s="4">
        <v>9527.5870830957774</v>
      </c>
    </row>
    <row r="9" spans="1:44" x14ac:dyDescent="0.2">
      <c r="A9" s="13" t="s">
        <v>92</v>
      </c>
      <c r="B9" s="1" t="s">
        <v>8</v>
      </c>
      <c r="C9" s="1" t="s">
        <v>7</v>
      </c>
      <c r="D9" s="4">
        <v>86.3</v>
      </c>
      <c r="E9" s="4">
        <v>83.2</v>
      </c>
      <c r="F9" s="4">
        <v>80.100000000000009</v>
      </c>
      <c r="G9" s="4">
        <v>77</v>
      </c>
      <c r="H9" s="4">
        <v>73.800000000000011</v>
      </c>
      <c r="I9" s="4">
        <v>70.8</v>
      </c>
      <c r="J9" s="4">
        <v>67.7</v>
      </c>
      <c r="K9" s="4">
        <v>64.5</v>
      </c>
      <c r="L9" s="4">
        <v>87.845784394672094</v>
      </c>
      <c r="M9" s="4">
        <v>61.5</v>
      </c>
      <c r="N9" s="4">
        <v>84.745784394672086</v>
      </c>
      <c r="O9" s="4">
        <v>226.05750665039611</v>
      </c>
      <c r="P9" s="4">
        <v>223.05750665039611</v>
      </c>
      <c r="Q9" s="4">
        <v>219.95750665039611</v>
      </c>
      <c r="R9" s="4">
        <v>216.75750665039612</v>
      </c>
      <c r="S9" s="4">
        <v>213.75750665039612</v>
      </c>
      <c r="T9" s="4">
        <v>210.6575066503961</v>
      </c>
      <c r="U9" s="4">
        <v>207.45750665039611</v>
      </c>
      <c r="V9" s="4">
        <v>204.35750665039612</v>
      </c>
      <c r="W9" s="4">
        <v>201.35750665039609</v>
      </c>
      <c r="X9" s="4">
        <v>198.25750665039612</v>
      </c>
      <c r="Y9" s="4">
        <v>195.05750665039611</v>
      </c>
      <c r="Z9" s="4">
        <v>192.05750665039611</v>
      </c>
      <c r="AA9" s="4">
        <v>188.95750665039611</v>
      </c>
      <c r="AB9" s="4">
        <v>185.75750665039612</v>
      </c>
      <c r="AC9" s="4">
        <v>182.6575066503961</v>
      </c>
      <c r="AD9" s="4">
        <v>195.47643196658112</v>
      </c>
      <c r="AE9" s="4">
        <v>243.73951612317109</v>
      </c>
      <c r="AF9" s="4">
        <v>313.59825334067216</v>
      </c>
      <c r="AG9" s="4">
        <v>384.1029806633731</v>
      </c>
      <c r="AH9" s="4">
        <v>424.17544867267009</v>
      </c>
      <c r="AI9" s="4">
        <v>438.39575068519105</v>
      </c>
      <c r="AJ9" s="4">
        <v>437.39575068519105</v>
      </c>
      <c r="AK9" s="4">
        <v>436.49575068519107</v>
      </c>
      <c r="AL9" s="4">
        <v>435.49575068519107</v>
      </c>
      <c r="AM9" s="4">
        <v>435.49575068519107</v>
      </c>
      <c r="AN9" s="4">
        <v>435.49575068519107</v>
      </c>
      <c r="AO9" s="4">
        <v>435.49575068519107</v>
      </c>
      <c r="AP9" s="4">
        <v>435.49575068519107</v>
      </c>
      <c r="AQ9" s="4">
        <v>435.49575068519107</v>
      </c>
      <c r="AR9" s="4">
        <v>435.49575068519107</v>
      </c>
    </row>
    <row r="10" spans="1:44" x14ac:dyDescent="0.2">
      <c r="A10" s="13" t="s">
        <v>92</v>
      </c>
      <c r="B10" s="1" t="s">
        <v>9</v>
      </c>
      <c r="C10" s="1" t="s">
        <v>7</v>
      </c>
      <c r="D10" s="4">
        <v>1580.8000000000002</v>
      </c>
      <c r="E10" s="4">
        <v>1543.7</v>
      </c>
      <c r="F10" s="4">
        <v>1504.3</v>
      </c>
      <c r="G10" s="4">
        <v>1464.6999999999998</v>
      </c>
      <c r="H10" s="4">
        <v>1425.2</v>
      </c>
      <c r="I10" s="4">
        <v>1385.7</v>
      </c>
      <c r="J10" s="4">
        <v>1346.1999999999998</v>
      </c>
      <c r="K10" s="4">
        <v>1306.7</v>
      </c>
      <c r="L10" s="4">
        <v>1227.7</v>
      </c>
      <c r="M10" s="4">
        <v>1267.1000000000001</v>
      </c>
      <c r="N10" s="4">
        <v>1188.1000000000001</v>
      </c>
      <c r="O10" s="4">
        <v>1148.5999999999999</v>
      </c>
      <c r="P10" s="4">
        <v>1109</v>
      </c>
      <c r="Q10" s="4">
        <v>1069.5999999999999</v>
      </c>
      <c r="R10" s="4">
        <v>1030</v>
      </c>
      <c r="S10" s="4">
        <v>990.5</v>
      </c>
      <c r="T10" s="4">
        <v>950.9</v>
      </c>
      <c r="U10" s="4">
        <v>911.5</v>
      </c>
      <c r="V10" s="4">
        <v>871.89999999999986</v>
      </c>
      <c r="W10" s="4">
        <v>832.4</v>
      </c>
      <c r="X10" s="4">
        <v>792.8</v>
      </c>
      <c r="Y10" s="4">
        <v>753.4</v>
      </c>
      <c r="Z10" s="4">
        <v>713.90000000000009</v>
      </c>
      <c r="AA10" s="4">
        <v>674.3</v>
      </c>
      <c r="AB10" s="4">
        <v>634.80000000000007</v>
      </c>
      <c r="AC10" s="4">
        <v>595.29999999999995</v>
      </c>
      <c r="AD10" s="4">
        <v>555.80000000000007</v>
      </c>
      <c r="AE10" s="4">
        <v>516.20000000000005</v>
      </c>
      <c r="AF10" s="4">
        <v>476.8</v>
      </c>
      <c r="AG10" s="4">
        <v>437.2</v>
      </c>
      <c r="AH10" s="4">
        <v>420.89838525532537</v>
      </c>
      <c r="AI10" s="4">
        <v>431.15486405805291</v>
      </c>
      <c r="AJ10" s="4">
        <v>444.43769787478402</v>
      </c>
      <c r="AK10" s="4">
        <v>452.44509657662996</v>
      </c>
      <c r="AL10" s="4">
        <v>452.12938816203899</v>
      </c>
      <c r="AM10" s="4">
        <v>469.37914842568898</v>
      </c>
      <c r="AN10" s="4">
        <v>484.80146016276899</v>
      </c>
      <c r="AO10" s="4">
        <v>446.84403520004503</v>
      </c>
      <c r="AP10" s="4">
        <v>408.97668016796302</v>
      </c>
      <c r="AQ10" s="4">
        <v>375.78047909753099</v>
      </c>
      <c r="AR10" s="4">
        <v>377.13039961818902</v>
      </c>
    </row>
    <row r="11" spans="1:44" x14ac:dyDescent="0.2">
      <c r="A11" s="13" t="s">
        <v>92</v>
      </c>
      <c r="B11" s="1" t="s">
        <v>10</v>
      </c>
      <c r="C11" s="1" t="s">
        <v>7</v>
      </c>
      <c r="D11" s="4">
        <v>1403.7741192377712</v>
      </c>
      <c r="E11" s="4">
        <v>1459.1741192377701</v>
      </c>
      <c r="F11" s="4">
        <v>1514.5741192377711</v>
      </c>
      <c r="G11" s="4">
        <v>1570.0741192377711</v>
      </c>
      <c r="H11" s="4">
        <v>1529.690581789192</v>
      </c>
      <c r="I11" s="4">
        <v>1598.367041175974</v>
      </c>
      <c r="J11" s="4">
        <v>1688.4785439264228</v>
      </c>
      <c r="K11" s="4">
        <v>1743.9785439264233</v>
      </c>
      <c r="L11" s="4">
        <v>1867.2414845604051</v>
      </c>
      <c r="M11" s="4">
        <v>1805.50865871058</v>
      </c>
      <c r="N11" s="4">
        <v>2006.0320636703461</v>
      </c>
      <c r="O11" s="4">
        <v>1962.1531349349661</v>
      </c>
      <c r="P11" s="4">
        <v>2028.5915861612129</v>
      </c>
      <c r="Q11" s="4">
        <v>2095.0927164452783</v>
      </c>
      <c r="R11" s="4">
        <v>2109.198423153317</v>
      </c>
      <c r="S11" s="4">
        <v>2222.0928511325392</v>
      </c>
      <c r="T11" s="4">
        <v>2377.3928511325389</v>
      </c>
      <c r="U11" s="4">
        <v>2432.8928511325389</v>
      </c>
      <c r="V11" s="4">
        <v>2488.1928511325391</v>
      </c>
      <c r="W11" s="4">
        <v>2543.6928511325386</v>
      </c>
      <c r="X11" s="4">
        <v>2599.1928511325391</v>
      </c>
      <c r="Y11" s="4">
        <v>2670.6868116782862</v>
      </c>
      <c r="Z11" s="4">
        <v>2742.636927997456</v>
      </c>
      <c r="AA11" s="4">
        <v>2797.9369279974558</v>
      </c>
      <c r="AB11" s="4">
        <v>2908.493623864676</v>
      </c>
      <c r="AC11" s="4">
        <v>2958.2195046269048</v>
      </c>
      <c r="AD11" s="4">
        <v>2949.0916728218849</v>
      </c>
      <c r="AE11" s="4">
        <v>2918.7745268513759</v>
      </c>
      <c r="AF11" s="4">
        <v>2875.9038797480598</v>
      </c>
      <c r="AG11" s="4">
        <v>2836.035281351375</v>
      </c>
      <c r="AH11" s="4">
        <v>2793.4042343320052</v>
      </c>
      <c r="AI11" s="4">
        <v>2758.4927315815562</v>
      </c>
      <c r="AJ11" s="4">
        <v>2758.4927315815562</v>
      </c>
      <c r="AK11" s="4">
        <v>2752.4626167973979</v>
      </c>
      <c r="AL11" s="4">
        <v>2878.9085018193459</v>
      </c>
      <c r="AM11" s="4">
        <v>2817.6748945510576</v>
      </c>
      <c r="AN11" s="4">
        <v>2832.5538348862788</v>
      </c>
      <c r="AO11" s="4">
        <v>2847.2504360133953</v>
      </c>
      <c r="AP11" s="4">
        <v>2909.3231460852921</v>
      </c>
      <c r="AQ11" s="4">
        <v>2979.4855588021142</v>
      </c>
      <c r="AR11" s="4">
        <v>2956.8993001700151</v>
      </c>
    </row>
    <row r="12" spans="1:44" x14ac:dyDescent="0.2">
      <c r="A12" s="13" t="s">
        <v>92</v>
      </c>
      <c r="B12" s="1" t="s">
        <v>11</v>
      </c>
      <c r="C12" s="1" t="s">
        <v>7</v>
      </c>
      <c r="D12" s="4">
        <v>1006.6999999999999</v>
      </c>
      <c r="E12" s="4">
        <v>994.1</v>
      </c>
      <c r="F12" s="4">
        <v>981.6</v>
      </c>
      <c r="G12" s="4">
        <v>969</v>
      </c>
      <c r="H12" s="4">
        <v>956.4</v>
      </c>
      <c r="I12" s="4">
        <v>943.8</v>
      </c>
      <c r="J12" s="4">
        <v>931.2</v>
      </c>
      <c r="K12" s="4">
        <v>918.60000000000014</v>
      </c>
      <c r="L12" s="4">
        <v>893.5</v>
      </c>
      <c r="M12" s="4">
        <v>906</v>
      </c>
      <c r="N12" s="4">
        <v>880.89999999999986</v>
      </c>
      <c r="O12" s="4">
        <v>868.30000000000007</v>
      </c>
      <c r="P12" s="4">
        <v>855.7</v>
      </c>
      <c r="Q12" s="4">
        <v>843.09999999999991</v>
      </c>
      <c r="R12" s="4">
        <v>830.5</v>
      </c>
      <c r="S12" s="4">
        <v>818.00000000000011</v>
      </c>
      <c r="T12" s="4">
        <v>805.4</v>
      </c>
      <c r="U12" s="4">
        <v>792.8</v>
      </c>
      <c r="V12" s="4">
        <v>780.2</v>
      </c>
      <c r="W12" s="4">
        <v>767.59999999999991</v>
      </c>
      <c r="X12" s="4">
        <v>755</v>
      </c>
      <c r="Y12" s="4">
        <v>742.5</v>
      </c>
      <c r="Z12" s="4">
        <v>729.9</v>
      </c>
      <c r="AA12" s="4">
        <v>717.3</v>
      </c>
      <c r="AB12" s="4">
        <v>704.70000000000016</v>
      </c>
      <c r="AC12" s="4">
        <v>746.21030782291302</v>
      </c>
      <c r="AD12" s="4">
        <v>883.610307822913</v>
      </c>
      <c r="AE12" s="4">
        <v>1021.1103078229131</v>
      </c>
      <c r="AF12" s="4">
        <v>1148.14063749709</v>
      </c>
      <c r="AG12" s="4">
        <v>1212.2242202151601</v>
      </c>
      <c r="AH12" s="4">
        <v>1292.4262251298201</v>
      </c>
      <c r="AI12" s="4">
        <v>1429.8262251298199</v>
      </c>
      <c r="AJ12" s="4">
        <v>1567.22622512982</v>
      </c>
      <c r="AK12" s="4">
        <v>1625.5397078736</v>
      </c>
      <c r="AL12" s="4">
        <v>1763.0397078736</v>
      </c>
      <c r="AM12" s="4">
        <v>1826.3999999999899</v>
      </c>
      <c r="AN12" s="4">
        <v>1835.8999999999899</v>
      </c>
      <c r="AO12" s="4">
        <v>1845.3999999999901</v>
      </c>
      <c r="AP12" s="4">
        <v>1854.8999999999901</v>
      </c>
      <c r="AQ12" s="4">
        <v>1864.4</v>
      </c>
      <c r="AR12" s="4">
        <v>1874</v>
      </c>
    </row>
    <row r="13" spans="1:44" x14ac:dyDescent="0.2">
      <c r="A13" s="13" t="s">
        <v>92</v>
      </c>
      <c r="B13" s="1" t="s">
        <v>12</v>
      </c>
      <c r="C13" s="1" t="s">
        <v>7</v>
      </c>
      <c r="D13" s="4">
        <v>393.29999999999995</v>
      </c>
      <c r="E13" s="4">
        <v>385.40000000000003</v>
      </c>
      <c r="F13" s="4">
        <v>377.59999999999997</v>
      </c>
      <c r="G13" s="4">
        <v>369.7</v>
      </c>
      <c r="H13" s="4">
        <v>361.8</v>
      </c>
      <c r="I13" s="4">
        <v>354</v>
      </c>
      <c r="J13" s="4">
        <v>346.1</v>
      </c>
      <c r="K13" s="4">
        <v>338.2</v>
      </c>
      <c r="L13" s="4">
        <v>322.5</v>
      </c>
      <c r="M13" s="4">
        <v>330.40000000000003</v>
      </c>
      <c r="N13" s="4">
        <v>314.59999999999997</v>
      </c>
      <c r="O13" s="4">
        <v>306.8</v>
      </c>
      <c r="P13" s="4">
        <v>298.89999999999998</v>
      </c>
      <c r="Q13" s="4">
        <v>291</v>
      </c>
      <c r="R13" s="4">
        <v>283.2</v>
      </c>
      <c r="S13" s="4">
        <v>275.3</v>
      </c>
      <c r="T13" s="4">
        <v>267.40000000000003</v>
      </c>
      <c r="U13" s="4">
        <v>259.60000000000002</v>
      </c>
      <c r="V13" s="4">
        <v>251.7</v>
      </c>
      <c r="W13" s="4">
        <v>243.79999999999998</v>
      </c>
      <c r="X13" s="4">
        <v>236</v>
      </c>
      <c r="Y13" s="4">
        <v>228.1</v>
      </c>
      <c r="Z13" s="4">
        <v>220.29999999999998</v>
      </c>
      <c r="AA13" s="4">
        <v>212.4</v>
      </c>
      <c r="AB13" s="4">
        <v>204.5</v>
      </c>
      <c r="AC13" s="4">
        <v>196.70000000000002</v>
      </c>
      <c r="AD13" s="4">
        <v>188.79999999999998</v>
      </c>
      <c r="AE13" s="4">
        <v>180.9</v>
      </c>
      <c r="AF13" s="4">
        <v>173.1</v>
      </c>
      <c r="AG13" s="4">
        <v>165.20000000000002</v>
      </c>
      <c r="AH13" s="4">
        <v>157.29999999999998</v>
      </c>
      <c r="AI13" s="4">
        <v>149.5</v>
      </c>
      <c r="AJ13" s="4">
        <v>141.6</v>
      </c>
      <c r="AK13" s="4">
        <v>133.70000000000002</v>
      </c>
      <c r="AL13" s="4">
        <v>125.9</v>
      </c>
      <c r="AM13" s="4">
        <v>118</v>
      </c>
      <c r="AN13" s="4">
        <v>110.10000000000001</v>
      </c>
      <c r="AO13" s="4">
        <v>102.3</v>
      </c>
      <c r="AP13" s="4">
        <v>94.399999999999991</v>
      </c>
      <c r="AQ13" s="4">
        <v>86.5</v>
      </c>
      <c r="AR13" s="4">
        <v>78.7</v>
      </c>
    </row>
    <row r="14" spans="1:44" x14ac:dyDescent="0.2">
      <c r="A14" s="13" t="s">
        <v>92</v>
      </c>
      <c r="B14" s="1" t="s">
        <v>13</v>
      </c>
      <c r="C14" s="1" t="s">
        <v>7</v>
      </c>
      <c r="D14" s="4">
        <v>461.80000000000007</v>
      </c>
      <c r="E14" s="4">
        <v>466.8</v>
      </c>
      <c r="F14" s="4">
        <v>471.9</v>
      </c>
      <c r="G14" s="4">
        <v>477</v>
      </c>
      <c r="H14" s="4">
        <v>482.09999999999997</v>
      </c>
      <c r="I14" s="4">
        <v>487.20000000000005</v>
      </c>
      <c r="J14" s="4">
        <v>492.29999999999995</v>
      </c>
      <c r="K14" s="4">
        <v>497.5</v>
      </c>
      <c r="L14" s="4">
        <v>570.11204113474173</v>
      </c>
      <c r="M14" s="4">
        <v>528.44431263282752</v>
      </c>
      <c r="N14" s="4">
        <v>575.21204113474175</v>
      </c>
      <c r="O14" s="4">
        <v>580.31204113474178</v>
      </c>
      <c r="P14" s="4">
        <v>585.41204113474282</v>
      </c>
      <c r="Q14" s="4">
        <v>590.51204113474284</v>
      </c>
      <c r="R14" s="4">
        <v>575.71204113474289</v>
      </c>
      <c r="S14" s="4">
        <v>560.71204113474187</v>
      </c>
      <c r="T14" s="4">
        <v>543.71204113474175</v>
      </c>
      <c r="U14" s="4">
        <v>529.31204113474189</v>
      </c>
      <c r="V14" s="4">
        <v>514.91204113474191</v>
      </c>
      <c r="W14" s="4">
        <v>500.51204113474176</v>
      </c>
      <c r="X14" s="4">
        <v>486.31204113474183</v>
      </c>
      <c r="Y14" s="4">
        <v>471.91204113474186</v>
      </c>
      <c r="Z14" s="4">
        <v>457.51204113474188</v>
      </c>
      <c r="AA14" s="4">
        <v>443.11204113474179</v>
      </c>
      <c r="AB14" s="4">
        <v>428.71204113474181</v>
      </c>
      <c r="AC14" s="4">
        <v>394.31204113474183</v>
      </c>
      <c r="AD14" s="4">
        <v>359.9120411347418</v>
      </c>
      <c r="AE14" s="4">
        <v>325.71204113474181</v>
      </c>
      <c r="AF14" s="4">
        <v>291.31204113474183</v>
      </c>
      <c r="AG14" s="4">
        <v>256.91204113474282</v>
      </c>
      <c r="AH14" s="4">
        <v>222.51204113474282</v>
      </c>
      <c r="AI14" s="4">
        <v>202.51204113474282</v>
      </c>
      <c r="AJ14" s="4">
        <v>182.51204113474279</v>
      </c>
      <c r="AK14" s="4">
        <v>162.51204113474282</v>
      </c>
      <c r="AL14" s="4">
        <v>142.51204113474282</v>
      </c>
      <c r="AM14" s="4">
        <v>122.5120411347428</v>
      </c>
      <c r="AN14" s="4">
        <v>102.5120411347428</v>
      </c>
      <c r="AO14" s="4">
        <v>82.512041134742802</v>
      </c>
      <c r="AP14" s="4">
        <v>36.567728501914196</v>
      </c>
      <c r="AQ14" s="4">
        <v>0</v>
      </c>
      <c r="AR14" s="4">
        <v>0</v>
      </c>
    </row>
    <row r="15" spans="1:44" x14ac:dyDescent="0.2">
      <c r="A15" s="13" t="s">
        <v>92</v>
      </c>
      <c r="B15" s="1" t="s">
        <v>14</v>
      </c>
      <c r="C15" s="1" t="s">
        <v>7</v>
      </c>
      <c r="D15" s="4">
        <v>11.299999999999999</v>
      </c>
      <c r="E15" s="4">
        <v>11</v>
      </c>
      <c r="F15" s="4">
        <v>10.7</v>
      </c>
      <c r="G15" s="4">
        <v>10.4</v>
      </c>
      <c r="H15" s="4">
        <v>10.1</v>
      </c>
      <c r="I15" s="4">
        <v>9.9</v>
      </c>
      <c r="J15" s="4">
        <v>9.6</v>
      </c>
      <c r="K15" s="4">
        <v>9.2999999999999989</v>
      </c>
      <c r="L15" s="4">
        <v>8.6999999999999993</v>
      </c>
      <c r="M15" s="4">
        <v>9</v>
      </c>
      <c r="N15" s="4">
        <v>8.5</v>
      </c>
      <c r="O15" s="4">
        <v>8.2000000000000011</v>
      </c>
      <c r="P15" s="4">
        <v>7.9</v>
      </c>
      <c r="Q15" s="4">
        <v>7.6</v>
      </c>
      <c r="R15" s="4">
        <v>7.3</v>
      </c>
      <c r="S15" s="4">
        <v>7</v>
      </c>
      <c r="T15" s="4">
        <v>6.8</v>
      </c>
      <c r="U15" s="4">
        <v>6.5</v>
      </c>
      <c r="V15" s="4">
        <v>6.2</v>
      </c>
      <c r="W15" s="4">
        <v>5.8999999999999995</v>
      </c>
      <c r="X15" s="4">
        <v>5.6</v>
      </c>
      <c r="Y15" s="4">
        <v>5.4</v>
      </c>
      <c r="Z15" s="4">
        <v>5.1000000000000005</v>
      </c>
      <c r="AA15" s="4">
        <v>4.8</v>
      </c>
      <c r="AB15" s="4">
        <v>4.5</v>
      </c>
      <c r="AC15" s="4">
        <v>56.142458130961998</v>
      </c>
      <c r="AD15" s="4">
        <v>70.400000000000006</v>
      </c>
      <c r="AE15" s="4">
        <v>70.234509867744606</v>
      </c>
      <c r="AF15" s="4">
        <v>69.934509867744609</v>
      </c>
      <c r="AG15" s="4">
        <v>69.634509867744597</v>
      </c>
      <c r="AH15" s="4">
        <v>69.3345098677446</v>
      </c>
      <c r="AI15" s="4">
        <v>91.899999999999892</v>
      </c>
      <c r="AJ15" s="4">
        <v>97.8</v>
      </c>
      <c r="AK15" s="4">
        <v>97.5</v>
      </c>
      <c r="AL15" s="4">
        <v>109.60000000000001</v>
      </c>
      <c r="AM15" s="4">
        <v>115.49999999999901</v>
      </c>
      <c r="AN15" s="4">
        <v>120.2</v>
      </c>
      <c r="AO15" s="4">
        <v>124.89999999999999</v>
      </c>
      <c r="AP15" s="4">
        <v>129.69999999999902</v>
      </c>
      <c r="AQ15" s="4">
        <v>134.39999999999898</v>
      </c>
      <c r="AR15" s="4">
        <v>139.099999999999</v>
      </c>
    </row>
    <row r="16" spans="1:44" x14ac:dyDescent="0.2">
      <c r="A16" s="13" t="s">
        <v>92</v>
      </c>
      <c r="B16" s="1" t="s">
        <v>15</v>
      </c>
      <c r="C16" s="1" t="s">
        <v>7</v>
      </c>
      <c r="D16" s="4">
        <v>40.6</v>
      </c>
      <c r="E16" s="4">
        <v>70.599999999999994</v>
      </c>
      <c r="F16" s="4">
        <v>100.5</v>
      </c>
      <c r="G16" s="4">
        <v>98.899999999999991</v>
      </c>
      <c r="H16" s="4">
        <v>97.3</v>
      </c>
      <c r="I16" s="4">
        <v>95.7</v>
      </c>
      <c r="J16" s="4">
        <v>94.000000000000014</v>
      </c>
      <c r="K16" s="4">
        <v>92.4</v>
      </c>
      <c r="L16" s="4">
        <v>89.199999999999989</v>
      </c>
      <c r="M16" s="4">
        <v>90.800000000000011</v>
      </c>
      <c r="N16" s="4">
        <v>87.600000000000009</v>
      </c>
      <c r="O16" s="4">
        <v>85.9</v>
      </c>
      <c r="P16" s="4">
        <v>84.299999999999983</v>
      </c>
      <c r="Q16" s="4">
        <v>82.7</v>
      </c>
      <c r="R16" s="4">
        <v>81.100000000000009</v>
      </c>
      <c r="S16" s="4">
        <v>79.399999999999991</v>
      </c>
      <c r="T16" s="4">
        <v>77.800000000000011</v>
      </c>
      <c r="U16" s="4">
        <v>76.2</v>
      </c>
      <c r="V16" s="4">
        <v>74.599999999999994</v>
      </c>
      <c r="W16" s="4">
        <v>72.899999999999991</v>
      </c>
      <c r="X16" s="4">
        <v>71.3</v>
      </c>
      <c r="Y16" s="4">
        <v>69.699999999999989</v>
      </c>
      <c r="Z16" s="4">
        <v>68.099999999999994</v>
      </c>
      <c r="AA16" s="4">
        <v>66.400000000000006</v>
      </c>
      <c r="AB16" s="4">
        <v>64.8</v>
      </c>
      <c r="AC16" s="4">
        <v>0</v>
      </c>
      <c r="AD16" s="4">
        <v>0</v>
      </c>
      <c r="AE16" s="4">
        <v>0</v>
      </c>
      <c r="AF16" s="4">
        <v>0</v>
      </c>
      <c r="AG16" s="4">
        <v>61.019867830447296</v>
      </c>
      <c r="AH16" s="4">
        <v>131.019867830447</v>
      </c>
      <c r="AI16" s="4">
        <v>201.019867830447</v>
      </c>
      <c r="AJ16" s="4">
        <v>351.01986783044703</v>
      </c>
      <c r="AK16" s="4">
        <v>501.01986783044703</v>
      </c>
      <c r="AL16" s="4">
        <v>651.01986783044708</v>
      </c>
      <c r="AM16" s="4">
        <v>801.01986783044697</v>
      </c>
      <c r="AN16" s="4">
        <v>951.01986783044697</v>
      </c>
      <c r="AO16" s="4">
        <v>1101.0198678304471</v>
      </c>
      <c r="AP16" s="4">
        <v>1251.0198678304469</v>
      </c>
      <c r="AQ16" s="4">
        <v>1551.0198678304469</v>
      </c>
      <c r="AR16" s="4">
        <v>1851.0198678304469</v>
      </c>
    </row>
    <row r="17" spans="1:44" x14ac:dyDescent="0.2">
      <c r="A17" s="13" t="s">
        <v>92</v>
      </c>
      <c r="B17" s="1" t="s">
        <v>16</v>
      </c>
      <c r="C17" s="1" t="s">
        <v>7</v>
      </c>
      <c r="D17" s="4">
        <v>159.20000000000002</v>
      </c>
      <c r="E17" s="4">
        <v>152.79999999999998</v>
      </c>
      <c r="F17" s="4">
        <v>146.4</v>
      </c>
      <c r="G17" s="4">
        <v>140.1</v>
      </c>
      <c r="H17" s="4">
        <v>133.69999999999999</v>
      </c>
      <c r="I17" s="4">
        <v>127.3</v>
      </c>
      <c r="J17" s="4">
        <v>121</v>
      </c>
      <c r="K17" s="4">
        <v>114.60000000000001</v>
      </c>
      <c r="L17" s="4">
        <v>101.8</v>
      </c>
      <c r="M17" s="4">
        <v>108.30000000000001</v>
      </c>
      <c r="N17" s="4">
        <v>95.5</v>
      </c>
      <c r="O17" s="4">
        <v>89.2</v>
      </c>
      <c r="P17" s="4">
        <v>82.699999999999989</v>
      </c>
      <c r="Q17" s="4">
        <v>76.399999999999991</v>
      </c>
      <c r="R17" s="4">
        <v>69.999999999999986</v>
      </c>
      <c r="S17" s="4">
        <v>63.699999999999996</v>
      </c>
      <c r="T17" s="4">
        <v>57.3</v>
      </c>
      <c r="U17" s="4">
        <v>50.9</v>
      </c>
      <c r="V17" s="4">
        <v>44.6</v>
      </c>
      <c r="W17" s="4">
        <v>38.199999999999996</v>
      </c>
      <c r="X17" s="4">
        <v>31.8</v>
      </c>
      <c r="Y17" s="4">
        <v>25.5</v>
      </c>
      <c r="Z17" s="4">
        <v>19.099999999999998</v>
      </c>
      <c r="AA17" s="4">
        <v>92.800000000000011</v>
      </c>
      <c r="AB17" s="4">
        <v>166.3</v>
      </c>
      <c r="AC17" s="4">
        <v>240</v>
      </c>
      <c r="AD17" s="4">
        <v>320</v>
      </c>
      <c r="AE17" s="4">
        <v>400</v>
      </c>
      <c r="AF17" s="4">
        <v>480</v>
      </c>
      <c r="AG17" s="4">
        <v>560</v>
      </c>
      <c r="AH17" s="4">
        <v>640</v>
      </c>
      <c r="AI17" s="4">
        <v>720</v>
      </c>
      <c r="AJ17" s="4">
        <v>799.99999999999909</v>
      </c>
      <c r="AK17" s="4">
        <v>879.99999999999898</v>
      </c>
      <c r="AL17" s="4">
        <v>975.24176479193659</v>
      </c>
      <c r="AM17" s="4">
        <v>1115.2417647919276</v>
      </c>
      <c r="AN17" s="4">
        <v>1255.2417647919269</v>
      </c>
      <c r="AO17" s="4">
        <v>1395.2417647919369</v>
      </c>
      <c r="AP17" s="4">
        <v>1535.2417647919369</v>
      </c>
      <c r="AQ17" s="4">
        <v>1675.2417647919372</v>
      </c>
      <c r="AR17" s="4">
        <v>1815.2417647919369</v>
      </c>
    </row>
    <row r="18" spans="1:44" x14ac:dyDescent="0.2">
      <c r="D18" s="4"/>
    </row>
    <row r="19" spans="1:44" x14ac:dyDescent="0.2">
      <c r="A19" s="3" t="s">
        <v>90</v>
      </c>
      <c r="B19" s="3" t="s">
        <v>17</v>
      </c>
      <c r="C19" s="2" t="s">
        <v>1</v>
      </c>
      <c r="D19" s="2">
        <v>2010</v>
      </c>
      <c r="E19" s="2">
        <v>2011</v>
      </c>
      <c r="F19" s="2">
        <v>2012</v>
      </c>
      <c r="G19" s="2">
        <v>2013</v>
      </c>
      <c r="H19" s="2">
        <v>2014</v>
      </c>
      <c r="I19" s="2">
        <v>2015</v>
      </c>
      <c r="J19" s="2">
        <v>2016</v>
      </c>
      <c r="K19" s="2">
        <v>2017</v>
      </c>
      <c r="L19" s="2">
        <v>2018</v>
      </c>
      <c r="M19" s="2">
        <v>2019</v>
      </c>
      <c r="N19" s="2">
        <v>2020</v>
      </c>
      <c r="O19" s="2">
        <v>2021</v>
      </c>
      <c r="P19" s="2">
        <v>2022</v>
      </c>
      <c r="Q19" s="2">
        <v>2023</v>
      </c>
      <c r="R19" s="2">
        <v>2024</v>
      </c>
      <c r="S19" s="2">
        <v>2025</v>
      </c>
      <c r="T19" s="2">
        <v>2026</v>
      </c>
      <c r="U19" s="2">
        <v>2027</v>
      </c>
      <c r="V19" s="2">
        <v>2028</v>
      </c>
      <c r="W19" s="2">
        <v>2029</v>
      </c>
      <c r="X19" s="2">
        <v>2030</v>
      </c>
      <c r="Y19" s="2">
        <v>2031</v>
      </c>
      <c r="Z19" s="2">
        <v>2032</v>
      </c>
      <c r="AA19" s="2">
        <v>2033</v>
      </c>
      <c r="AB19" s="2">
        <v>2034</v>
      </c>
      <c r="AC19" s="2">
        <v>2035</v>
      </c>
      <c r="AD19" s="2">
        <v>2036</v>
      </c>
      <c r="AE19" s="2">
        <v>2037</v>
      </c>
      <c r="AF19" s="2">
        <v>2038</v>
      </c>
      <c r="AG19" s="2">
        <v>2039</v>
      </c>
      <c r="AH19" s="2">
        <v>2040</v>
      </c>
      <c r="AI19" s="2">
        <v>2041</v>
      </c>
      <c r="AJ19" s="2">
        <v>2042</v>
      </c>
      <c r="AK19" s="2">
        <v>2043</v>
      </c>
      <c r="AL19" s="2">
        <v>2044</v>
      </c>
      <c r="AM19" s="2">
        <v>2045</v>
      </c>
      <c r="AN19" s="2">
        <v>2046</v>
      </c>
      <c r="AO19" s="2">
        <v>2047</v>
      </c>
      <c r="AP19" s="2">
        <v>2048</v>
      </c>
      <c r="AQ19" s="2">
        <v>2049</v>
      </c>
      <c r="AR19" s="2">
        <v>2050</v>
      </c>
    </row>
    <row r="20" spans="1:44" x14ac:dyDescent="0.2">
      <c r="A20" s="13" t="s">
        <v>92</v>
      </c>
      <c r="B20" s="1" t="s">
        <v>18</v>
      </c>
      <c r="C20" s="1" t="s">
        <v>19</v>
      </c>
      <c r="D20" s="4">
        <v>35766.237192693705</v>
      </c>
      <c r="E20" s="4">
        <v>36025.047856056095</v>
      </c>
      <c r="F20" s="4">
        <v>36284.452186874201</v>
      </c>
      <c r="G20" s="4">
        <v>36542.450703308197</v>
      </c>
      <c r="H20" s="4">
        <v>36674.19</v>
      </c>
      <c r="I20" s="4">
        <v>36775.83</v>
      </c>
      <c r="J20" s="4">
        <v>36877.54</v>
      </c>
      <c r="K20" s="4">
        <v>36979.18</v>
      </c>
      <c r="L20" s="4">
        <v>37080.89</v>
      </c>
      <c r="M20" s="4">
        <v>37182.53</v>
      </c>
      <c r="N20" s="4">
        <v>37284.239999999998</v>
      </c>
      <c r="O20" s="4">
        <v>36795.360000000001</v>
      </c>
      <c r="P20" s="4">
        <v>36306.479999999901</v>
      </c>
      <c r="Q20" s="4">
        <v>35781.012376519895</v>
      </c>
      <c r="R20" s="4">
        <v>35157.940604211195</v>
      </c>
      <c r="S20" s="4">
        <v>34538.2311523436</v>
      </c>
      <c r="T20" s="4">
        <v>33936.705254177497</v>
      </c>
      <c r="U20" s="4">
        <v>33237.5865862223</v>
      </c>
      <c r="V20" s="4">
        <v>32588.4227397137</v>
      </c>
      <c r="W20" s="4">
        <v>31941.0112528102</v>
      </c>
      <c r="X20" s="4">
        <v>31302.0714101757</v>
      </c>
      <c r="Y20" s="4">
        <v>30799.207763496001</v>
      </c>
      <c r="Z20" s="4">
        <v>30298.620141146897</v>
      </c>
      <c r="AA20" s="4">
        <v>29804.958153160002</v>
      </c>
      <c r="AB20" s="4">
        <v>29536.429356887598</v>
      </c>
      <c r="AC20" s="4">
        <v>29151.357554657898</v>
      </c>
      <c r="AD20" s="4">
        <v>28572.04</v>
      </c>
      <c r="AE20" s="4">
        <v>27934.83</v>
      </c>
      <c r="AF20" s="4">
        <v>27297.619999999901</v>
      </c>
      <c r="AG20" s="4">
        <v>26660.409999999898</v>
      </c>
      <c r="AH20" s="4">
        <v>26023.200000000001</v>
      </c>
      <c r="AI20" s="4">
        <v>25277.839999999902</v>
      </c>
      <c r="AJ20" s="4">
        <v>24532.479999999901</v>
      </c>
      <c r="AK20" s="4">
        <v>23787.19</v>
      </c>
      <c r="AL20" s="4">
        <v>23041.83</v>
      </c>
      <c r="AM20" s="4">
        <v>22296.54</v>
      </c>
      <c r="AN20" s="4">
        <v>21551.18</v>
      </c>
      <c r="AO20" s="4">
        <v>20805.889999999898</v>
      </c>
      <c r="AP20" s="4">
        <v>20060.53</v>
      </c>
      <c r="AQ20" s="4">
        <v>19315.169999999998</v>
      </c>
      <c r="AR20" s="4">
        <v>18569.88</v>
      </c>
    </row>
    <row r="21" spans="1:44" x14ac:dyDescent="0.2">
      <c r="A21" s="13" t="s">
        <v>92</v>
      </c>
      <c r="B21" s="1" t="s">
        <v>20</v>
      </c>
      <c r="C21" s="1" t="s">
        <v>19</v>
      </c>
      <c r="D21" s="4">
        <v>5562.6038264183098</v>
      </c>
      <c r="E21" s="4">
        <v>5585.7793896290605</v>
      </c>
      <c r="F21" s="4">
        <v>5609.5491980503493</v>
      </c>
      <c r="G21" s="4">
        <v>5631.9947474034107</v>
      </c>
      <c r="H21" s="4">
        <v>5631.7662171802385</v>
      </c>
      <c r="I21" s="4">
        <v>5646.099960333705</v>
      </c>
      <c r="J21" s="4">
        <v>5706.3605703909097</v>
      </c>
      <c r="K21" s="4">
        <v>5769.8796287022597</v>
      </c>
      <c r="L21" s="4">
        <v>5840.6354427389697</v>
      </c>
      <c r="M21" s="4">
        <v>5904.1545010503105</v>
      </c>
      <c r="N21" s="4">
        <v>5975.5045602975697</v>
      </c>
      <c r="O21" s="4">
        <v>5852.2801328042797</v>
      </c>
      <c r="P21" s="4">
        <v>5768.9801927384588</v>
      </c>
      <c r="Q21" s="4">
        <v>5687.95364335674</v>
      </c>
      <c r="R21" s="4">
        <v>5586.5230870290798</v>
      </c>
      <c r="S21" s="4">
        <v>5488.4360758920966</v>
      </c>
      <c r="T21" s="4">
        <v>5398.8633304749319</v>
      </c>
      <c r="U21" s="4">
        <v>5305.8594356359308</v>
      </c>
      <c r="V21" s="4">
        <v>5215.2177938516588</v>
      </c>
      <c r="W21" s="4">
        <v>5126.3332612753084</v>
      </c>
      <c r="X21" s="4">
        <v>5045.9246161655847</v>
      </c>
      <c r="Y21" s="4">
        <v>4960.9979840739979</v>
      </c>
      <c r="Z21" s="4">
        <v>4878.3522968841089</v>
      </c>
      <c r="AA21" s="4">
        <v>4802.6366667664934</v>
      </c>
      <c r="AB21" s="4">
        <v>4723.2089835230536</v>
      </c>
      <c r="AC21" s="4">
        <v>4644.837705678874</v>
      </c>
      <c r="AD21" s="4">
        <v>4568.2684454811961</v>
      </c>
      <c r="AE21" s="4">
        <v>4497.8914204851726</v>
      </c>
      <c r="AF21" s="4">
        <v>4423.6853669009051</v>
      </c>
      <c r="AG21" s="4">
        <v>4350.1447466121026</v>
      </c>
      <c r="AH21" s="4">
        <v>4283.1022655957286</v>
      </c>
      <c r="AI21" s="4">
        <v>4201.0670821900494</v>
      </c>
      <c r="AJ21" s="4">
        <v>4109.9744002398893</v>
      </c>
      <c r="AK21" s="4">
        <v>4013.0235942227</v>
      </c>
      <c r="AL21" s="4">
        <v>3934.0081070531546</v>
      </c>
      <c r="AM21" s="4">
        <v>3866.8655202141276</v>
      </c>
      <c r="AN21" s="4">
        <v>3796.647032597014</v>
      </c>
      <c r="AO21" s="4">
        <v>3714.8975002836401</v>
      </c>
      <c r="AP21" s="4">
        <v>3631.1623844329829</v>
      </c>
      <c r="AQ21" s="4">
        <v>3550.6419007645823</v>
      </c>
      <c r="AR21" s="4">
        <v>3466.915768983994</v>
      </c>
    </row>
    <row r="22" spans="1:44" x14ac:dyDescent="0.2">
      <c r="A22" s="13" t="s">
        <v>92</v>
      </c>
      <c r="B22" s="1" t="s">
        <v>21</v>
      </c>
      <c r="C22" s="1" t="s">
        <v>19</v>
      </c>
      <c r="D22" s="4">
        <v>29761.899099999988</v>
      </c>
      <c r="E22" s="4">
        <v>29987.735050000003</v>
      </c>
      <c r="F22" s="4">
        <v>30213.571000000004</v>
      </c>
      <c r="G22" s="4">
        <v>30439.398009999997</v>
      </c>
      <c r="H22" s="4">
        <v>30665.226869999991</v>
      </c>
      <c r="I22" s="4">
        <v>30891.057789999999</v>
      </c>
      <c r="J22" s="4">
        <v>30937.855782615898</v>
      </c>
      <c r="K22" s="4">
        <v>30934.637388425093</v>
      </c>
      <c r="L22" s="4">
        <v>30920.747845791702</v>
      </c>
      <c r="M22" s="4">
        <v>30917.5241964995</v>
      </c>
      <c r="N22" s="4">
        <v>30902.728835066202</v>
      </c>
      <c r="O22" s="4">
        <v>31506.440000000002</v>
      </c>
      <c r="P22" s="4">
        <v>30978.78</v>
      </c>
      <c r="Q22" s="4">
        <v>30451.119999999999</v>
      </c>
      <c r="R22" s="4">
        <v>29923.46</v>
      </c>
      <c r="S22" s="4">
        <v>29395.799999999897</v>
      </c>
      <c r="T22" s="4">
        <v>28831.239999999994</v>
      </c>
      <c r="U22" s="4">
        <v>28266.679999999902</v>
      </c>
      <c r="V22" s="4">
        <v>27702.119999999988</v>
      </c>
      <c r="W22" s="4">
        <v>27137.56</v>
      </c>
      <c r="X22" s="4">
        <v>26572.999999999985</v>
      </c>
      <c r="Y22" s="4">
        <v>26163</v>
      </c>
      <c r="Z22" s="4">
        <v>25753</v>
      </c>
      <c r="AA22" s="4">
        <v>25342.999999999982</v>
      </c>
      <c r="AB22" s="4">
        <v>25162.760886342312</v>
      </c>
      <c r="AC22" s="4">
        <v>24864.001982235677</v>
      </c>
      <c r="AD22" s="4">
        <v>24439.342536632041</v>
      </c>
      <c r="AE22" s="4">
        <v>24131.399999999991</v>
      </c>
      <c r="AF22" s="4">
        <v>23935.600000000002</v>
      </c>
      <c r="AG22" s="4">
        <v>23739.800000000003</v>
      </c>
      <c r="AH22" s="4">
        <v>23544</v>
      </c>
      <c r="AI22" s="4">
        <v>23365.659999999993</v>
      </c>
      <c r="AJ22" s="4">
        <v>23187.319999999978</v>
      </c>
      <c r="AK22" s="4">
        <v>23008.979999999981</v>
      </c>
      <c r="AL22" s="4">
        <v>22830.639999999989</v>
      </c>
      <c r="AM22" s="4">
        <v>22652.299999999988</v>
      </c>
      <c r="AN22" s="4">
        <v>22484.439999999991</v>
      </c>
      <c r="AO22" s="4">
        <v>22316.58</v>
      </c>
      <c r="AP22" s="4">
        <v>22148.719999999983</v>
      </c>
      <c r="AQ22" s="4">
        <v>21980.86</v>
      </c>
      <c r="AR22" s="4">
        <v>21813</v>
      </c>
    </row>
    <row r="23" spans="1:44" x14ac:dyDescent="0.2">
      <c r="A23" s="13" t="s">
        <v>92</v>
      </c>
      <c r="B23" s="1" t="s">
        <v>22</v>
      </c>
      <c r="C23" s="1" t="s">
        <v>19</v>
      </c>
      <c r="D23" s="4">
        <v>1104.1238937562985</v>
      </c>
      <c r="E23" s="4">
        <v>1113.9015426637918</v>
      </c>
      <c r="F23" s="4">
        <v>1123.6788984139571</v>
      </c>
      <c r="G23" s="4">
        <v>1133.4551391726995</v>
      </c>
      <c r="H23" s="4">
        <v>1142.1335129780934</v>
      </c>
      <c r="I23" s="4">
        <v>1151.9054710131243</v>
      </c>
      <c r="J23" s="4">
        <v>1161.6772409535047</v>
      </c>
      <c r="K23" s="4">
        <v>1171.4480065687721</v>
      </c>
      <c r="L23" s="4">
        <v>1181.2186734983466</v>
      </c>
      <c r="M23" s="4">
        <v>1190.988331472375</v>
      </c>
      <c r="N23" s="4">
        <v>1200.75792770064</v>
      </c>
      <c r="O23" s="4">
        <v>1189.5915264072273</v>
      </c>
      <c r="P23" s="4">
        <v>1179.535293811263</v>
      </c>
      <c r="Q23" s="4">
        <v>1169.473592478806</v>
      </c>
      <c r="R23" s="4">
        <v>1159.407340194482</v>
      </c>
      <c r="S23" s="4">
        <v>1149.3357933241784</v>
      </c>
      <c r="T23" s="4">
        <v>1139.2598595240997</v>
      </c>
      <c r="U23" s="4">
        <v>1128.1696551797552</v>
      </c>
      <c r="V23" s="4">
        <v>1118.0983407568012</v>
      </c>
      <c r="W23" s="4">
        <v>1108.0222802900855</v>
      </c>
      <c r="X23" s="4">
        <v>1097.9419766256808</v>
      </c>
      <c r="Y23" s="4">
        <v>1087.8570809816551</v>
      </c>
      <c r="Z23" s="4">
        <v>1077.7672647665843</v>
      </c>
      <c r="AA23" s="4">
        <v>1067.673025841417</v>
      </c>
      <c r="AB23" s="4">
        <v>1056.6631454142644</v>
      </c>
      <c r="AC23" s="4">
        <v>1046.5736440794917</v>
      </c>
      <c r="AD23" s="4">
        <v>1036.4801265625129</v>
      </c>
      <c r="AE23" s="4">
        <v>1026.3819185488292</v>
      </c>
      <c r="AF23" s="4">
        <v>1016.2798316896451</v>
      </c>
      <c r="AG23" s="4">
        <v>1006.1731927930932</v>
      </c>
      <c r="AH23" s="4">
        <v>996.06279091751333</v>
      </c>
      <c r="AI23" s="4">
        <v>985.12756076345795</v>
      </c>
      <c r="AJ23" s="4">
        <v>975.0215906151966</v>
      </c>
      <c r="AK23" s="4">
        <v>964.91124437835708</v>
      </c>
      <c r="AL23" s="4">
        <v>954.79719675618423</v>
      </c>
      <c r="AM23" s="4">
        <v>944.67889967886811</v>
      </c>
      <c r="AN23" s="4">
        <v>934.55702415104577</v>
      </c>
      <c r="AO23" s="4">
        <v>923.68390279204255</v>
      </c>
      <c r="AP23" s="4">
        <v>913.56622425648527</v>
      </c>
      <c r="AQ23" s="4">
        <v>903.44439270635019</v>
      </c>
      <c r="AR23" s="4">
        <v>893.31908667207188</v>
      </c>
    </row>
    <row r="25" spans="1:44" x14ac:dyDescent="0.2">
      <c r="A25" s="3" t="s">
        <v>90</v>
      </c>
      <c r="B25" s="3" t="s">
        <v>23</v>
      </c>
      <c r="C25" s="2" t="s">
        <v>1</v>
      </c>
      <c r="D25" s="2">
        <v>2010</v>
      </c>
      <c r="E25" s="2">
        <v>2011</v>
      </c>
      <c r="F25" s="2">
        <v>2012</v>
      </c>
      <c r="G25" s="2">
        <v>2013</v>
      </c>
      <c r="H25" s="2">
        <v>2014</v>
      </c>
      <c r="I25" s="2">
        <v>2015</v>
      </c>
      <c r="J25" s="2">
        <v>2016</v>
      </c>
      <c r="K25" s="2">
        <v>2017</v>
      </c>
      <c r="L25" s="2">
        <v>2018</v>
      </c>
      <c r="M25" s="2">
        <v>2019</v>
      </c>
      <c r="N25" s="2">
        <v>2020</v>
      </c>
      <c r="O25" s="2">
        <v>2021</v>
      </c>
      <c r="P25" s="2">
        <v>2022</v>
      </c>
      <c r="Q25" s="2">
        <v>2023</v>
      </c>
      <c r="R25" s="2">
        <v>2024</v>
      </c>
      <c r="S25" s="2">
        <v>2025</v>
      </c>
      <c r="T25" s="2">
        <v>2026</v>
      </c>
      <c r="U25" s="2">
        <v>2027</v>
      </c>
      <c r="V25" s="2">
        <v>2028</v>
      </c>
      <c r="W25" s="2">
        <v>2029</v>
      </c>
      <c r="X25" s="2">
        <v>2030</v>
      </c>
      <c r="Y25" s="2">
        <v>2031</v>
      </c>
      <c r="Z25" s="2">
        <v>2032</v>
      </c>
      <c r="AA25" s="2">
        <v>2033</v>
      </c>
      <c r="AB25" s="2">
        <v>2034</v>
      </c>
      <c r="AC25" s="2">
        <v>2035</v>
      </c>
      <c r="AD25" s="2">
        <v>2036</v>
      </c>
      <c r="AE25" s="2">
        <v>2037</v>
      </c>
      <c r="AF25" s="2">
        <v>2038</v>
      </c>
      <c r="AG25" s="2">
        <v>2039</v>
      </c>
      <c r="AH25" s="2">
        <v>2040</v>
      </c>
      <c r="AI25" s="2">
        <v>2041</v>
      </c>
      <c r="AJ25" s="2">
        <v>2042</v>
      </c>
      <c r="AK25" s="2">
        <v>2043</v>
      </c>
      <c r="AL25" s="2">
        <v>2044</v>
      </c>
      <c r="AM25" s="2">
        <v>2045</v>
      </c>
      <c r="AN25" s="2">
        <v>2046</v>
      </c>
      <c r="AO25" s="2">
        <v>2047</v>
      </c>
      <c r="AP25" s="2">
        <v>2048</v>
      </c>
      <c r="AQ25" s="2">
        <v>2049</v>
      </c>
      <c r="AR25" s="2">
        <v>2050</v>
      </c>
    </row>
    <row r="26" spans="1:44" x14ac:dyDescent="0.2">
      <c r="A26" s="13" t="s">
        <v>92</v>
      </c>
      <c r="B26" s="5" t="s">
        <v>24</v>
      </c>
      <c r="C26" s="1" t="s">
        <v>3</v>
      </c>
      <c r="D26" s="4">
        <v>340.27648972894929</v>
      </c>
      <c r="E26" s="4">
        <v>346.28488062404756</v>
      </c>
      <c r="F26" s="4">
        <v>352.17510415035201</v>
      </c>
      <c r="G26" s="4">
        <v>357.90462808303863</v>
      </c>
      <c r="H26" s="4">
        <v>363.50819712502761</v>
      </c>
      <c r="I26" s="4">
        <v>369.00526300233253</v>
      </c>
      <c r="J26" s="4">
        <v>374.26482770670833</v>
      </c>
      <c r="K26" s="4">
        <v>379.59984361322722</v>
      </c>
      <c r="L26" s="4">
        <v>385.01051371587283</v>
      </c>
      <c r="M26" s="4">
        <v>390.1696535725589</v>
      </c>
      <c r="N26" s="4">
        <v>395.26278824735783</v>
      </c>
      <c r="O26" s="4">
        <v>395.48526807112307</v>
      </c>
      <c r="P26" s="4">
        <v>395.59126726051147</v>
      </c>
      <c r="Q26" s="4">
        <v>395.45437707639798</v>
      </c>
      <c r="R26" s="4">
        <v>394.60466503308567</v>
      </c>
      <c r="S26" s="4">
        <v>395.22740168489145</v>
      </c>
      <c r="T26" s="4">
        <v>394.90114739596009</v>
      </c>
      <c r="U26" s="4">
        <v>394.53308102857545</v>
      </c>
      <c r="V26" s="4">
        <v>394.10033902880872</v>
      </c>
      <c r="W26" s="4">
        <v>393.41646863451183</v>
      </c>
      <c r="X26" s="4">
        <v>390.61524200750375</v>
      </c>
      <c r="Y26" s="4">
        <v>392.45101139925896</v>
      </c>
      <c r="Z26" s="4">
        <v>394.22819245330231</v>
      </c>
      <c r="AA26" s="4">
        <v>395.96084426671746</v>
      </c>
      <c r="AB26" s="4">
        <v>397.6661048864022</v>
      </c>
      <c r="AC26" s="4">
        <v>399.32241670266507</v>
      </c>
      <c r="AD26" s="4">
        <v>400.85272745554579</v>
      </c>
      <c r="AE26" s="4">
        <v>402.34337793480154</v>
      </c>
      <c r="AF26" s="4">
        <v>403.79500223256645</v>
      </c>
      <c r="AG26" s="4">
        <v>405.21955124335739</v>
      </c>
      <c r="AH26" s="4">
        <v>406.59240184946384</v>
      </c>
      <c r="AI26" s="4">
        <v>409.04922420892603</v>
      </c>
      <c r="AJ26" s="4">
        <v>410.2071912807296</v>
      </c>
      <c r="AK26" s="4">
        <v>411.19176125196697</v>
      </c>
      <c r="AL26" s="4">
        <v>412.15890286643878</v>
      </c>
      <c r="AM26" s="4">
        <v>413.01910858150325</v>
      </c>
      <c r="AN26" s="4">
        <v>413.86046858955456</v>
      </c>
      <c r="AO26" s="4">
        <v>414.69691451891839</v>
      </c>
      <c r="AP26" s="4">
        <v>415.59138072555243</v>
      </c>
      <c r="AQ26" s="4">
        <v>416.41862691926184</v>
      </c>
      <c r="AR26" s="4">
        <v>417.11061110886652</v>
      </c>
    </row>
    <row r="27" spans="1:44" x14ac:dyDescent="0.2">
      <c r="A27" s="13" t="s">
        <v>92</v>
      </c>
      <c r="B27" s="1" t="s">
        <v>25</v>
      </c>
      <c r="C27" s="1" t="s">
        <v>3</v>
      </c>
      <c r="D27" s="4">
        <v>12.93801036341241</v>
      </c>
      <c r="E27" s="4">
        <v>13.20974719432772</v>
      </c>
      <c r="F27" s="4">
        <v>13.474692437142849</v>
      </c>
      <c r="G27" s="4">
        <v>13.732683271120619</v>
      </c>
      <c r="H27" s="4">
        <v>13.98398884844595</v>
      </c>
      <c r="I27" s="4">
        <v>14.228903230185109</v>
      </c>
      <c r="J27" s="4">
        <v>14.467671075133492</v>
      </c>
      <c r="K27" s="4">
        <v>14.700527425822639</v>
      </c>
      <c r="L27" s="4">
        <v>14.92771351635586</v>
      </c>
      <c r="M27" s="4">
        <v>15.149474273557049</v>
      </c>
      <c r="N27" s="4">
        <v>15.365980050359509</v>
      </c>
      <c r="O27" s="4">
        <v>15.454831554907379</v>
      </c>
      <c r="P27" s="4">
        <v>15.53848505141848</v>
      </c>
      <c r="Q27" s="4">
        <v>15.617186569538472</v>
      </c>
      <c r="R27" s="4">
        <v>15.691006380104302</v>
      </c>
      <c r="S27" s="4">
        <v>15.76019274960278</v>
      </c>
      <c r="T27" s="4">
        <v>15.824776620611802</v>
      </c>
      <c r="U27" s="4">
        <v>15.884982812716721</v>
      </c>
      <c r="V27" s="4">
        <v>15.940905796970311</v>
      </c>
      <c r="W27" s="4">
        <v>15.99267848132552</v>
      </c>
      <c r="X27" s="4">
        <v>16.040415884345212</v>
      </c>
      <c r="Y27" s="4">
        <v>16.084254325817902</v>
      </c>
      <c r="Z27" s="4">
        <v>16.12424178423025</v>
      </c>
      <c r="AA27" s="4">
        <v>16.16057238338168</v>
      </c>
      <c r="AB27" s="4">
        <v>16.19324628435951</v>
      </c>
      <c r="AC27" s="4">
        <v>16.222465615668099</v>
      </c>
      <c r="AD27" s="4">
        <v>16.248224584856793</v>
      </c>
      <c r="AE27" s="4">
        <v>16.270673250762329</v>
      </c>
      <c r="AF27" s="4">
        <v>16.289865745539501</v>
      </c>
      <c r="AG27" s="4">
        <v>16.305912286996449</v>
      </c>
      <c r="AH27" s="4">
        <v>16.318854180272481</v>
      </c>
      <c r="AI27" s="4">
        <v>16.328809394306631</v>
      </c>
      <c r="AJ27" s="4">
        <v>16.335790563505892</v>
      </c>
      <c r="AK27" s="4">
        <v>16.339943542597311</v>
      </c>
      <c r="AL27" s="4">
        <v>16.341237590321679</v>
      </c>
      <c r="AM27" s="4">
        <v>16.339857079915568</v>
      </c>
      <c r="AN27" s="4">
        <v>16.335749106463869</v>
      </c>
      <c r="AO27" s="4">
        <v>16.32906427884274</v>
      </c>
      <c r="AP27" s="4">
        <v>16.319776795179479</v>
      </c>
      <c r="AQ27" s="4">
        <v>16.308020715132749</v>
      </c>
      <c r="AR27" s="4">
        <v>16.293774402977881</v>
      </c>
    </row>
    <row r="28" spans="1:44" x14ac:dyDescent="0.2">
      <c r="A28" s="13" t="s">
        <v>92</v>
      </c>
      <c r="B28" s="1" t="s">
        <v>26</v>
      </c>
      <c r="C28" s="1" t="s">
        <v>3</v>
      </c>
      <c r="D28" s="4">
        <v>118.40359816553709</v>
      </c>
      <c r="E28" s="4">
        <v>119.82896881251992</v>
      </c>
      <c r="F28" s="4">
        <v>121.22740818820934</v>
      </c>
      <c r="G28" s="4">
        <v>122.59955933531813</v>
      </c>
      <c r="H28" s="4">
        <v>123.94677041838202</v>
      </c>
      <c r="I28" s="4">
        <v>125.2695417097475</v>
      </c>
      <c r="J28" s="4">
        <v>126.56921534517498</v>
      </c>
      <c r="K28" s="4">
        <v>127.84611666540471</v>
      </c>
      <c r="L28" s="4">
        <v>129.10146711503523</v>
      </c>
      <c r="M28" s="4">
        <v>130.3356105410021</v>
      </c>
      <c r="N28" s="4">
        <v>131.54969824699856</v>
      </c>
      <c r="O28" s="4">
        <v>131.26335738621574</v>
      </c>
      <c r="P28" s="4">
        <v>130.96410516921708</v>
      </c>
      <c r="Q28" s="4">
        <v>130.65205260941195</v>
      </c>
      <c r="R28" s="4">
        <v>130.32812762409375</v>
      </c>
      <c r="S28" s="4">
        <v>129.99268808528896</v>
      </c>
      <c r="T28" s="4">
        <v>129.6459487193485</v>
      </c>
      <c r="U28" s="4">
        <v>129.28846218185879</v>
      </c>
      <c r="V28" s="4">
        <v>128.92099984783869</v>
      </c>
      <c r="W28" s="4">
        <v>128.54349090180176</v>
      </c>
      <c r="X28" s="4">
        <v>128.15677092315877</v>
      </c>
      <c r="Y28" s="4">
        <v>128.08905929344132</v>
      </c>
      <c r="Z28" s="4">
        <v>128.01283206907232</v>
      </c>
      <c r="AA28" s="4">
        <v>127.92812222333593</v>
      </c>
      <c r="AB28" s="4">
        <v>127.83544564204293</v>
      </c>
      <c r="AC28" s="4">
        <v>127.73495658699699</v>
      </c>
      <c r="AD28" s="4">
        <v>127.62716917068937</v>
      </c>
      <c r="AE28" s="4">
        <v>127.51206260403933</v>
      </c>
      <c r="AF28" s="4">
        <v>127.39021684702715</v>
      </c>
      <c r="AG28" s="4">
        <v>127.26162457636116</v>
      </c>
      <c r="AH28" s="4">
        <v>127.12679136919152</v>
      </c>
      <c r="AI28" s="4">
        <v>127.04400121861957</v>
      </c>
      <c r="AJ28" s="4">
        <v>126.95551107879893</v>
      </c>
      <c r="AK28" s="4">
        <v>126.86111383743101</v>
      </c>
      <c r="AL28" s="4">
        <v>126.76138671349517</v>
      </c>
      <c r="AM28" s="4">
        <v>126.65635744536274</v>
      </c>
      <c r="AN28" s="4">
        <v>126.54624907238623</v>
      </c>
      <c r="AO28" s="4">
        <v>126.43113967240417</v>
      </c>
      <c r="AP28" s="4">
        <v>126.31156657603267</v>
      </c>
      <c r="AQ28" s="4">
        <v>126.18718972952276</v>
      </c>
      <c r="AR28" s="4">
        <v>126.05857773181086</v>
      </c>
    </row>
    <row r="29" spans="1:44" x14ac:dyDescent="0.2">
      <c r="A29" s="13" t="s">
        <v>92</v>
      </c>
      <c r="B29" s="1" t="s">
        <v>27</v>
      </c>
      <c r="C29" s="1" t="s">
        <v>3</v>
      </c>
      <c r="D29" s="4">
        <v>47.763470499999983</v>
      </c>
      <c r="E29" s="4">
        <v>49.658723571200028</v>
      </c>
      <c r="F29" s="4">
        <v>51.52370167100004</v>
      </c>
      <c r="G29" s="4">
        <v>53.290078392600009</v>
      </c>
      <c r="H29" s="4">
        <v>54.974379762199931</v>
      </c>
      <c r="I29" s="4">
        <v>56.646675437400035</v>
      </c>
      <c r="J29" s="4">
        <v>58.626262408399995</v>
      </c>
      <c r="K29" s="4">
        <v>60.587466149999997</v>
      </c>
      <c r="L29" s="4">
        <v>62.661224632482018</v>
      </c>
      <c r="M29" s="4">
        <v>64.741275999999971</v>
      </c>
      <c r="N29" s="4">
        <v>66.637391999999949</v>
      </c>
      <c r="O29" s="4">
        <v>66.846276000000032</v>
      </c>
      <c r="P29" s="4">
        <v>67.053460999999984</v>
      </c>
      <c r="Q29" s="4">
        <v>67.055444692447722</v>
      </c>
      <c r="R29" s="4">
        <v>66.822521308887701</v>
      </c>
      <c r="S29" s="4">
        <v>67.687031999999945</v>
      </c>
      <c r="T29" s="4">
        <v>67.971122999999977</v>
      </c>
      <c r="U29" s="4">
        <v>68.257630000000006</v>
      </c>
      <c r="V29" s="4">
        <v>68.530637999999939</v>
      </c>
      <c r="W29" s="4">
        <v>68.58094614538463</v>
      </c>
      <c r="X29" s="4">
        <v>69.051851999999982</v>
      </c>
      <c r="Y29" s="4">
        <v>70.31547999999998</v>
      </c>
      <c r="Z29" s="4">
        <v>71.576520000000016</v>
      </c>
      <c r="AA29" s="4">
        <v>72.83300399999996</v>
      </c>
      <c r="AB29" s="4">
        <v>74.086573999999928</v>
      </c>
      <c r="AC29" s="4">
        <v>75.330555999999973</v>
      </c>
      <c r="AD29" s="4">
        <v>76.325349999999929</v>
      </c>
      <c r="AE29" s="4">
        <v>77.321656000000019</v>
      </c>
      <c r="AF29" s="4">
        <v>78.319474000000014</v>
      </c>
      <c r="AG29" s="4">
        <v>79.316471999999948</v>
      </c>
      <c r="AH29" s="4">
        <v>80.31601999999998</v>
      </c>
      <c r="AI29" s="4">
        <v>82.320579999999993</v>
      </c>
      <c r="AJ29" s="4">
        <v>84.302551999999849</v>
      </c>
      <c r="AK29" s="4">
        <v>86.306935999999695</v>
      </c>
      <c r="AL29" s="4">
        <v>88.30782999999937</v>
      </c>
      <c r="AM29" s="4">
        <v>90.311343999999195</v>
      </c>
      <c r="AN29" s="4">
        <v>92.300569999999027</v>
      </c>
      <c r="AO29" s="4">
        <v>94.293894999999708</v>
      </c>
      <c r="AP29" s="4">
        <v>96.267668999999785</v>
      </c>
      <c r="AQ29" s="4">
        <v>98.237854999999868</v>
      </c>
      <c r="AR29" s="4">
        <v>100.21036312040029</v>
      </c>
    </row>
    <row r="30" spans="1:44" x14ac:dyDescent="0.2">
      <c r="A30" s="13" t="s">
        <v>92</v>
      </c>
      <c r="B30" s="1" t="s">
        <v>28</v>
      </c>
      <c r="C30" s="1" t="s">
        <v>3</v>
      </c>
      <c r="D30" s="4">
        <v>77.894399999999905</v>
      </c>
      <c r="E30" s="4">
        <v>78.726199999999835</v>
      </c>
      <c r="F30" s="4">
        <v>79.557999999999893</v>
      </c>
      <c r="G30" s="4">
        <v>80.38979999999988</v>
      </c>
      <c r="H30" s="4">
        <v>81.22159999999981</v>
      </c>
      <c r="I30" s="4">
        <v>82.053399999999868</v>
      </c>
      <c r="J30" s="4">
        <v>82.88519999999987</v>
      </c>
      <c r="K30" s="4">
        <v>83.716999999999871</v>
      </c>
      <c r="L30" s="4">
        <v>84.548799999999744</v>
      </c>
      <c r="M30" s="4">
        <v>85.380599999999887</v>
      </c>
      <c r="N30" s="4">
        <v>86.212399999999874</v>
      </c>
      <c r="O30" s="4">
        <v>85.293899999999923</v>
      </c>
      <c r="P30" s="4">
        <v>84.375399999999885</v>
      </c>
      <c r="Q30" s="4">
        <v>83.456899999999962</v>
      </c>
      <c r="R30" s="4">
        <v>82.538399999999882</v>
      </c>
      <c r="S30" s="4">
        <v>81.619899999999788</v>
      </c>
      <c r="T30" s="4">
        <v>80.701499999999911</v>
      </c>
      <c r="U30" s="4">
        <v>79.782999999999987</v>
      </c>
      <c r="V30" s="4">
        <v>78.864499999999936</v>
      </c>
      <c r="W30" s="4">
        <v>77.945999999999913</v>
      </c>
      <c r="X30" s="4">
        <v>77.027499999999904</v>
      </c>
      <c r="Y30" s="4">
        <v>77.067799999999792</v>
      </c>
      <c r="Z30" s="4">
        <v>77.108099999999808</v>
      </c>
      <c r="AA30" s="4">
        <v>77.148399999999896</v>
      </c>
      <c r="AB30" s="4">
        <v>77.188599999999909</v>
      </c>
      <c r="AC30" s="4">
        <v>77.228899999999982</v>
      </c>
      <c r="AD30" s="4">
        <v>77.269199999999813</v>
      </c>
      <c r="AE30" s="4">
        <v>77.309499999999844</v>
      </c>
      <c r="AF30" s="4">
        <v>77.349799999999902</v>
      </c>
      <c r="AG30" s="4">
        <v>77.390099999999862</v>
      </c>
      <c r="AH30" s="4">
        <v>77.430399999999864</v>
      </c>
      <c r="AI30" s="4">
        <v>77.641099999999923</v>
      </c>
      <c r="AJ30" s="4">
        <v>77.851799999999997</v>
      </c>
      <c r="AK30" s="4">
        <v>78.062499999999943</v>
      </c>
      <c r="AL30" s="4">
        <v>78.273099999999985</v>
      </c>
      <c r="AM30" s="4">
        <v>78.483799999999917</v>
      </c>
      <c r="AN30" s="4">
        <v>78.694499999999991</v>
      </c>
      <c r="AO30" s="4">
        <v>78.905199999999979</v>
      </c>
      <c r="AP30" s="4">
        <v>79.115799999999894</v>
      </c>
      <c r="AQ30" s="4">
        <v>79.32650000000001</v>
      </c>
      <c r="AR30" s="4">
        <v>79.537199999999984</v>
      </c>
    </row>
    <row r="31" spans="1:44" x14ac:dyDescent="0.2">
      <c r="A31" s="13" t="s">
        <v>92</v>
      </c>
      <c r="B31" s="1" t="s">
        <v>29</v>
      </c>
      <c r="C31" s="1" t="s">
        <v>3</v>
      </c>
      <c r="D31" s="4">
        <v>83.277010699999906</v>
      </c>
      <c r="E31" s="4">
        <v>84.861241046000004</v>
      </c>
      <c r="F31" s="4">
        <v>86.391301853999906</v>
      </c>
      <c r="G31" s="4">
        <v>87.892507084000002</v>
      </c>
      <c r="H31" s="4">
        <v>89.381458095999889</v>
      </c>
      <c r="I31" s="4">
        <v>90.806742624999998</v>
      </c>
      <c r="J31" s="4">
        <v>91.71647887799999</v>
      </c>
      <c r="K31" s="4">
        <v>92.74873337199999</v>
      </c>
      <c r="L31" s="4">
        <v>93.771308451999971</v>
      </c>
      <c r="M31" s="4">
        <v>94.562692757999898</v>
      </c>
      <c r="N31" s="4">
        <v>95.497317949999982</v>
      </c>
      <c r="O31" s="4">
        <v>96.626903129999988</v>
      </c>
      <c r="P31" s="4">
        <v>97.659816039876006</v>
      </c>
      <c r="Q31" s="4">
        <v>98.672793204999905</v>
      </c>
      <c r="R31" s="4">
        <v>99.224609720000004</v>
      </c>
      <c r="S31" s="4">
        <v>100.16758884999999</v>
      </c>
      <c r="T31" s="4">
        <v>100.75779905599991</v>
      </c>
      <c r="U31" s="4">
        <v>101.3190060339999</v>
      </c>
      <c r="V31" s="4">
        <v>101.84329538399987</v>
      </c>
      <c r="W31" s="4">
        <v>102.35335310599999</v>
      </c>
      <c r="X31" s="4">
        <v>100.33870319999991</v>
      </c>
      <c r="Y31" s="4">
        <v>100.89441778</v>
      </c>
      <c r="Z31" s="4">
        <v>101.40649859999989</v>
      </c>
      <c r="AA31" s="4">
        <v>101.89074566000001</v>
      </c>
      <c r="AB31" s="4">
        <v>102.36223895999989</v>
      </c>
      <c r="AC31" s="4">
        <v>102.80553850000001</v>
      </c>
      <c r="AD31" s="4">
        <v>103.38278369999991</v>
      </c>
      <c r="AE31" s="4">
        <v>103.92948607999999</v>
      </c>
      <c r="AF31" s="4">
        <v>104.4456456399999</v>
      </c>
      <c r="AG31" s="4">
        <v>104.94544237999999</v>
      </c>
      <c r="AH31" s="4">
        <v>105.40033629999999</v>
      </c>
      <c r="AI31" s="4">
        <v>105.7147335959999</v>
      </c>
      <c r="AJ31" s="4">
        <v>104.76153763842488</v>
      </c>
      <c r="AK31" s="4">
        <v>103.62126787193897</v>
      </c>
      <c r="AL31" s="4">
        <v>102.47534856262254</v>
      </c>
      <c r="AM31" s="4">
        <v>101.22775005622583</v>
      </c>
      <c r="AN31" s="4">
        <v>99.983400410705457</v>
      </c>
      <c r="AO31" s="4">
        <v>98.737615567671767</v>
      </c>
      <c r="AP31" s="4">
        <v>97.576568354340566</v>
      </c>
      <c r="AQ31" s="4">
        <v>96.359061474606463</v>
      </c>
      <c r="AR31" s="4">
        <v>95.010695853677532</v>
      </c>
    </row>
    <row r="33" spans="1:44" x14ac:dyDescent="0.2">
      <c r="A33" s="3" t="s">
        <v>90</v>
      </c>
      <c r="B33" s="3" t="s">
        <v>30</v>
      </c>
      <c r="C33" s="2" t="s">
        <v>1</v>
      </c>
      <c r="D33" s="2">
        <v>2010</v>
      </c>
      <c r="E33" s="2">
        <v>2011</v>
      </c>
      <c r="F33" s="2">
        <v>2012</v>
      </c>
      <c r="G33" s="2">
        <v>2013</v>
      </c>
      <c r="H33" s="2">
        <v>2014</v>
      </c>
      <c r="I33" s="2">
        <v>2015</v>
      </c>
      <c r="J33" s="2">
        <v>2016</v>
      </c>
      <c r="K33" s="2">
        <v>2017</v>
      </c>
      <c r="L33" s="2">
        <v>2018</v>
      </c>
      <c r="M33" s="2">
        <v>2019</v>
      </c>
      <c r="N33" s="2">
        <v>2020</v>
      </c>
      <c r="O33" s="2">
        <v>2021</v>
      </c>
      <c r="P33" s="2">
        <v>2022</v>
      </c>
      <c r="Q33" s="2">
        <v>2023</v>
      </c>
      <c r="R33" s="2">
        <v>2024</v>
      </c>
      <c r="S33" s="2">
        <v>2025</v>
      </c>
      <c r="T33" s="2">
        <v>2026</v>
      </c>
      <c r="U33" s="2">
        <v>2027</v>
      </c>
      <c r="V33" s="2">
        <v>2028</v>
      </c>
      <c r="W33" s="2">
        <v>2029</v>
      </c>
      <c r="X33" s="2">
        <v>2030</v>
      </c>
      <c r="Y33" s="2">
        <v>2031</v>
      </c>
      <c r="Z33" s="2">
        <v>2032</v>
      </c>
      <c r="AA33" s="2">
        <v>2033</v>
      </c>
      <c r="AB33" s="2">
        <v>2034</v>
      </c>
      <c r="AC33" s="2">
        <v>2035</v>
      </c>
      <c r="AD33" s="2">
        <v>2036</v>
      </c>
      <c r="AE33" s="2">
        <v>2037</v>
      </c>
      <c r="AF33" s="2">
        <v>2038</v>
      </c>
      <c r="AG33" s="2">
        <v>2039</v>
      </c>
      <c r="AH33" s="2">
        <v>2040</v>
      </c>
      <c r="AI33" s="2">
        <v>2041</v>
      </c>
      <c r="AJ33" s="2">
        <v>2042</v>
      </c>
      <c r="AK33" s="2">
        <v>2043</v>
      </c>
      <c r="AL33" s="2">
        <v>2044</v>
      </c>
      <c r="AM33" s="2">
        <v>2045</v>
      </c>
      <c r="AN33" s="2">
        <v>2046</v>
      </c>
      <c r="AO33" s="2">
        <v>2047</v>
      </c>
      <c r="AP33" s="2">
        <v>2048</v>
      </c>
      <c r="AQ33" s="2">
        <v>2049</v>
      </c>
      <c r="AR33" s="2">
        <v>2050</v>
      </c>
    </row>
    <row r="34" spans="1:44" x14ac:dyDescent="0.2">
      <c r="A34" s="13" t="s">
        <v>92</v>
      </c>
      <c r="B34" s="1" t="s">
        <v>31</v>
      </c>
      <c r="C34" s="1" t="s">
        <v>32</v>
      </c>
      <c r="D34" s="6">
        <v>2856.3201850944711</v>
      </c>
      <c r="E34" s="4">
        <v>2867.5667417364225</v>
      </c>
      <c r="F34" s="4">
        <v>2878.8546235695385</v>
      </c>
      <c r="G34" s="4">
        <v>2890.0902420072202</v>
      </c>
      <c r="H34" s="4">
        <v>2901.366554683596</v>
      </c>
      <c r="I34" s="4">
        <v>2912.5919157585263</v>
      </c>
      <c r="J34" s="4">
        <v>2923.857351939399</v>
      </c>
      <c r="K34" s="4">
        <v>2935.1616527540828</v>
      </c>
      <c r="L34" s="4">
        <v>2946.4159676525992</v>
      </c>
      <c r="M34" s="4">
        <v>2957.7085995521347</v>
      </c>
      <c r="N34" s="4">
        <v>2968.9524506611479</v>
      </c>
      <c r="O34" s="4">
        <v>2973.2788979422326</v>
      </c>
      <c r="P34" s="4">
        <v>2977.532609205774</v>
      </c>
      <c r="Q34" s="4">
        <v>2981.8830520822089</v>
      </c>
      <c r="R34" s="4">
        <v>2986.1615648143638</v>
      </c>
      <c r="S34" s="4">
        <v>2990.5348162093296</v>
      </c>
      <c r="T34" s="4">
        <v>2994.7551572028124</v>
      </c>
      <c r="U34" s="4">
        <v>2999.0696468939491</v>
      </c>
      <c r="V34" s="4">
        <v>3003.3150843083304</v>
      </c>
      <c r="W34" s="4">
        <v>3007.6527770846656</v>
      </c>
      <c r="X34" s="4">
        <v>3011.9221398291975</v>
      </c>
      <c r="Y34" s="4">
        <v>3012.4962740211085</v>
      </c>
      <c r="Z34" s="4">
        <v>3012.9849928944454</v>
      </c>
      <c r="AA34" s="4">
        <v>3013.5453362174553</v>
      </c>
      <c r="AB34" s="4">
        <v>3014.0987330903863</v>
      </c>
      <c r="AC34" s="4">
        <v>3014.6453118877721</v>
      </c>
      <c r="AD34" s="4">
        <v>3015.1851978403797</v>
      </c>
      <c r="AE34" s="4">
        <v>3015.7185131307433</v>
      </c>
      <c r="AF34" s="4">
        <v>3016.1700066519329</v>
      </c>
      <c r="AG34" s="4">
        <v>3016.7659057636115</v>
      </c>
      <c r="AH34" s="4">
        <v>3017.2802130431955</v>
      </c>
      <c r="AI34" s="4">
        <v>3018.4566462882512</v>
      </c>
      <c r="AJ34" s="4">
        <v>3019.6229394120746</v>
      </c>
      <c r="AK34" s="4">
        <v>3020.8527337524033</v>
      </c>
      <c r="AL34" s="4">
        <v>3022.0720186172498</v>
      </c>
      <c r="AM34" s="4">
        <v>3023.2809281499572</v>
      </c>
      <c r="AN34" s="4">
        <v>3024.4795942205928</v>
      </c>
      <c r="AO34" s="4">
        <v>3025.7404167683458</v>
      </c>
      <c r="AP34" s="4">
        <v>3026.8467123761629</v>
      </c>
      <c r="AQ34" s="4">
        <v>3028.0870828718225</v>
      </c>
      <c r="AR34" s="4">
        <v>3029.3171184685521</v>
      </c>
    </row>
    <row r="35" spans="1:44" x14ac:dyDescent="0.2">
      <c r="A35" s="13" t="s">
        <v>92</v>
      </c>
      <c r="B35" s="1" t="s">
        <v>33</v>
      </c>
      <c r="C35" s="1" t="s">
        <v>32</v>
      </c>
      <c r="D35" s="7">
        <v>2405.4225637268787</v>
      </c>
      <c r="E35" s="4">
        <v>2416.410449563055</v>
      </c>
      <c r="F35" s="4">
        <v>2427.351879073035</v>
      </c>
      <c r="G35" s="4">
        <v>2438.3406023338757</v>
      </c>
      <c r="H35" s="4">
        <v>2449.2838164950012</v>
      </c>
      <c r="I35" s="4">
        <v>2460.2733158188853</v>
      </c>
      <c r="J35" s="4">
        <v>2471.2182159816443</v>
      </c>
      <c r="K35" s="4">
        <v>2482.2084353248665</v>
      </c>
      <c r="L35" s="4">
        <v>2493.1549302817612</v>
      </c>
      <c r="M35" s="4">
        <v>2504.1458183727127</v>
      </c>
      <c r="N35" s="4">
        <v>2515.0938236570328</v>
      </c>
      <c r="O35" s="4">
        <v>2520.1988978942854</v>
      </c>
      <c r="P35" s="4">
        <v>2525.2181458761474</v>
      </c>
      <c r="Q35" s="4">
        <v>2530.321362589948</v>
      </c>
      <c r="R35" s="4">
        <v>2535.3402028103797</v>
      </c>
      <c r="S35" s="4">
        <v>2540.4416414951565</v>
      </c>
      <c r="T35" s="4">
        <v>2545.460104994685</v>
      </c>
      <c r="U35" s="4">
        <v>2550.5598404055368</v>
      </c>
      <c r="V35" s="4">
        <v>2555.5779558876875</v>
      </c>
      <c r="W35" s="4">
        <v>2560.6760583975597</v>
      </c>
      <c r="X35" s="4">
        <v>2565.6938524290322</v>
      </c>
      <c r="Y35" s="4">
        <v>2567.0400238369416</v>
      </c>
      <c r="Z35" s="4">
        <v>2568.3692975840518</v>
      </c>
      <c r="AA35" s="4">
        <v>2569.6819898448848</v>
      </c>
      <c r="AB35" s="4">
        <v>2571.0556479865722</v>
      </c>
      <c r="AC35" s="4">
        <v>2572.4123820987952</v>
      </c>
      <c r="AD35" s="4">
        <v>2573.7525030330798</v>
      </c>
      <c r="AE35" s="4">
        <v>2575.0763140745389</v>
      </c>
      <c r="AF35" s="4">
        <v>2576.3841111706934</v>
      </c>
      <c r="AG35" s="4">
        <v>2577.7511003544519</v>
      </c>
      <c r="AH35" s="4">
        <v>2579.1017509191847</v>
      </c>
      <c r="AI35" s="4">
        <v>2580.9142687797321</v>
      </c>
      <c r="AJ35" s="4">
        <v>2582.7111638661718</v>
      </c>
      <c r="AK35" s="4">
        <v>2584.5661480976319</v>
      </c>
      <c r="AL35" s="4">
        <v>2586.4052801571788</v>
      </c>
      <c r="AM35" s="4">
        <v>2588.2287623825364</v>
      </c>
      <c r="AN35" s="4">
        <v>2590.0367936824869</v>
      </c>
      <c r="AO35" s="4">
        <v>2591.9018399036486</v>
      </c>
      <c r="AP35" s="4">
        <v>2593.6792491115903</v>
      </c>
      <c r="AQ35" s="4">
        <v>2595.5134524129007</v>
      </c>
      <c r="AR35" s="4">
        <v>2597.3323729371682</v>
      </c>
    </row>
    <row r="36" spans="1:44" x14ac:dyDescent="0.2">
      <c r="A36" s="13" t="s">
        <v>92</v>
      </c>
      <c r="B36" s="1" t="s">
        <v>34</v>
      </c>
      <c r="C36" s="1" t="s">
        <v>32</v>
      </c>
      <c r="D36" s="7">
        <v>450.89762136759254</v>
      </c>
      <c r="E36" s="4">
        <v>451.15629217336738</v>
      </c>
      <c r="F36" s="4">
        <v>451.5027444965034</v>
      </c>
      <c r="G36" s="4">
        <v>451.74963967334469</v>
      </c>
      <c r="H36" s="4">
        <v>452.08273818859482</v>
      </c>
      <c r="I36" s="4">
        <v>452.31859993964082</v>
      </c>
      <c r="J36" s="4">
        <v>452.63913595775477</v>
      </c>
      <c r="K36" s="4">
        <v>452.95321742921618</v>
      </c>
      <c r="L36" s="4">
        <v>453.26103737083821</v>
      </c>
      <c r="M36" s="4">
        <v>453.56278117942219</v>
      </c>
      <c r="N36" s="4">
        <v>453.85862700411514</v>
      </c>
      <c r="O36" s="4">
        <v>453.08000004794712</v>
      </c>
      <c r="P36" s="4">
        <v>452.31446332962639</v>
      </c>
      <c r="Q36" s="4">
        <v>451.56168949226094</v>
      </c>
      <c r="R36" s="4">
        <v>450.82136200398429</v>
      </c>
      <c r="S36" s="4">
        <v>450.09317471417313</v>
      </c>
      <c r="T36" s="4">
        <v>449.29505220812729</v>
      </c>
      <c r="U36" s="4">
        <v>448.50980648841244</v>
      </c>
      <c r="V36" s="4">
        <v>447.73712842064276</v>
      </c>
      <c r="W36" s="4">
        <v>446.97671868710574</v>
      </c>
      <c r="X36" s="4">
        <v>446.22828740016553</v>
      </c>
      <c r="Y36" s="4">
        <v>445.45625018416672</v>
      </c>
      <c r="Z36" s="4">
        <v>444.61569531039385</v>
      </c>
      <c r="AA36" s="4">
        <v>443.86334637257045</v>
      </c>
      <c r="AB36" s="4">
        <v>443.04308510381406</v>
      </c>
      <c r="AC36" s="4">
        <v>442.23292978897689</v>
      </c>
      <c r="AD36" s="4">
        <v>441.4326948072997</v>
      </c>
      <c r="AE36" s="4">
        <v>440.64219905620456</v>
      </c>
      <c r="AF36" s="4">
        <v>439.78589548123966</v>
      </c>
      <c r="AG36" s="4">
        <v>439.01480540915958</v>
      </c>
      <c r="AH36" s="4">
        <v>438.17846212401105</v>
      </c>
      <c r="AI36" s="4">
        <v>437.542377508519</v>
      </c>
      <c r="AJ36" s="4">
        <v>436.91177554590297</v>
      </c>
      <c r="AK36" s="4">
        <v>436.28658565477161</v>
      </c>
      <c r="AL36" s="4">
        <v>435.66673846007086</v>
      </c>
      <c r="AM36" s="4">
        <v>435.05216576742089</v>
      </c>
      <c r="AN36" s="4">
        <v>434.44280053810604</v>
      </c>
      <c r="AO36" s="4">
        <v>433.83857686469713</v>
      </c>
      <c r="AP36" s="4">
        <v>433.16746326457246</v>
      </c>
      <c r="AQ36" s="4">
        <v>432.57363045892163</v>
      </c>
      <c r="AR36" s="4">
        <v>431.98474553138396</v>
      </c>
    </row>
    <row r="37" spans="1:44" x14ac:dyDescent="0.2">
      <c r="D37" s="7"/>
    </row>
    <row r="38" spans="1:44" x14ac:dyDescent="0.2">
      <c r="A38" s="3" t="s">
        <v>90</v>
      </c>
      <c r="B38" s="3" t="s">
        <v>35</v>
      </c>
      <c r="C38" s="2" t="s">
        <v>1</v>
      </c>
      <c r="D38" s="2">
        <v>2010</v>
      </c>
      <c r="E38" s="2">
        <v>2011</v>
      </c>
      <c r="F38" s="2">
        <v>2012</v>
      </c>
      <c r="G38" s="2">
        <v>2013</v>
      </c>
      <c r="H38" s="2">
        <v>2014</v>
      </c>
      <c r="I38" s="2">
        <v>2015</v>
      </c>
      <c r="J38" s="2">
        <v>2016</v>
      </c>
      <c r="K38" s="2">
        <v>2017</v>
      </c>
      <c r="L38" s="2">
        <v>2018</v>
      </c>
      <c r="M38" s="2">
        <v>2019</v>
      </c>
      <c r="N38" s="2">
        <v>2020</v>
      </c>
      <c r="O38" s="2">
        <v>2021</v>
      </c>
      <c r="P38" s="2">
        <v>2022</v>
      </c>
      <c r="Q38" s="2">
        <v>2023</v>
      </c>
      <c r="R38" s="2">
        <v>2024</v>
      </c>
      <c r="S38" s="2">
        <v>2025</v>
      </c>
      <c r="T38" s="2">
        <v>2026</v>
      </c>
      <c r="U38" s="2">
        <v>2027</v>
      </c>
      <c r="V38" s="2">
        <v>2028</v>
      </c>
      <c r="W38" s="2">
        <v>2029</v>
      </c>
      <c r="X38" s="2">
        <v>2030</v>
      </c>
      <c r="Y38" s="2">
        <v>2031</v>
      </c>
      <c r="Z38" s="2">
        <v>2032</v>
      </c>
      <c r="AA38" s="2">
        <v>2033</v>
      </c>
      <c r="AB38" s="2">
        <v>2034</v>
      </c>
      <c r="AC38" s="2">
        <v>2035</v>
      </c>
      <c r="AD38" s="2">
        <v>2036</v>
      </c>
      <c r="AE38" s="2">
        <v>2037</v>
      </c>
      <c r="AF38" s="2">
        <v>2038</v>
      </c>
      <c r="AG38" s="2">
        <v>2039</v>
      </c>
      <c r="AH38" s="2">
        <v>2040</v>
      </c>
      <c r="AI38" s="2">
        <v>2041</v>
      </c>
      <c r="AJ38" s="2">
        <v>2042</v>
      </c>
      <c r="AK38" s="2">
        <v>2043</v>
      </c>
      <c r="AL38" s="2">
        <v>2044</v>
      </c>
      <c r="AM38" s="2">
        <v>2045</v>
      </c>
      <c r="AN38" s="2">
        <v>2046</v>
      </c>
      <c r="AO38" s="2">
        <v>2047</v>
      </c>
      <c r="AP38" s="2">
        <v>2048</v>
      </c>
      <c r="AQ38" s="2">
        <v>2049</v>
      </c>
      <c r="AR38" s="2">
        <v>2050</v>
      </c>
    </row>
    <row r="39" spans="1:44" x14ac:dyDescent="0.2">
      <c r="A39" s="13" t="s">
        <v>92</v>
      </c>
      <c r="B39" s="1" t="s">
        <v>36</v>
      </c>
      <c r="C39" s="1" t="s">
        <v>3</v>
      </c>
      <c r="D39" s="4">
        <v>537.57000000000005</v>
      </c>
      <c r="E39" s="4">
        <v>537.57000000000005</v>
      </c>
      <c r="F39" s="4">
        <v>537.56999999999903</v>
      </c>
      <c r="G39" s="4">
        <v>536.23045055030104</v>
      </c>
      <c r="H39" s="4">
        <v>492.19435317109998</v>
      </c>
      <c r="I39" s="4">
        <v>425.58600580758798</v>
      </c>
      <c r="J39" s="4">
        <v>406.32767999999999</v>
      </c>
      <c r="K39" s="4">
        <v>406.32767999999999</v>
      </c>
      <c r="L39" s="4">
        <v>406.32767999999999</v>
      </c>
      <c r="M39" s="4">
        <v>406.32767999999999</v>
      </c>
      <c r="N39" s="4">
        <v>406.32767999999999</v>
      </c>
      <c r="O39" s="4">
        <v>406.32767999999999</v>
      </c>
      <c r="P39" s="4">
        <v>473.67661637100798</v>
      </c>
      <c r="Q39" s="4">
        <v>523.96316506797996</v>
      </c>
      <c r="R39" s="4">
        <v>545.50866245810903</v>
      </c>
      <c r="S39" s="4">
        <v>566.341814464609</v>
      </c>
      <c r="T39" s="4">
        <v>585.404649727015</v>
      </c>
      <c r="U39" s="4">
        <v>605.16377693134405</v>
      </c>
      <c r="V39" s="4">
        <v>624.42457492892697</v>
      </c>
      <c r="W39" s="4">
        <v>643.32022574353198</v>
      </c>
      <c r="X39" s="4">
        <v>660.44425448847903</v>
      </c>
      <c r="Y39" s="4">
        <v>678.50679339256897</v>
      </c>
      <c r="Z39" s="4">
        <v>696.08493559958902</v>
      </c>
      <c r="AA39" s="4">
        <v>712.22820664064</v>
      </c>
      <c r="AB39" s="4">
        <v>729.13207164826599</v>
      </c>
      <c r="AC39" s="4">
        <v>745.82080288358702</v>
      </c>
      <c r="AD39" s="4">
        <v>762.12814909275005</v>
      </c>
      <c r="AE39" s="4">
        <v>777.15699711078503</v>
      </c>
      <c r="AF39" s="4">
        <v>792.973840435071</v>
      </c>
      <c r="AG39" s="4">
        <v>808.65952634017697</v>
      </c>
      <c r="AH39" s="4">
        <v>822.99396040871204</v>
      </c>
      <c r="AI39" s="4">
        <v>819.43528088138498</v>
      </c>
      <c r="AJ39" s="4">
        <v>796.84088182420999</v>
      </c>
      <c r="AK39" s="4">
        <v>762.87654488312296</v>
      </c>
      <c r="AL39" s="4">
        <v>723.25280888722898</v>
      </c>
      <c r="AM39" s="4">
        <v>697.62536905101899</v>
      </c>
      <c r="AN39" s="4">
        <v>663.39368008936697</v>
      </c>
      <c r="AO39" s="4">
        <v>596.94246567630603</v>
      </c>
      <c r="AP39" s="4">
        <v>533.52516891404503</v>
      </c>
      <c r="AQ39" s="4">
        <v>474.43336165977399</v>
      </c>
      <c r="AR39" s="4">
        <v>406.84309567600201</v>
      </c>
    </row>
    <row r="41" spans="1:44" x14ac:dyDescent="0.2">
      <c r="A41" s="3" t="s">
        <v>90</v>
      </c>
      <c r="B41" s="3" t="s">
        <v>37</v>
      </c>
      <c r="C41" s="2" t="s">
        <v>1</v>
      </c>
      <c r="D41" s="2">
        <v>2010</v>
      </c>
      <c r="E41" s="2">
        <v>2011</v>
      </c>
      <c r="F41" s="2">
        <v>2012</v>
      </c>
      <c r="G41" s="2">
        <v>2013</v>
      </c>
      <c r="H41" s="2">
        <v>2014</v>
      </c>
      <c r="I41" s="2">
        <v>2015</v>
      </c>
      <c r="J41" s="2">
        <v>2016</v>
      </c>
      <c r="K41" s="2">
        <v>2017</v>
      </c>
      <c r="L41" s="2">
        <v>2018</v>
      </c>
      <c r="M41" s="2">
        <v>2019</v>
      </c>
      <c r="N41" s="2">
        <v>2020</v>
      </c>
      <c r="O41" s="2">
        <v>2021</v>
      </c>
      <c r="P41" s="2">
        <v>2022</v>
      </c>
      <c r="Q41" s="2">
        <v>2023</v>
      </c>
      <c r="R41" s="2">
        <v>2024</v>
      </c>
      <c r="S41" s="2">
        <v>2025</v>
      </c>
      <c r="T41" s="2">
        <v>2026</v>
      </c>
      <c r="U41" s="2">
        <v>2027</v>
      </c>
      <c r="V41" s="2">
        <v>2028</v>
      </c>
      <c r="W41" s="2">
        <v>2029</v>
      </c>
      <c r="X41" s="2">
        <v>2030</v>
      </c>
      <c r="Y41" s="2">
        <v>2031</v>
      </c>
      <c r="Z41" s="2">
        <v>2032</v>
      </c>
      <c r="AA41" s="2">
        <v>2033</v>
      </c>
      <c r="AB41" s="2">
        <v>2034</v>
      </c>
      <c r="AC41" s="2">
        <v>2035</v>
      </c>
      <c r="AD41" s="2">
        <v>2036</v>
      </c>
      <c r="AE41" s="2">
        <v>2037</v>
      </c>
      <c r="AF41" s="2">
        <v>2038</v>
      </c>
      <c r="AG41" s="2">
        <v>2039</v>
      </c>
      <c r="AH41" s="2">
        <v>2040</v>
      </c>
      <c r="AI41" s="2">
        <v>2041</v>
      </c>
      <c r="AJ41" s="2">
        <v>2042</v>
      </c>
      <c r="AK41" s="2">
        <v>2043</v>
      </c>
      <c r="AL41" s="2">
        <v>2044</v>
      </c>
      <c r="AM41" s="2">
        <v>2045</v>
      </c>
      <c r="AN41" s="2">
        <v>2046</v>
      </c>
      <c r="AO41" s="2">
        <v>2047</v>
      </c>
      <c r="AP41" s="2">
        <v>2048</v>
      </c>
      <c r="AQ41" s="2">
        <v>2049</v>
      </c>
      <c r="AR41" s="2">
        <v>2050</v>
      </c>
    </row>
    <row r="42" spans="1:44" x14ac:dyDescent="0.2">
      <c r="A42" s="13" t="s">
        <v>92</v>
      </c>
      <c r="B42" s="1" t="s">
        <v>38</v>
      </c>
      <c r="C42" s="1" t="s">
        <v>39</v>
      </c>
      <c r="D42" s="1">
        <v>13008</v>
      </c>
      <c r="E42" s="1">
        <v>13007.9999999999</v>
      </c>
      <c r="F42" s="1">
        <v>13008</v>
      </c>
      <c r="G42" s="1">
        <v>13009</v>
      </c>
      <c r="H42" s="1">
        <v>13009</v>
      </c>
      <c r="I42" s="1">
        <v>13009</v>
      </c>
      <c r="J42" s="1">
        <v>13009</v>
      </c>
      <c r="K42" s="1">
        <v>13009</v>
      </c>
      <c r="L42" s="1">
        <v>13009</v>
      </c>
      <c r="M42" s="1">
        <v>13009</v>
      </c>
      <c r="N42" s="1">
        <v>13009</v>
      </c>
      <c r="O42" s="1">
        <v>13009</v>
      </c>
      <c r="P42" s="1">
        <v>13009</v>
      </c>
      <c r="Q42" s="1">
        <v>13009</v>
      </c>
      <c r="R42" s="1">
        <v>13009</v>
      </c>
      <c r="S42" s="1">
        <v>13009</v>
      </c>
      <c r="T42" s="1">
        <v>13009</v>
      </c>
      <c r="U42" s="1">
        <v>13009</v>
      </c>
      <c r="V42" s="1">
        <v>13009</v>
      </c>
      <c r="W42" s="1">
        <v>13009</v>
      </c>
      <c r="X42" s="1">
        <v>13009</v>
      </c>
      <c r="Y42" s="1">
        <v>13009</v>
      </c>
      <c r="Z42" s="1">
        <v>13009</v>
      </c>
      <c r="AA42" s="1">
        <v>13009</v>
      </c>
      <c r="AB42" s="1">
        <v>13009</v>
      </c>
      <c r="AC42" s="1">
        <v>13009</v>
      </c>
      <c r="AD42" s="1">
        <v>13009</v>
      </c>
      <c r="AE42" s="1">
        <v>13009</v>
      </c>
      <c r="AF42" s="1">
        <v>13009</v>
      </c>
      <c r="AG42" s="1">
        <v>13008.9999999999</v>
      </c>
      <c r="AH42" s="1">
        <v>13009</v>
      </c>
      <c r="AI42" s="1">
        <v>13009</v>
      </c>
      <c r="AJ42" s="1">
        <v>13009</v>
      </c>
      <c r="AK42" s="1">
        <v>13009</v>
      </c>
      <c r="AL42" s="1">
        <v>13009</v>
      </c>
      <c r="AM42" s="1">
        <v>13009</v>
      </c>
      <c r="AN42" s="1">
        <v>13009</v>
      </c>
      <c r="AO42" s="1">
        <v>13009</v>
      </c>
      <c r="AP42" s="1">
        <v>13009</v>
      </c>
      <c r="AQ42" s="1">
        <v>13009</v>
      </c>
      <c r="AR42" s="1">
        <v>13009</v>
      </c>
    </row>
    <row r="43" spans="1:44" x14ac:dyDescent="0.2">
      <c r="A43" s="13" t="s">
        <v>92</v>
      </c>
      <c r="B43" s="1" t="s">
        <v>40</v>
      </c>
      <c r="C43" s="1" t="s">
        <v>39</v>
      </c>
      <c r="D43" s="8">
        <v>1845.64446641831</v>
      </c>
      <c r="E43" s="8">
        <v>1868.8200296290599</v>
      </c>
      <c r="F43" s="8">
        <v>1892.58983805035</v>
      </c>
      <c r="G43" s="8">
        <v>1915.7654012610999</v>
      </c>
      <c r="H43" s="8">
        <v>1939.5352096823899</v>
      </c>
      <c r="I43" s="8">
        <v>1966.5148214682699</v>
      </c>
      <c r="J43" s="8">
        <v>1995.8987915580299</v>
      </c>
      <c r="K43" s="8">
        <v>2024.9413132469199</v>
      </c>
      <c r="L43" s="8">
        <v>2054.3252833366801</v>
      </c>
      <c r="M43" s="8">
        <v>2083.3678050255598</v>
      </c>
      <c r="N43" s="8">
        <v>2113.3460203258601</v>
      </c>
      <c r="O43" s="8">
        <v>2063.3701034271789</v>
      </c>
      <c r="P43" s="8">
        <v>2014.252689330149</v>
      </c>
      <c r="Q43" s="8">
        <v>1967.889852533749</v>
      </c>
      <c r="R43" s="8">
        <v>1921.3107252484401</v>
      </c>
      <c r="S43" s="8">
        <v>1876.4143321947201</v>
      </c>
      <c r="T43" s="8">
        <v>1832.7726321932901</v>
      </c>
      <c r="U43" s="8">
        <v>1789.81404138122</v>
      </c>
      <c r="V43" s="8">
        <v>1747.70064765855</v>
      </c>
      <c r="W43" s="8">
        <v>1705.8324935453491</v>
      </c>
      <c r="X43" s="8">
        <v>1665.85790280418</v>
      </c>
      <c r="Y43" s="8">
        <v>1625.2790229097691</v>
      </c>
      <c r="Z43" s="8">
        <v>1585.739755867419</v>
      </c>
      <c r="AA43" s="8">
        <v>1546.801679949413</v>
      </c>
      <c r="AB43" s="8">
        <v>1508.0960792152819</v>
      </c>
      <c r="AC43" s="8">
        <v>1469.2325472217799</v>
      </c>
      <c r="AD43" s="8">
        <v>1431.0998604028341</v>
      </c>
      <c r="AE43" s="8">
        <v>1393.254000839539</v>
      </c>
      <c r="AF43" s="8">
        <v>1355.4096223952979</v>
      </c>
      <c r="AG43" s="8">
        <v>1317.1633850666772</v>
      </c>
      <c r="AH43" s="8">
        <v>1279.884132659673</v>
      </c>
      <c r="AI43" s="8">
        <v>1241.5432383337029</v>
      </c>
      <c r="AJ43" s="8">
        <v>1203.500323167613</v>
      </c>
      <c r="AK43" s="8">
        <v>1164.8139530321953</v>
      </c>
      <c r="AL43" s="8">
        <v>1141.27533794173</v>
      </c>
      <c r="AM43" s="8">
        <v>1126.05209138857</v>
      </c>
      <c r="AN43" s="8">
        <v>1111.55936741763</v>
      </c>
      <c r="AO43" s="8">
        <v>1097.4866833073499</v>
      </c>
      <c r="AP43" s="8">
        <v>1083.7613013341299</v>
      </c>
      <c r="AQ43" s="8">
        <v>1070.09667895184</v>
      </c>
      <c r="AR43" s="8">
        <v>1057.0877527804801</v>
      </c>
    </row>
    <row r="44" spans="1:44" x14ac:dyDescent="0.2">
      <c r="A44" s="13" t="s">
        <v>92</v>
      </c>
      <c r="B44" s="1" t="s">
        <v>41</v>
      </c>
      <c r="C44" s="1" t="s">
        <v>39</v>
      </c>
      <c r="D44" s="8">
        <v>1477.84446641831</v>
      </c>
      <c r="E44" s="8">
        <v>1501.02002962906</v>
      </c>
      <c r="F44" s="8">
        <v>1524.78983805035</v>
      </c>
      <c r="G44" s="8">
        <v>1547.9654012610999</v>
      </c>
      <c r="H44" s="8">
        <v>1571.73520968239</v>
      </c>
      <c r="I44" s="8">
        <v>1598.71482146827</v>
      </c>
      <c r="J44" s="8">
        <v>1628.0987915580299</v>
      </c>
      <c r="K44" s="8">
        <v>1657.1413132469199</v>
      </c>
      <c r="L44" s="8">
        <v>1686.5252833366801</v>
      </c>
      <c r="M44" s="8">
        <v>1715.5678050255599</v>
      </c>
      <c r="N44" s="8">
        <v>1745.5460203258599</v>
      </c>
      <c r="O44" s="8">
        <v>1677.18010342718</v>
      </c>
      <c r="P44" s="8">
        <v>1608.75318933015</v>
      </c>
      <c r="Q44" s="8">
        <v>1542.11537753375</v>
      </c>
      <c r="R44" s="8">
        <v>1474.2475264484401</v>
      </c>
      <c r="S44" s="8">
        <v>1406.9979734947201</v>
      </c>
      <c r="T44" s="8">
        <v>1339.8854555932901</v>
      </c>
      <c r="U44" s="8">
        <v>1272.28250588122</v>
      </c>
      <c r="V44" s="8">
        <v>1204.29253545855</v>
      </c>
      <c r="W44" s="8">
        <v>1135.2539757453501</v>
      </c>
      <c r="X44" s="8">
        <v>1066.75045910418</v>
      </c>
      <c r="Y44" s="8">
        <v>996.21620700976905</v>
      </c>
      <c r="Z44" s="8">
        <v>925.22379916742</v>
      </c>
      <c r="AA44" s="8">
        <v>853.259925449413</v>
      </c>
      <c r="AB44" s="8">
        <v>779.87723691528197</v>
      </c>
      <c r="AC44" s="8">
        <v>704.60276282177995</v>
      </c>
      <c r="AD44" s="8">
        <v>628.23858680283399</v>
      </c>
      <c r="AE44" s="8">
        <v>550.24966353954005</v>
      </c>
      <c r="AF44" s="8">
        <v>470.25506819529801</v>
      </c>
      <c r="AG44" s="8">
        <v>387.75110316667701</v>
      </c>
      <c r="AH44" s="8">
        <v>304.00123665967402</v>
      </c>
      <c r="AI44" s="8">
        <v>216.86619733370301</v>
      </c>
      <c r="AJ44" s="8">
        <v>127.589430167613</v>
      </c>
      <c r="AK44" s="8">
        <v>35.1075160321952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</row>
    <row r="45" spans="1:44" x14ac:dyDescent="0.2">
      <c r="A45" s="13" t="s">
        <v>92</v>
      </c>
      <c r="B45" s="1" t="s">
        <v>42</v>
      </c>
      <c r="C45" s="1" t="s">
        <v>39</v>
      </c>
      <c r="D45" s="8">
        <v>367.8</v>
      </c>
      <c r="E45" s="8">
        <v>367.8</v>
      </c>
      <c r="F45" s="8">
        <v>367.8</v>
      </c>
      <c r="G45" s="8">
        <v>367.8</v>
      </c>
      <c r="H45" s="8">
        <v>367.8</v>
      </c>
      <c r="I45" s="8">
        <v>367.8</v>
      </c>
      <c r="J45" s="8">
        <v>367.8</v>
      </c>
      <c r="K45" s="8">
        <v>367.8</v>
      </c>
      <c r="L45" s="8">
        <v>367.8</v>
      </c>
      <c r="M45" s="8">
        <v>367.8</v>
      </c>
      <c r="N45" s="8">
        <v>367.8</v>
      </c>
      <c r="O45" s="8">
        <v>386.18999999999897</v>
      </c>
      <c r="P45" s="8">
        <v>405.49949999999899</v>
      </c>
      <c r="Q45" s="8">
        <v>425.77447499999897</v>
      </c>
      <c r="R45" s="8">
        <v>447.06319880000001</v>
      </c>
      <c r="S45" s="8">
        <v>469.41635869999999</v>
      </c>
      <c r="T45" s="8">
        <v>492.88717659999998</v>
      </c>
      <c r="U45" s="8">
        <v>517.53153550000002</v>
      </c>
      <c r="V45" s="8">
        <v>543.40811220000001</v>
      </c>
      <c r="W45" s="8">
        <v>570.57851779999896</v>
      </c>
      <c r="X45" s="8">
        <v>599.10744369999998</v>
      </c>
      <c r="Y45" s="8">
        <v>629.06281590000003</v>
      </c>
      <c r="Z45" s="8">
        <v>660.51595669999904</v>
      </c>
      <c r="AA45" s="8">
        <v>693.54175450000002</v>
      </c>
      <c r="AB45" s="8">
        <v>728.21884230000001</v>
      </c>
      <c r="AC45" s="8">
        <v>764.62978439999995</v>
      </c>
      <c r="AD45" s="8">
        <v>802.8612736</v>
      </c>
      <c r="AE45" s="8">
        <v>843.00433729999895</v>
      </c>
      <c r="AF45" s="8">
        <v>885.15455420000001</v>
      </c>
      <c r="AG45" s="8">
        <v>929.41228190000004</v>
      </c>
      <c r="AH45" s="8">
        <v>975.88289599999905</v>
      </c>
      <c r="AI45" s="8">
        <v>1024.6770409999999</v>
      </c>
      <c r="AJ45" s="8">
        <v>1075.910893</v>
      </c>
      <c r="AK45" s="8">
        <v>1129.7064370000001</v>
      </c>
      <c r="AL45" s="8">
        <v>1141.27533794173</v>
      </c>
      <c r="AM45" s="8">
        <v>1126.05209138857</v>
      </c>
      <c r="AN45" s="8">
        <v>1111.55936741763</v>
      </c>
      <c r="AO45" s="8">
        <v>1097.4866833073499</v>
      </c>
      <c r="AP45" s="8">
        <v>1083.7613013341299</v>
      </c>
      <c r="AQ45" s="8">
        <v>1070.09667895184</v>
      </c>
      <c r="AR45" s="8">
        <v>1057.0877527804801</v>
      </c>
    </row>
    <row r="46" spans="1:44" x14ac:dyDescent="0.2">
      <c r="A46" s="13" t="s">
        <v>92</v>
      </c>
      <c r="B46" s="1" t="s">
        <v>43</v>
      </c>
      <c r="C46" s="1" t="s">
        <v>39</v>
      </c>
      <c r="D46" s="9">
        <v>3999.99999999999</v>
      </c>
      <c r="E46" s="9">
        <v>4000</v>
      </c>
      <c r="F46" s="9">
        <v>4000</v>
      </c>
      <c r="G46" s="9">
        <v>3993.2345987388899</v>
      </c>
      <c r="H46" s="9">
        <v>3969.4647903176001</v>
      </c>
      <c r="I46" s="9">
        <v>3920.3789521336498</v>
      </c>
      <c r="J46" s="9">
        <v>3852.3297073271101</v>
      </c>
      <c r="K46" s="9">
        <v>3791.0661233742499</v>
      </c>
      <c r="L46" s="9">
        <v>3723.0168785677101</v>
      </c>
      <c r="M46" s="9">
        <v>3661.7532946148399</v>
      </c>
      <c r="N46" s="9">
        <v>3593.1098045977701</v>
      </c>
      <c r="O46" s="9">
        <v>3711.5422734540198</v>
      </c>
      <c r="P46" s="9">
        <v>3826.9079636390202</v>
      </c>
      <c r="Q46" s="9">
        <v>3931.2786114544401</v>
      </c>
      <c r="R46" s="9">
        <v>4040.0942548389298</v>
      </c>
      <c r="S46" s="9">
        <v>4145.3121942656999</v>
      </c>
      <c r="T46" s="9">
        <v>4241.5891400354303</v>
      </c>
      <c r="U46" s="9">
        <v>4341.3827117744604</v>
      </c>
      <c r="V46" s="9">
        <v>4438.6594693380102</v>
      </c>
      <c r="W46" s="9">
        <v>4534.0920492097503</v>
      </c>
      <c r="X46" s="9">
        <v>4620.5770428711003</v>
      </c>
      <c r="Y46" s="9">
        <v>4711.8019868311503</v>
      </c>
      <c r="Z46" s="9">
        <v>4800.5804828262098</v>
      </c>
      <c r="AA46" s="9">
        <v>4882.1121547507</v>
      </c>
      <c r="AB46" s="9">
        <v>4967.4852103447702</v>
      </c>
      <c r="AC46" s="9">
        <v>5051.7717317352799</v>
      </c>
      <c r="AD46" s="9">
        <v>5134.1320661250002</v>
      </c>
      <c r="AE46" s="9">
        <v>5210.0353389433603</v>
      </c>
      <c r="AF46" s="9">
        <v>5289.9183860357098</v>
      </c>
      <c r="AG46" s="9">
        <v>5369.1390219200803</v>
      </c>
      <c r="AH46" s="9">
        <v>5441.5351535793498</v>
      </c>
      <c r="AI46" s="9">
        <v>5518.8993344250302</v>
      </c>
      <c r="AJ46" s="9">
        <v>5595.0137486347403</v>
      </c>
      <c r="AK46" s="9">
        <v>5670.8542322946496</v>
      </c>
      <c r="AL46" s="9">
        <v>5726.0593302641801</v>
      </c>
      <c r="AM46" s="9">
        <v>5776.7528218306297</v>
      </c>
      <c r="AN46" s="9">
        <v>5825.8909013959401</v>
      </c>
      <c r="AO46" s="9">
        <v>5869.3682116942</v>
      </c>
      <c r="AP46" s="9">
        <v>5916.2237141143896</v>
      </c>
      <c r="AQ46" s="9">
        <v>5962.2739598549597</v>
      </c>
      <c r="AR46" s="9">
        <v>6006.9488288655302</v>
      </c>
    </row>
    <row r="47" spans="1:44" x14ac:dyDescent="0.2">
      <c r="A47" s="13" t="s">
        <v>92</v>
      </c>
      <c r="B47" s="1" t="s">
        <v>44</v>
      </c>
      <c r="C47" s="1" t="s">
        <v>39</v>
      </c>
      <c r="D47" s="9">
        <v>2715</v>
      </c>
      <c r="E47" s="9">
        <v>2715</v>
      </c>
      <c r="F47" s="9">
        <v>2714.99999999999</v>
      </c>
      <c r="G47" s="9">
        <v>2708.2345987388899</v>
      </c>
      <c r="H47" s="9">
        <v>2485.8300665206998</v>
      </c>
      <c r="I47" s="9">
        <v>2149.4242717554898</v>
      </c>
      <c r="J47" s="9">
        <v>2052.16</v>
      </c>
      <c r="K47" s="9">
        <v>2052.16</v>
      </c>
      <c r="L47" s="9">
        <v>2052.16</v>
      </c>
      <c r="M47" s="9">
        <v>2052.16</v>
      </c>
      <c r="N47" s="9">
        <v>2052.16</v>
      </c>
      <c r="O47" s="9">
        <v>2052.16</v>
      </c>
      <c r="P47" s="9">
        <v>2392.3061432879199</v>
      </c>
      <c r="Q47" s="9">
        <v>2646.2786114544401</v>
      </c>
      <c r="R47" s="9">
        <v>2755.0942548389298</v>
      </c>
      <c r="S47" s="9">
        <v>2860.3121942656999</v>
      </c>
      <c r="T47" s="9">
        <v>2956.5891400354199</v>
      </c>
      <c r="U47" s="9">
        <v>3056.3827117744599</v>
      </c>
      <c r="V47" s="9">
        <v>3153.6594693380098</v>
      </c>
      <c r="W47" s="9">
        <v>3249.0920492097498</v>
      </c>
      <c r="X47" s="9">
        <v>3335.5770428710998</v>
      </c>
      <c r="Y47" s="9">
        <v>3426.8019868311499</v>
      </c>
      <c r="Z47" s="9">
        <v>3515.5804828262098</v>
      </c>
      <c r="AA47" s="9">
        <v>3597.1121547507</v>
      </c>
      <c r="AB47" s="9">
        <v>3682.4852103447702</v>
      </c>
      <c r="AC47" s="9">
        <v>3766.7717317352799</v>
      </c>
      <c r="AD47" s="9">
        <v>3849.1320661250002</v>
      </c>
      <c r="AE47" s="9">
        <v>3925.0353389433499</v>
      </c>
      <c r="AF47" s="9">
        <v>4004.9183860357098</v>
      </c>
      <c r="AG47" s="9">
        <v>4084.1390219200798</v>
      </c>
      <c r="AH47" s="9">
        <v>4156.5351535793498</v>
      </c>
      <c r="AI47" s="9">
        <v>4138.56202465346</v>
      </c>
      <c r="AJ47" s="9">
        <v>4024.44889810207</v>
      </c>
      <c r="AK47" s="9">
        <v>3852.9118428440502</v>
      </c>
      <c r="AL47" s="9">
        <v>3652.7919640769101</v>
      </c>
      <c r="AM47" s="9">
        <v>3523.3604497526198</v>
      </c>
      <c r="AN47" s="9">
        <v>3350.4731317644801</v>
      </c>
      <c r="AO47" s="9">
        <v>3014.8609377591201</v>
      </c>
      <c r="AP47" s="9">
        <v>2694.5715601719398</v>
      </c>
      <c r="AQ47" s="9">
        <v>2396.12808919078</v>
      </c>
      <c r="AR47" s="9">
        <v>2054.7631094747499</v>
      </c>
    </row>
    <row r="48" spans="1:44" x14ac:dyDescent="0.2">
      <c r="A48" s="13" t="s">
        <v>92</v>
      </c>
      <c r="B48" s="1" t="s">
        <v>45</v>
      </c>
      <c r="C48" s="1" t="s">
        <v>39</v>
      </c>
      <c r="D48" s="1">
        <v>3899.99999999999</v>
      </c>
      <c r="E48" s="1">
        <v>3899.99999999999</v>
      </c>
      <c r="F48" s="1">
        <v>3899.99999999999</v>
      </c>
      <c r="G48" s="1">
        <v>3899.99999999999</v>
      </c>
      <c r="H48" s="1">
        <v>3899.99999999999</v>
      </c>
      <c r="I48" s="1">
        <v>3899.99999999999</v>
      </c>
      <c r="J48" s="1">
        <v>3899.99999999999</v>
      </c>
      <c r="K48" s="1">
        <v>3899.99999999999</v>
      </c>
      <c r="L48" s="1">
        <v>3900</v>
      </c>
      <c r="M48" s="1">
        <v>3900</v>
      </c>
      <c r="N48" s="1">
        <v>3900</v>
      </c>
      <c r="O48" s="1">
        <v>3900</v>
      </c>
      <c r="P48" s="1">
        <v>3900</v>
      </c>
      <c r="Q48" s="1">
        <v>3900</v>
      </c>
      <c r="R48" s="1">
        <v>3900</v>
      </c>
      <c r="S48" s="1">
        <v>3900</v>
      </c>
      <c r="T48" s="1">
        <v>3900</v>
      </c>
      <c r="U48" s="1">
        <v>3900</v>
      </c>
      <c r="V48" s="1">
        <v>3900</v>
      </c>
      <c r="W48" s="1">
        <v>3900</v>
      </c>
      <c r="X48" s="1">
        <v>3900</v>
      </c>
      <c r="Y48" s="1">
        <v>3900</v>
      </c>
      <c r="Z48" s="1">
        <v>3900</v>
      </c>
      <c r="AA48" s="1">
        <v>3900</v>
      </c>
      <c r="AB48" s="1">
        <v>3900</v>
      </c>
      <c r="AC48" s="1">
        <v>3900</v>
      </c>
      <c r="AD48" s="1">
        <v>3900</v>
      </c>
      <c r="AE48" s="1">
        <v>3900</v>
      </c>
      <c r="AF48" s="1">
        <v>3900</v>
      </c>
      <c r="AG48" s="1">
        <v>3900</v>
      </c>
      <c r="AH48" s="1">
        <v>3900</v>
      </c>
      <c r="AI48" s="1">
        <v>3900</v>
      </c>
      <c r="AJ48" s="1">
        <v>3900</v>
      </c>
      <c r="AK48" s="1">
        <v>3900</v>
      </c>
      <c r="AL48" s="1">
        <v>3900</v>
      </c>
      <c r="AM48" s="1">
        <v>3900</v>
      </c>
      <c r="AN48" s="1">
        <v>3900</v>
      </c>
      <c r="AO48" s="1">
        <v>3900</v>
      </c>
      <c r="AP48" s="1">
        <v>3900</v>
      </c>
      <c r="AQ48" s="1">
        <v>3900</v>
      </c>
      <c r="AR48" s="1">
        <v>3900</v>
      </c>
    </row>
    <row r="49" spans="1:44" x14ac:dyDescent="0.2">
      <c r="A49" s="13" t="s">
        <v>92</v>
      </c>
      <c r="B49" s="1" t="s">
        <v>46</v>
      </c>
      <c r="C49" s="1" t="s">
        <v>39</v>
      </c>
      <c r="D49" s="8">
        <v>3200</v>
      </c>
      <c r="E49" s="8">
        <v>3200</v>
      </c>
      <c r="F49" s="8">
        <v>3200</v>
      </c>
      <c r="G49" s="8">
        <v>3200</v>
      </c>
      <c r="H49" s="8">
        <v>3200</v>
      </c>
      <c r="I49" s="8">
        <v>3222.1062263980698</v>
      </c>
      <c r="J49" s="8">
        <v>3260.7715011148398</v>
      </c>
      <c r="K49" s="8">
        <v>3292.9925633788298</v>
      </c>
      <c r="L49" s="8">
        <v>3331.6578380955998</v>
      </c>
      <c r="M49" s="8">
        <v>3363.8789003595798</v>
      </c>
      <c r="N49" s="8">
        <v>3402.5441750763598</v>
      </c>
      <c r="O49" s="8">
        <v>3334.0876231187899</v>
      </c>
      <c r="P49" s="8">
        <v>3267.8393470308101</v>
      </c>
      <c r="Q49" s="8">
        <v>3209.8315360117899</v>
      </c>
      <c r="R49" s="8">
        <v>3147.59501991261</v>
      </c>
      <c r="S49" s="8">
        <v>3087.2734735395602</v>
      </c>
      <c r="T49" s="8">
        <v>3034.6382277712701</v>
      </c>
      <c r="U49" s="8">
        <v>2977.8032468442998</v>
      </c>
      <c r="V49" s="8">
        <v>2922.63988300342</v>
      </c>
      <c r="W49" s="8">
        <v>2869.07545724489</v>
      </c>
      <c r="X49" s="8">
        <v>2822.5650543247102</v>
      </c>
      <c r="Y49" s="8">
        <v>2771.9189902590701</v>
      </c>
      <c r="Z49" s="8">
        <v>2722.67976130637</v>
      </c>
      <c r="AA49" s="8">
        <v>2680.0861652998701</v>
      </c>
      <c r="AB49" s="8">
        <v>2633.4187104399298</v>
      </c>
      <c r="AC49" s="8">
        <v>2587.9957210429302</v>
      </c>
      <c r="AD49" s="8">
        <v>2543.7680734721598</v>
      </c>
      <c r="AE49" s="8">
        <v>2505.7106602170902</v>
      </c>
      <c r="AF49" s="8">
        <v>2463.67199156898</v>
      </c>
      <c r="AG49" s="8">
        <v>2422.6975930132298</v>
      </c>
      <c r="AH49" s="8">
        <v>2387.58071376097</v>
      </c>
      <c r="AI49" s="8">
        <v>2348.55742724126</v>
      </c>
      <c r="AJ49" s="8">
        <v>2310.4859281976401</v>
      </c>
      <c r="AK49" s="8">
        <v>2273.3318146731399</v>
      </c>
      <c r="AL49" s="8">
        <v>2241.66533179408</v>
      </c>
      <c r="AM49" s="8">
        <v>2206.19508678079</v>
      </c>
      <c r="AN49" s="8">
        <v>2171.5497311864201</v>
      </c>
      <c r="AO49" s="8">
        <v>2142.1451049984398</v>
      </c>
      <c r="AP49" s="8">
        <v>2109.0149845514602</v>
      </c>
      <c r="AQ49" s="8">
        <v>2076.6293611931801</v>
      </c>
      <c r="AR49" s="8">
        <v>2044.9634183539699</v>
      </c>
    </row>
    <row r="50" spans="1:44" x14ac:dyDescent="0.2">
      <c r="A50" s="13" t="s">
        <v>92</v>
      </c>
      <c r="B50" s="5" t="s">
        <v>47</v>
      </c>
      <c r="C50" s="1" t="s">
        <v>39</v>
      </c>
      <c r="D50" s="8">
        <v>7760.64446641831</v>
      </c>
      <c r="E50" s="8">
        <v>7783.8200296290597</v>
      </c>
      <c r="F50" s="8">
        <v>7807.5898380503404</v>
      </c>
      <c r="G50" s="8">
        <v>7823.99999999999</v>
      </c>
      <c r="H50" s="8">
        <v>7625.3652762030897</v>
      </c>
      <c r="I50" s="8">
        <v>7338.0453196218295</v>
      </c>
      <c r="J50" s="8">
        <v>7308.8302926728702</v>
      </c>
      <c r="K50" s="8">
        <v>7370.0938766257495</v>
      </c>
      <c r="L50" s="8">
        <v>7438.1431214322802</v>
      </c>
      <c r="M50" s="8">
        <v>7499.4067053851395</v>
      </c>
      <c r="N50" s="8">
        <v>7568.0501954022202</v>
      </c>
      <c r="O50" s="8">
        <v>7449.6177265459683</v>
      </c>
      <c r="P50" s="8">
        <v>7674.3981796488788</v>
      </c>
      <c r="Q50" s="8">
        <v>7823.99999999998</v>
      </c>
      <c r="R50" s="8">
        <v>7823.99999999998</v>
      </c>
      <c r="S50" s="8">
        <v>7823.99999999998</v>
      </c>
      <c r="T50" s="8">
        <v>7823.99999999998</v>
      </c>
      <c r="U50" s="8">
        <v>7823.99999999998</v>
      </c>
      <c r="V50" s="8">
        <v>7823.99999999998</v>
      </c>
      <c r="W50" s="8">
        <v>7823.9999999999891</v>
      </c>
      <c r="X50" s="8">
        <v>7823.99999999999</v>
      </c>
      <c r="Y50" s="8">
        <v>7823.9999999999891</v>
      </c>
      <c r="Z50" s="8">
        <v>7823.9999999999991</v>
      </c>
      <c r="AA50" s="8">
        <v>7823.9999999999836</v>
      </c>
      <c r="AB50" s="8">
        <v>7823.9999999999818</v>
      </c>
      <c r="AC50" s="8">
        <v>7823.99999999999</v>
      </c>
      <c r="AD50" s="8">
        <v>7823.9999999999945</v>
      </c>
      <c r="AE50" s="8">
        <v>7823.9999999999782</v>
      </c>
      <c r="AF50" s="8">
        <v>7823.9999999999882</v>
      </c>
      <c r="AG50" s="8">
        <v>7823.9999999999873</v>
      </c>
      <c r="AH50" s="8">
        <v>7823.9999999999927</v>
      </c>
      <c r="AI50" s="8">
        <v>7728.6626902284224</v>
      </c>
      <c r="AJ50" s="8">
        <v>7538.4351494673228</v>
      </c>
      <c r="AK50" s="8">
        <v>7291.0576105493856</v>
      </c>
      <c r="AL50" s="8">
        <v>7035.7326338127205</v>
      </c>
      <c r="AM50" s="8">
        <v>6855.6076279219797</v>
      </c>
      <c r="AN50" s="8">
        <v>6633.58223036853</v>
      </c>
      <c r="AO50" s="8">
        <v>6254.4927260649101</v>
      </c>
      <c r="AP50" s="8">
        <v>5887.3478460575298</v>
      </c>
      <c r="AQ50" s="8">
        <v>5542.8541293357994</v>
      </c>
      <c r="AR50" s="8">
        <v>5156.8142806092001</v>
      </c>
    </row>
    <row r="51" spans="1:44" x14ac:dyDescent="0.2">
      <c r="B51" s="5"/>
      <c r="D51" s="8"/>
    </row>
    <row r="52" spans="1:44" x14ac:dyDescent="0.2">
      <c r="A52" s="3" t="s">
        <v>90</v>
      </c>
      <c r="B52" s="3" t="s">
        <v>48</v>
      </c>
      <c r="C52" s="2" t="s">
        <v>1</v>
      </c>
      <c r="D52" s="2">
        <v>2010</v>
      </c>
      <c r="E52" s="2">
        <v>2011</v>
      </c>
      <c r="F52" s="2">
        <v>2012</v>
      </c>
      <c r="G52" s="2">
        <v>2013</v>
      </c>
      <c r="H52" s="2">
        <v>2014</v>
      </c>
      <c r="I52" s="2">
        <v>2015</v>
      </c>
      <c r="J52" s="2">
        <v>2016</v>
      </c>
      <c r="K52" s="2">
        <v>2017</v>
      </c>
      <c r="L52" s="2">
        <v>2018</v>
      </c>
      <c r="M52" s="2">
        <v>2019</v>
      </c>
      <c r="N52" s="2">
        <v>2020</v>
      </c>
      <c r="O52" s="2">
        <v>2021</v>
      </c>
      <c r="P52" s="2">
        <v>2022</v>
      </c>
      <c r="Q52" s="2">
        <v>2023</v>
      </c>
      <c r="R52" s="2">
        <v>2024</v>
      </c>
      <c r="S52" s="2">
        <v>2025</v>
      </c>
      <c r="T52" s="2">
        <v>2026</v>
      </c>
      <c r="U52" s="2">
        <v>2027</v>
      </c>
      <c r="V52" s="2">
        <v>2028</v>
      </c>
      <c r="W52" s="2">
        <v>2029</v>
      </c>
      <c r="X52" s="2">
        <v>2030</v>
      </c>
      <c r="Y52" s="2">
        <v>2031</v>
      </c>
      <c r="Z52" s="2">
        <v>2032</v>
      </c>
      <c r="AA52" s="2">
        <v>2033</v>
      </c>
      <c r="AB52" s="2">
        <v>2034</v>
      </c>
      <c r="AC52" s="2">
        <v>2035</v>
      </c>
      <c r="AD52" s="2">
        <v>2036</v>
      </c>
      <c r="AE52" s="2">
        <v>2037</v>
      </c>
      <c r="AF52" s="2">
        <v>2038</v>
      </c>
      <c r="AG52" s="2">
        <v>2039</v>
      </c>
      <c r="AH52" s="2">
        <v>2040</v>
      </c>
      <c r="AI52" s="2">
        <v>2041</v>
      </c>
      <c r="AJ52" s="2">
        <v>2042</v>
      </c>
      <c r="AK52" s="2">
        <v>2043</v>
      </c>
      <c r="AL52" s="2">
        <v>2044</v>
      </c>
      <c r="AM52" s="2">
        <v>2045</v>
      </c>
      <c r="AN52" s="2">
        <v>2046</v>
      </c>
      <c r="AO52" s="2">
        <v>2047</v>
      </c>
      <c r="AP52" s="2">
        <v>2048</v>
      </c>
      <c r="AQ52" s="2">
        <v>2049</v>
      </c>
      <c r="AR52" s="2">
        <v>2050</v>
      </c>
    </row>
    <row r="53" spans="1:44" x14ac:dyDescent="0.2">
      <c r="A53" s="13" t="s">
        <v>92</v>
      </c>
      <c r="B53" s="1" t="s">
        <v>49</v>
      </c>
      <c r="C53" s="1" t="s">
        <v>3</v>
      </c>
      <c r="D53" s="4">
        <v>490.83359062747843</v>
      </c>
      <c r="E53" s="4">
        <v>498.78074861280965</v>
      </c>
      <c r="F53" s="4">
        <v>497.68974228266183</v>
      </c>
      <c r="G53" s="4">
        <v>490.28667721856493</v>
      </c>
      <c r="H53" s="4">
        <v>491.53620140945543</v>
      </c>
      <c r="I53" s="4">
        <v>494.09468181375729</v>
      </c>
      <c r="J53" s="4">
        <v>490.36880581247129</v>
      </c>
      <c r="K53" s="4">
        <v>490.50750861054536</v>
      </c>
      <c r="L53" s="4">
        <v>491.91566182717884</v>
      </c>
      <c r="M53" s="4">
        <v>496.91806022846583</v>
      </c>
      <c r="N53" s="4">
        <v>503.14438294622238</v>
      </c>
      <c r="O53" s="4">
        <v>498.18146074148984</v>
      </c>
      <c r="P53" s="4">
        <v>492.34784027293131</v>
      </c>
      <c r="Q53" s="4">
        <v>486.64093612882971</v>
      </c>
      <c r="R53" s="4">
        <v>480.50058789051241</v>
      </c>
      <c r="S53" s="4">
        <v>475.91321818800111</v>
      </c>
      <c r="T53" s="4">
        <v>470.0299409010679</v>
      </c>
      <c r="U53" s="4">
        <v>464.18452504537288</v>
      </c>
      <c r="V53" s="4">
        <v>458.31302984856501</v>
      </c>
      <c r="W53" s="4">
        <v>452.41604963144727</v>
      </c>
      <c r="X53" s="4">
        <v>449.11744437055313</v>
      </c>
      <c r="Y53" s="4">
        <v>448.22977683043257</v>
      </c>
      <c r="Z53" s="4">
        <v>447.32071849174389</v>
      </c>
      <c r="AA53" s="4">
        <v>445.90392220113762</v>
      </c>
      <c r="AB53" s="4">
        <v>446.84627259448348</v>
      </c>
      <c r="AC53" s="4">
        <v>445.4876626271602</v>
      </c>
      <c r="AD53" s="4">
        <v>443.25573782013436</v>
      </c>
      <c r="AE53" s="4">
        <v>441.93013754898311</v>
      </c>
      <c r="AF53" s="4">
        <v>441.76437621939772</v>
      </c>
      <c r="AG53" s="4">
        <v>441.55719440907677</v>
      </c>
      <c r="AH53" s="4">
        <v>441.04401012763407</v>
      </c>
      <c r="AI53" s="4">
        <v>442.33339546690445</v>
      </c>
      <c r="AJ53" s="4">
        <v>442.14549142204459</v>
      </c>
      <c r="AK53" s="4">
        <v>440.08831270912162</v>
      </c>
      <c r="AL53" s="4">
        <v>439.35919288727365</v>
      </c>
      <c r="AM53" s="4">
        <v>438.75559361990412</v>
      </c>
      <c r="AN53" s="4">
        <v>437.11412115053503</v>
      </c>
      <c r="AO53" s="4">
        <v>433.77717316843348</v>
      </c>
      <c r="AP53" s="4">
        <v>430.60796028287371</v>
      </c>
      <c r="AQ53" s="4">
        <v>428.59380412208594</v>
      </c>
      <c r="AR53" s="4">
        <v>426.30988282848227</v>
      </c>
    </row>
    <row r="54" spans="1:44" x14ac:dyDescent="0.2">
      <c r="A54" s="13" t="s">
        <v>92</v>
      </c>
      <c r="B54" s="1" t="s">
        <v>50</v>
      </c>
      <c r="C54" s="1" t="s">
        <v>3</v>
      </c>
      <c r="D54" s="4">
        <v>36.423419817305216</v>
      </c>
      <c r="E54" s="4">
        <v>36.545733950773837</v>
      </c>
      <c r="F54" s="4">
        <v>36.671184344075058</v>
      </c>
      <c r="G54" s="4">
        <v>36.722461764302125</v>
      </c>
      <c r="H54" s="4">
        <v>34.512664569312406</v>
      </c>
      <c r="I54" s="4">
        <v>31.10585411757884</v>
      </c>
      <c r="J54" s="4">
        <v>30.210029657447254</v>
      </c>
      <c r="K54" s="4">
        <v>30.338616310580999</v>
      </c>
      <c r="L54" s="4">
        <v>30.464066703882146</v>
      </c>
      <c r="M54" s="4">
        <v>30.59265335701587</v>
      </c>
      <c r="N54" s="4">
        <v>28.95180240410091</v>
      </c>
      <c r="O54" s="4">
        <v>30.733785049479717</v>
      </c>
      <c r="P54" s="4">
        <v>34.314728333500518</v>
      </c>
      <c r="Q54" s="4">
        <v>36.993984288579192</v>
      </c>
      <c r="R54" s="4">
        <v>38.145957323613885</v>
      </c>
      <c r="S54" s="4">
        <v>39.263290726925035</v>
      </c>
      <c r="T54" s="4">
        <v>40.283607437004761</v>
      </c>
      <c r="U54" s="4">
        <v>41.343984979594701</v>
      </c>
      <c r="V54" s="4">
        <v>42.37793597334214</v>
      </c>
      <c r="W54" s="4">
        <v>43.389386841493078</v>
      </c>
      <c r="X54" s="4">
        <v>44.310024314267316</v>
      </c>
      <c r="Y54" s="4">
        <v>45.277295005345422</v>
      </c>
      <c r="Z54" s="4">
        <v>46.222014252623616</v>
      </c>
      <c r="AA54" s="4">
        <v>47.087505587328415</v>
      </c>
      <c r="AB54" s="4">
        <v>47.99646771039621</v>
      </c>
      <c r="AC54" s="4">
        <v>48.890884964494319</v>
      </c>
      <c r="AD54" s="4">
        <v>49.768213514916418</v>
      </c>
      <c r="AE54" s="4">
        <v>50.574606659006605</v>
      </c>
      <c r="AF54" s="4">
        <v>51.425923692806521</v>
      </c>
      <c r="AG54" s="4">
        <v>52.267149149090017</v>
      </c>
      <c r="AH54" s="4">
        <v>53.039853570842425</v>
      </c>
      <c r="AI54" s="4">
        <v>52.860544496618218</v>
      </c>
      <c r="AJ54" s="4">
        <v>51.674901707158725</v>
      </c>
      <c r="AK54" s="4">
        <v>49.883171406447119</v>
      </c>
      <c r="AL54" s="4">
        <v>47.794457718722356</v>
      </c>
      <c r="AM54" s="4">
        <v>46.444835597814887</v>
      </c>
      <c r="AN54" s="4">
        <v>44.64206379826944</v>
      </c>
      <c r="AO54" s="4">
        <v>41.127544540710915</v>
      </c>
      <c r="AP54" s="4">
        <v>37.777051115375343</v>
      </c>
      <c r="AQ54" s="4">
        <v>34.652803449570968</v>
      </c>
      <c r="AR54" s="4">
        <v>31.081016201882758</v>
      </c>
    </row>
    <row r="55" spans="1:44" x14ac:dyDescent="0.2">
      <c r="A55" s="13" t="s">
        <v>92</v>
      </c>
      <c r="B55" s="1" t="s">
        <v>51</v>
      </c>
      <c r="C55" s="1" t="s">
        <v>3</v>
      </c>
      <c r="D55" s="4">
        <v>7.9159198173052499</v>
      </c>
      <c r="E55" s="4">
        <v>8.0382339507739093</v>
      </c>
      <c r="F55" s="4">
        <v>8.1636843440751008</v>
      </c>
      <c r="G55" s="4">
        <v>8.2859984775437692</v>
      </c>
      <c r="H55" s="4">
        <v>8.4114488708449606</v>
      </c>
      <c r="I55" s="4">
        <v>8.5368992641461503</v>
      </c>
      <c r="J55" s="4">
        <v>8.66234965744734</v>
      </c>
      <c r="K55" s="4">
        <v>8.7909363105810705</v>
      </c>
      <c r="L55" s="4">
        <v>8.9163867038822602</v>
      </c>
      <c r="M55" s="4">
        <v>9.04497335701598</v>
      </c>
      <c r="N55" s="4">
        <v>9.1735600101496999</v>
      </c>
      <c r="O55" s="4">
        <v>9.1861050494798207</v>
      </c>
      <c r="P55" s="4">
        <v>9.1955138289774094</v>
      </c>
      <c r="Q55" s="4">
        <v>9.2080588683075302</v>
      </c>
      <c r="R55" s="4">
        <v>9.2174676478051207</v>
      </c>
      <c r="S55" s="4">
        <v>9.2300126871352397</v>
      </c>
      <c r="T55" s="4">
        <v>9.2394214666328303</v>
      </c>
      <c r="U55" s="4">
        <v>9.2519665059629492</v>
      </c>
      <c r="V55" s="4">
        <v>9.26451154529307</v>
      </c>
      <c r="W55" s="4">
        <v>9.2739203247906605</v>
      </c>
      <c r="X55" s="4">
        <v>9.2864653641207795</v>
      </c>
      <c r="Y55" s="4">
        <v>9.2958741436183701</v>
      </c>
      <c r="Z55" s="4">
        <v>9.3084191829484801</v>
      </c>
      <c r="AA55" s="4">
        <v>9.3178279624460796</v>
      </c>
      <c r="AB55" s="4">
        <v>9.3303730017761897</v>
      </c>
      <c r="AC55" s="4">
        <v>9.3397817812737802</v>
      </c>
      <c r="AD55" s="4">
        <v>9.3523268206039099</v>
      </c>
      <c r="AE55" s="4">
        <v>9.3617356001014898</v>
      </c>
      <c r="AF55" s="4">
        <v>9.3742806394316105</v>
      </c>
      <c r="AG55" s="4">
        <v>9.3836894189291993</v>
      </c>
      <c r="AH55" s="4">
        <v>9.39623445825932</v>
      </c>
      <c r="AI55" s="4">
        <v>9.4056432377569106</v>
      </c>
      <c r="AJ55" s="4">
        <v>9.4181882770870295</v>
      </c>
      <c r="AK55" s="4">
        <v>9.4275970565846201</v>
      </c>
      <c r="AL55" s="4">
        <v>9.4401420959147408</v>
      </c>
      <c r="AM55" s="4">
        <v>9.4495508754123296</v>
      </c>
      <c r="AN55" s="4">
        <v>9.4620959147424504</v>
      </c>
      <c r="AO55" s="4">
        <v>9.4715046942400392</v>
      </c>
      <c r="AP55" s="4">
        <v>9.4840497335701599</v>
      </c>
      <c r="AQ55" s="4">
        <v>9.4934585130677505</v>
      </c>
      <c r="AR55" s="4">
        <v>9.5060035523978605</v>
      </c>
    </row>
    <row r="56" spans="1:44" x14ac:dyDescent="0.2">
      <c r="A56" s="13" t="s">
        <v>92</v>
      </c>
      <c r="B56" s="1" t="s">
        <v>52</v>
      </c>
      <c r="C56" s="1" t="s">
        <v>3</v>
      </c>
      <c r="D56" s="4">
        <v>139.24760000000001</v>
      </c>
      <c r="E56" s="4">
        <v>140.35120000000001</v>
      </c>
      <c r="F56" s="4">
        <v>141.45479999999901</v>
      </c>
      <c r="G56" s="4">
        <v>142.5583</v>
      </c>
      <c r="H56" s="4">
        <v>143.6619</v>
      </c>
      <c r="I56" s="4">
        <v>144.7655</v>
      </c>
      <c r="J56" s="4">
        <v>143.86643828429399</v>
      </c>
      <c r="K56" s="4">
        <v>142.40790915464299</v>
      </c>
      <c r="L56" s="4">
        <v>140.830095254941</v>
      </c>
      <c r="M56" s="4">
        <v>139.371507343395</v>
      </c>
      <c r="N56" s="4">
        <v>137.34484155555</v>
      </c>
      <c r="O56" s="4">
        <v>144.4</v>
      </c>
      <c r="P56" s="4">
        <v>138.80000000000001</v>
      </c>
      <c r="Q56" s="4">
        <v>133.19999999999999</v>
      </c>
      <c r="R56" s="4">
        <v>127.6</v>
      </c>
      <c r="S56" s="4">
        <v>121.99999999999901</v>
      </c>
      <c r="T56" s="4">
        <v>116.99999999999901</v>
      </c>
      <c r="U56" s="4">
        <v>111.99999999999901</v>
      </c>
      <c r="V56" s="4">
        <v>107</v>
      </c>
      <c r="W56" s="4">
        <v>102</v>
      </c>
      <c r="X56" s="4">
        <v>97</v>
      </c>
      <c r="Y56" s="4">
        <v>94</v>
      </c>
      <c r="Z56" s="4">
        <v>91</v>
      </c>
      <c r="AA56" s="4">
        <v>88</v>
      </c>
      <c r="AB56" s="4">
        <v>87.570032285708294</v>
      </c>
      <c r="AC56" s="4">
        <v>85.814339846036603</v>
      </c>
      <c r="AD56" s="4">
        <v>83.054390790067501</v>
      </c>
      <c r="AE56" s="4">
        <v>81.599999999999994</v>
      </c>
      <c r="AF56" s="4">
        <v>81.400000000000006</v>
      </c>
      <c r="AG56" s="4">
        <v>81.199999999999903</v>
      </c>
      <c r="AH56" s="4">
        <v>81</v>
      </c>
      <c r="AI56" s="4">
        <v>81.2</v>
      </c>
      <c r="AJ56" s="4">
        <v>81.400000000000006</v>
      </c>
      <c r="AK56" s="4">
        <v>81.599999999999994</v>
      </c>
      <c r="AL56" s="4">
        <v>81.8</v>
      </c>
      <c r="AM56" s="4">
        <v>82</v>
      </c>
      <c r="AN56" s="4">
        <v>82</v>
      </c>
      <c r="AO56" s="4">
        <v>82</v>
      </c>
      <c r="AP56" s="4">
        <v>81.999999999999901</v>
      </c>
      <c r="AQ56" s="4">
        <v>82</v>
      </c>
      <c r="AR56" s="4">
        <v>82</v>
      </c>
    </row>
    <row r="57" spans="1:44" x14ac:dyDescent="0.2">
      <c r="A57" s="13" t="s">
        <v>92</v>
      </c>
      <c r="B57" s="1" t="s">
        <v>53</v>
      </c>
      <c r="C57" s="1" t="s">
        <v>3</v>
      </c>
      <c r="D57" s="4">
        <v>414.82859999999903</v>
      </c>
      <c r="E57" s="4">
        <v>418.21449999999999</v>
      </c>
      <c r="F57" s="4">
        <v>421.60039999999702</v>
      </c>
      <c r="G57" s="4">
        <v>424.98620000000005</v>
      </c>
      <c r="H57" s="4">
        <v>428.37199999999996</v>
      </c>
      <c r="I57" s="4">
        <v>431.75779999999901</v>
      </c>
      <c r="J57" s="4">
        <v>433.14103828429398</v>
      </c>
      <c r="K57" s="4">
        <v>433.96480915464201</v>
      </c>
      <c r="L57" s="4">
        <v>434.66919525494097</v>
      </c>
      <c r="M57" s="4">
        <v>435.49290734339502</v>
      </c>
      <c r="N57" s="4">
        <v>436.34484155555003</v>
      </c>
      <c r="O57" s="4">
        <v>443.599999999999</v>
      </c>
      <c r="P57" s="4">
        <v>438.19999999999902</v>
      </c>
      <c r="Q57" s="4">
        <v>432.79999999999899</v>
      </c>
      <c r="R57" s="4">
        <v>427.40000000000003</v>
      </c>
      <c r="S57" s="4">
        <v>421.99999999999898</v>
      </c>
      <c r="T57" s="4">
        <v>415.39999999999895</v>
      </c>
      <c r="U57" s="4">
        <v>408.79999999999802</v>
      </c>
      <c r="V57" s="4">
        <v>402.2</v>
      </c>
      <c r="W57" s="4">
        <v>395.6</v>
      </c>
      <c r="X57" s="4">
        <v>389</v>
      </c>
      <c r="Y57" s="4">
        <v>384</v>
      </c>
      <c r="Z57" s="4">
        <v>379</v>
      </c>
      <c r="AA57" s="4">
        <v>374</v>
      </c>
      <c r="AB57" s="4">
        <v>371.57003228570829</v>
      </c>
      <c r="AC57" s="4">
        <v>367.8143398460366</v>
      </c>
      <c r="AD57" s="4">
        <v>362.25439079006748</v>
      </c>
      <c r="AE57" s="4">
        <v>357.99999999999898</v>
      </c>
      <c r="AF57" s="4">
        <v>355</v>
      </c>
      <c r="AG57" s="4">
        <v>351.99999999999989</v>
      </c>
      <c r="AH57" s="4">
        <v>349</v>
      </c>
      <c r="AI57" s="4">
        <v>346.2</v>
      </c>
      <c r="AJ57" s="4">
        <v>343.39999999999804</v>
      </c>
      <c r="AK57" s="4">
        <v>340.59999999999798</v>
      </c>
      <c r="AL57" s="4">
        <v>337.79999999999899</v>
      </c>
      <c r="AM57" s="4">
        <v>334.99999999999898</v>
      </c>
      <c r="AN57" s="4">
        <v>332.39999999999901</v>
      </c>
      <c r="AO57" s="4">
        <v>329.8</v>
      </c>
      <c r="AP57" s="4">
        <v>327.19999999999993</v>
      </c>
      <c r="AQ57" s="4">
        <v>324.60000000000002</v>
      </c>
      <c r="AR57" s="4">
        <v>322</v>
      </c>
    </row>
    <row r="58" spans="1:44" x14ac:dyDescent="0.2">
      <c r="A58" s="13" t="s">
        <v>92</v>
      </c>
      <c r="B58" s="1" t="s">
        <v>54</v>
      </c>
      <c r="C58" s="1" t="s">
        <v>3</v>
      </c>
      <c r="D58" s="4">
        <v>108.0354</v>
      </c>
      <c r="E58" s="4">
        <v>109.717</v>
      </c>
      <c r="F58" s="4">
        <v>111.39859999999901</v>
      </c>
      <c r="G58" s="4">
        <v>113.0802</v>
      </c>
      <c r="H58" s="4">
        <v>114.76179999999999</v>
      </c>
      <c r="I58" s="4">
        <v>116.44329999999999</v>
      </c>
      <c r="J58" s="4">
        <v>118.1249</v>
      </c>
      <c r="K58" s="4">
        <v>119.80649999999901</v>
      </c>
      <c r="L58" s="4">
        <v>121.4881</v>
      </c>
      <c r="M58" s="4">
        <v>123.16970000000001</v>
      </c>
      <c r="N58" s="4">
        <v>125</v>
      </c>
      <c r="O58" s="4">
        <v>127</v>
      </c>
      <c r="P58" s="4">
        <v>129</v>
      </c>
      <c r="Q58" s="4">
        <v>131</v>
      </c>
      <c r="R58" s="4">
        <v>133</v>
      </c>
      <c r="S58" s="4">
        <v>135</v>
      </c>
      <c r="T58" s="4">
        <v>135.19999999999999</v>
      </c>
      <c r="U58" s="4">
        <v>135.4</v>
      </c>
      <c r="V58" s="4">
        <v>135.6</v>
      </c>
      <c r="W58" s="4">
        <v>135.80000000000001</v>
      </c>
      <c r="X58" s="4">
        <v>136</v>
      </c>
      <c r="Y58" s="4">
        <v>136</v>
      </c>
      <c r="Z58" s="4">
        <v>136</v>
      </c>
      <c r="AA58" s="4">
        <v>136</v>
      </c>
      <c r="AB58" s="4">
        <v>136</v>
      </c>
      <c r="AC58" s="4">
        <v>136</v>
      </c>
      <c r="AD58" s="4">
        <v>135</v>
      </c>
      <c r="AE58" s="4">
        <v>134</v>
      </c>
      <c r="AF58" s="4">
        <v>133</v>
      </c>
      <c r="AG58" s="4">
        <v>132</v>
      </c>
      <c r="AH58" s="4">
        <v>131</v>
      </c>
      <c r="AI58" s="4">
        <v>130.19999999999999</v>
      </c>
      <c r="AJ58" s="4">
        <v>129.39999999999901</v>
      </c>
      <c r="AK58" s="4">
        <v>128.599999999999</v>
      </c>
      <c r="AL58" s="4">
        <v>127.8</v>
      </c>
      <c r="AM58" s="4">
        <v>127</v>
      </c>
      <c r="AN58" s="4">
        <v>126.19999999999899</v>
      </c>
      <c r="AO58" s="4">
        <v>125.4</v>
      </c>
      <c r="AP58" s="4">
        <v>124.6</v>
      </c>
      <c r="AQ58" s="4">
        <v>123.8</v>
      </c>
      <c r="AR58" s="4">
        <v>123</v>
      </c>
    </row>
    <row r="59" spans="1:44" x14ac:dyDescent="0.2">
      <c r="A59" s="13" t="s">
        <v>92</v>
      </c>
      <c r="B59" s="1" t="s">
        <v>55</v>
      </c>
      <c r="C59" s="1" t="s">
        <v>3</v>
      </c>
      <c r="D59" s="4">
        <v>12.561203813760001</v>
      </c>
      <c r="E59" s="4">
        <v>12.651722906457499</v>
      </c>
      <c r="F59" s="4">
        <v>12.734546584435099</v>
      </c>
      <c r="G59" s="4">
        <v>12.8125570741056</v>
      </c>
      <c r="H59" s="4">
        <v>12.884295028147099</v>
      </c>
      <c r="I59" s="4">
        <v>12.9497604465599</v>
      </c>
      <c r="J59" s="4">
        <v>13.006254680294299</v>
      </c>
      <c r="K59" s="4">
        <v>13.0592114956799</v>
      </c>
      <c r="L59" s="4">
        <v>12.8800844928</v>
      </c>
      <c r="M59" s="4">
        <v>12.702379132799997</v>
      </c>
      <c r="N59" s="4">
        <v>12.5232521299199</v>
      </c>
      <c r="O59" s="4">
        <v>12.34412512704</v>
      </c>
      <c r="P59" s="4">
        <v>12.164998124159899</v>
      </c>
      <c r="Q59" s="4">
        <v>11.985871121279899</v>
      </c>
      <c r="R59" s="4">
        <v>11.806744118400001</v>
      </c>
      <c r="S59" s="4">
        <v>11.629038758399899</v>
      </c>
      <c r="T59" s="4">
        <v>11.449911755519899</v>
      </c>
      <c r="U59" s="4">
        <v>11.270784752640001</v>
      </c>
      <c r="V59" s="4">
        <v>11.091657749759898</v>
      </c>
      <c r="W59" s="4">
        <v>10.9125307468799</v>
      </c>
      <c r="X59" s="4">
        <v>10.733403744</v>
      </c>
      <c r="Y59" s="4">
        <v>10.555698383999989</v>
      </c>
      <c r="Z59" s="4">
        <v>10.376571381119991</v>
      </c>
      <c r="AA59" s="4">
        <v>10.197444378239998</v>
      </c>
      <c r="AB59" s="4">
        <v>10.018317375359988</v>
      </c>
      <c r="AC59" s="4">
        <v>10.60844571099053</v>
      </c>
      <c r="AD59" s="4">
        <v>12.561783028110499</v>
      </c>
      <c r="AE59" s="4">
        <v>14.5165419881105</v>
      </c>
      <c r="AF59" s="4">
        <v>16.322459625364001</v>
      </c>
      <c r="AG59" s="4">
        <v>17.233499316324298</v>
      </c>
      <c r="AH59" s="4">
        <v>18.3736854088109</v>
      </c>
      <c r="AI59" s="4">
        <v>20.327022725930799</v>
      </c>
      <c r="AJ59" s="4">
        <v>22.280360043050901</v>
      </c>
      <c r="AK59" s="4">
        <v>23.109369518557898</v>
      </c>
      <c r="AL59" s="4">
        <v>25.064128478557901</v>
      </c>
      <c r="AM59" s="4">
        <v>25.964885560319999</v>
      </c>
      <c r="AN59" s="4">
        <v>26.09994163392</v>
      </c>
      <c r="AO59" s="4">
        <v>26.234997707519998</v>
      </c>
      <c r="AP59" s="4">
        <v>26.370053781119999</v>
      </c>
      <c r="AQ59" s="4">
        <v>26.505109854720299</v>
      </c>
      <c r="AR59" s="4">
        <v>26.641587571199899</v>
      </c>
    </row>
    <row r="60" spans="1:44" x14ac:dyDescent="0.2">
      <c r="A60" s="13" t="s">
        <v>92</v>
      </c>
      <c r="B60" s="1" t="s">
        <v>56</v>
      </c>
      <c r="C60" s="1" t="s">
        <v>3</v>
      </c>
      <c r="D60" s="4">
        <v>25.2222544124782</v>
      </c>
      <c r="E60" s="4">
        <v>29.4519009720903</v>
      </c>
      <c r="F60" s="4">
        <v>24.650490479914598</v>
      </c>
      <c r="G60" s="4">
        <v>13.7864435436004</v>
      </c>
      <c r="H60" s="4">
        <v>13.849762882107999</v>
      </c>
      <c r="I60" s="4">
        <v>16.423422618214801</v>
      </c>
      <c r="J60" s="4">
        <v>12.2170256288997</v>
      </c>
      <c r="K60" s="4">
        <v>11.4143152073897</v>
      </c>
      <c r="L60" s="4">
        <v>12.2352626989861</v>
      </c>
      <c r="M60" s="4">
        <v>16.5295263949542</v>
      </c>
      <c r="N60" s="4">
        <v>23.758954217856001</v>
      </c>
      <c r="O60" s="4">
        <v>10.0087444374422</v>
      </c>
      <c r="P60" s="4">
        <v>6.2450748996238499</v>
      </c>
      <c r="Q60" s="4">
        <v>3.5080871496045698</v>
      </c>
      <c r="R60" s="4">
        <v>1.8666411567980501</v>
      </c>
      <c r="S60" s="4">
        <v>1.8119057380577199</v>
      </c>
      <c r="T60" s="4">
        <v>1.75732324399134</v>
      </c>
      <c r="U60" s="4">
        <v>1.7035498956681201</v>
      </c>
      <c r="V60" s="4">
        <v>1.64927228307194</v>
      </c>
      <c r="W60" s="4">
        <v>1.59514759514972</v>
      </c>
      <c r="X60" s="4">
        <v>4.2153938864137004</v>
      </c>
      <c r="Y60" s="4">
        <v>7.6094252341716704</v>
      </c>
      <c r="Z60" s="4">
        <v>11.009993323954699</v>
      </c>
      <c r="AA60" s="4">
        <v>13.2433994143936</v>
      </c>
      <c r="AB60" s="4">
        <v>15.218614497600001</v>
      </c>
      <c r="AC60" s="4">
        <v>14.6381490057599</v>
      </c>
      <c r="AD60" s="4">
        <v>14.05024164864</v>
      </c>
      <c r="AE60" s="4">
        <v>13.4623342915199</v>
      </c>
      <c r="AF60" s="4">
        <v>12.881868799679999</v>
      </c>
      <c r="AG60" s="4">
        <v>12.293961442559899</v>
      </c>
      <c r="AH60" s="4">
        <v>11.106941635678099</v>
      </c>
      <c r="AI60" s="4">
        <v>11.1255885936</v>
      </c>
      <c r="AJ60" s="4">
        <v>10.5376812364799</v>
      </c>
      <c r="AK60" s="4">
        <v>9.9497738793599897</v>
      </c>
      <c r="AL60" s="4">
        <v>9.3693083875199896</v>
      </c>
      <c r="AM60" s="4">
        <v>8.7814010303999996</v>
      </c>
      <c r="AN60" s="4">
        <v>8.1934936732799901</v>
      </c>
      <c r="AO60" s="4">
        <v>7.61302818143999</v>
      </c>
      <c r="AP60" s="4">
        <v>7.0251208243199903</v>
      </c>
      <c r="AQ60" s="4">
        <v>6.4372134671999897</v>
      </c>
      <c r="AR60" s="4">
        <v>5.8567479753599896</v>
      </c>
    </row>
    <row r="61" spans="1:44" x14ac:dyDescent="0.2">
      <c r="A61" s="13" t="s">
        <v>92</v>
      </c>
      <c r="B61" s="1" t="s">
        <v>57</v>
      </c>
      <c r="C61" s="1" t="s">
        <v>3</v>
      </c>
      <c r="D61" s="4">
        <v>167.54559999999901</v>
      </c>
      <c r="E61" s="4">
        <v>168.1463</v>
      </c>
      <c r="F61" s="4">
        <v>168.74699999999899</v>
      </c>
      <c r="G61" s="4">
        <v>169.3477</v>
      </c>
      <c r="H61" s="4">
        <v>169.94829999999999</v>
      </c>
      <c r="I61" s="4">
        <v>170.54899999999901</v>
      </c>
      <c r="J61" s="4">
        <v>171.1497</v>
      </c>
      <c r="K61" s="4">
        <v>171.75040000000001</v>
      </c>
      <c r="L61" s="4">
        <v>172.351</v>
      </c>
      <c r="M61" s="4">
        <v>172.95169999999999</v>
      </c>
      <c r="N61" s="4">
        <v>174</v>
      </c>
      <c r="O61" s="4">
        <v>172.19999999999899</v>
      </c>
      <c r="P61" s="4">
        <v>170.39999999999901</v>
      </c>
      <c r="Q61" s="4">
        <v>168.599999999999</v>
      </c>
      <c r="R61" s="4">
        <v>166.8</v>
      </c>
      <c r="S61" s="4">
        <v>165</v>
      </c>
      <c r="T61" s="4">
        <v>163.19999999999999</v>
      </c>
      <c r="U61" s="4">
        <v>161.39999999999901</v>
      </c>
      <c r="V61" s="4">
        <v>159.6</v>
      </c>
      <c r="W61" s="4">
        <v>157.80000000000001</v>
      </c>
      <c r="X61" s="4">
        <v>156</v>
      </c>
      <c r="Y61" s="4">
        <v>154</v>
      </c>
      <c r="Z61" s="4">
        <v>152</v>
      </c>
      <c r="AA61" s="4">
        <v>150</v>
      </c>
      <c r="AB61" s="4">
        <v>148</v>
      </c>
      <c r="AC61" s="4">
        <v>146</v>
      </c>
      <c r="AD61" s="4">
        <v>144.19999999999999</v>
      </c>
      <c r="AE61" s="4">
        <v>142.39999999999901</v>
      </c>
      <c r="AF61" s="4">
        <v>140.6</v>
      </c>
      <c r="AG61" s="4">
        <v>138.80000000000001</v>
      </c>
      <c r="AH61" s="4">
        <v>137</v>
      </c>
      <c r="AI61" s="4">
        <v>134.80000000000001</v>
      </c>
      <c r="AJ61" s="4">
        <v>132.599999999999</v>
      </c>
      <c r="AK61" s="4">
        <v>130.39999999999901</v>
      </c>
      <c r="AL61" s="4">
        <v>128.19999999999899</v>
      </c>
      <c r="AM61" s="4">
        <v>125.99999999999901</v>
      </c>
      <c r="AN61" s="4">
        <v>124.2</v>
      </c>
      <c r="AO61" s="4">
        <v>122.4</v>
      </c>
      <c r="AP61" s="4">
        <v>120.6</v>
      </c>
      <c r="AQ61" s="4">
        <v>118.8</v>
      </c>
      <c r="AR61" s="4">
        <v>117</v>
      </c>
    </row>
    <row r="62" spans="1:44" x14ac:dyDescent="0.2">
      <c r="A62" s="13" t="s">
        <v>92</v>
      </c>
      <c r="B62" s="1" t="s">
        <v>58</v>
      </c>
      <c r="C62" s="1" t="s">
        <v>3</v>
      </c>
      <c r="D62" s="4">
        <v>0.256576896</v>
      </c>
      <c r="E62" s="4">
        <v>0.24976512000000001</v>
      </c>
      <c r="F62" s="4">
        <v>0.24295334399999899</v>
      </c>
      <c r="G62" s="4">
        <v>0.241389158399999</v>
      </c>
      <c r="H62" s="4">
        <v>0.23442600960000001</v>
      </c>
      <c r="I62" s="4">
        <v>0.22978391040000001</v>
      </c>
      <c r="J62" s="4">
        <v>0.222820761599999</v>
      </c>
      <c r="K62" s="4">
        <v>0.21585761279999999</v>
      </c>
      <c r="L62" s="4">
        <v>0.208894464</v>
      </c>
      <c r="M62" s="4">
        <v>0.20193131519999899</v>
      </c>
      <c r="N62" s="4">
        <v>0.19728921599999999</v>
      </c>
      <c r="O62" s="4">
        <v>0.1903260672</v>
      </c>
      <c r="P62" s="4">
        <v>0.18336291839999899</v>
      </c>
      <c r="Q62" s="4">
        <v>0.17639976959999901</v>
      </c>
      <c r="R62" s="4">
        <v>0.16943662079999999</v>
      </c>
      <c r="S62" s="4">
        <v>0.16247347200000001</v>
      </c>
      <c r="T62" s="4">
        <v>0.15783137279999901</v>
      </c>
      <c r="U62" s="4">
        <v>0.150868224</v>
      </c>
      <c r="V62" s="4">
        <v>0.14390507520000001</v>
      </c>
      <c r="W62" s="4">
        <v>0.136941926399999</v>
      </c>
      <c r="X62" s="4">
        <v>0.12997877760000001</v>
      </c>
      <c r="Y62" s="4">
        <v>0.12533667840000001</v>
      </c>
      <c r="Z62" s="4">
        <v>0.1183735296</v>
      </c>
      <c r="AA62" s="4">
        <v>0.111410380799999</v>
      </c>
      <c r="AB62" s="4">
        <v>0.104447232</v>
      </c>
      <c r="AC62" s="4">
        <v>1.3030942998788599</v>
      </c>
      <c r="AD62" s="4">
        <v>1.63401891839999</v>
      </c>
      <c r="AE62" s="4">
        <v>1.63017781034724</v>
      </c>
      <c r="AF62" s="4">
        <v>1.62321466154724</v>
      </c>
      <c r="AG62" s="4">
        <v>1.6162515127472401</v>
      </c>
      <c r="AH62" s="4">
        <v>1.60928836394724</v>
      </c>
      <c r="AI62" s="4">
        <v>2.13304458239999</v>
      </c>
      <c r="AJ62" s="4">
        <v>2.26998650879999</v>
      </c>
      <c r="AK62" s="4">
        <v>2.26302336</v>
      </c>
      <c r="AL62" s="4">
        <v>2.54387036159999</v>
      </c>
      <c r="AM62" s="4">
        <v>2.6808122879999901</v>
      </c>
      <c r="AN62" s="4">
        <v>2.7899016192000001</v>
      </c>
      <c r="AO62" s="4">
        <v>2.8989909503999902</v>
      </c>
      <c r="AP62" s="4">
        <v>3.01040133119999</v>
      </c>
      <c r="AQ62" s="4">
        <v>3.1194906623999898</v>
      </c>
      <c r="AR62" s="4">
        <v>3.2285799935999901</v>
      </c>
    </row>
    <row r="63" spans="1:44" x14ac:dyDescent="0.2">
      <c r="A63" s="13" t="s">
        <v>92</v>
      </c>
      <c r="B63" s="1" t="s">
        <v>59</v>
      </c>
      <c r="C63" s="1" t="s">
        <v>3</v>
      </c>
      <c r="D63" s="4">
        <v>0.2330439759359989</v>
      </c>
      <c r="E63" s="4">
        <v>0.40144091788799902</v>
      </c>
      <c r="F63" s="4">
        <v>0.56841873983999891</v>
      </c>
      <c r="G63" s="4">
        <v>0.55946279335679905</v>
      </c>
      <c r="H63" s="4">
        <v>0.55044378748799894</v>
      </c>
      <c r="I63" s="4">
        <v>0.54148784100479896</v>
      </c>
      <c r="J63" s="4">
        <v>0.53104971513599897</v>
      </c>
      <c r="K63" s="4">
        <v>0.522093768652798</v>
      </c>
      <c r="L63" s="4">
        <v>0.51313782216959902</v>
      </c>
      <c r="M63" s="4">
        <v>0.50411881630079902</v>
      </c>
      <c r="N63" s="4">
        <v>0.52288940679551899</v>
      </c>
      <c r="O63" s="4">
        <v>0.51194253712895899</v>
      </c>
      <c r="P63" s="4">
        <v>0.50247784684800001</v>
      </c>
      <c r="Q63" s="4">
        <v>0.49301315656703892</v>
      </c>
      <c r="R63" s="4">
        <v>0.48348540690047997</v>
      </c>
      <c r="S63" s="4">
        <v>0.47260159661951895</v>
      </c>
      <c r="T63" s="4">
        <v>0.46307384695296</v>
      </c>
      <c r="U63" s="4">
        <v>0.45360915667199997</v>
      </c>
      <c r="V63" s="4">
        <v>0.44414446639103899</v>
      </c>
      <c r="W63" s="4">
        <v>0.43319759672447999</v>
      </c>
      <c r="X63" s="4">
        <v>0.437124864272112</v>
      </c>
      <c r="Y63" s="4">
        <v>0.42731484851548696</v>
      </c>
      <c r="Z63" s="4">
        <v>0.417536529245568</v>
      </c>
      <c r="AA63" s="4">
        <v>0.40633908997564605</v>
      </c>
      <c r="AB63" s="4">
        <v>0.39652907421902395</v>
      </c>
      <c r="AC63" s="4">
        <v>0</v>
      </c>
      <c r="AD63" s="4">
        <v>0</v>
      </c>
      <c r="AE63" s="4">
        <v>0</v>
      </c>
      <c r="AF63" s="4">
        <v>0</v>
      </c>
      <c r="AG63" s="4">
        <v>0.86594514835544301</v>
      </c>
      <c r="AH63" s="4">
        <v>1.85932914835542</v>
      </c>
      <c r="AI63" s="4">
        <v>2.85271314835544</v>
      </c>
      <c r="AJ63" s="4">
        <v>4.3634643265570698</v>
      </c>
      <c r="AK63" s="4">
        <v>5.8742155047586397</v>
      </c>
      <c r="AL63" s="4">
        <v>7.3849666829602398</v>
      </c>
      <c r="AM63" s="4">
        <v>8.8957178611618399</v>
      </c>
      <c r="AN63" s="4">
        <v>10.40646903936344</v>
      </c>
      <c r="AO63" s="4">
        <v>11.91722021756504</v>
      </c>
      <c r="AP63" s="4">
        <v>13.42797139576664</v>
      </c>
      <c r="AQ63" s="4">
        <v>15.8610245088082</v>
      </c>
      <c r="AR63" s="4">
        <v>18.454158482758579</v>
      </c>
    </row>
    <row r="64" spans="1:44" x14ac:dyDescent="0.2">
      <c r="A64" s="13" t="s">
        <v>92</v>
      </c>
      <c r="B64" s="1" t="s">
        <v>60</v>
      </c>
      <c r="C64" s="1" t="s">
        <v>3</v>
      </c>
      <c r="D64" s="4">
        <v>1.3084917119999999</v>
      </c>
      <c r="E64" s="4">
        <v>1.2656847456</v>
      </c>
      <c r="F64" s="4">
        <v>1.2217487904</v>
      </c>
      <c r="G64" s="4">
        <v>1.1781628848000001</v>
      </c>
      <c r="H64" s="4">
        <v>1.1326091328000001</v>
      </c>
      <c r="I64" s="4">
        <v>1.0865728800000001</v>
      </c>
      <c r="J64" s="4">
        <v>1.0405870848000001</v>
      </c>
      <c r="K64" s="4">
        <v>0.99260506079999899</v>
      </c>
      <c r="L64" s="4">
        <v>0.94502039039999997</v>
      </c>
      <c r="M64" s="4">
        <v>0.89454386879999992</v>
      </c>
      <c r="N64" s="4">
        <v>0.84535401599999904</v>
      </c>
      <c r="O64" s="4">
        <v>0.79253752319999993</v>
      </c>
      <c r="P64" s="4">
        <v>0.73719815039999992</v>
      </c>
      <c r="Q64" s="4">
        <v>0.6835806432</v>
      </c>
      <c r="R64" s="4">
        <v>0.62832326399999905</v>
      </c>
      <c r="S64" s="4">
        <v>0.57390789599999903</v>
      </c>
      <c r="T64" s="4">
        <v>0.51819324480000006</v>
      </c>
      <c r="U64" s="4">
        <v>0.46172803679999996</v>
      </c>
      <c r="V64" s="4">
        <v>0.40611430079999999</v>
      </c>
      <c r="W64" s="4">
        <v>0.34884492480000001</v>
      </c>
      <c r="X64" s="4">
        <v>0.29151878399999903</v>
      </c>
      <c r="Y64" s="4">
        <v>0.23470668</v>
      </c>
      <c r="Z64" s="4">
        <v>0.17622947520000001</v>
      </c>
      <c r="AA64" s="4">
        <v>0.85782335040000002</v>
      </c>
      <c r="AB64" s="4">
        <v>1.5418644191999999</v>
      </c>
      <c r="AC64" s="4">
        <v>2.2327488</v>
      </c>
      <c r="AD64" s="4">
        <v>2.9870899199999998</v>
      </c>
      <c r="AE64" s="4">
        <v>3.7464767999999999</v>
      </c>
      <c r="AF64" s="4">
        <v>4.5109094399999998</v>
      </c>
      <c r="AG64" s="4">
        <v>5.2803878399999897</v>
      </c>
      <c r="AH64" s="4">
        <v>6.0549119999999998</v>
      </c>
      <c r="AI64" s="4">
        <v>6.83448192</v>
      </c>
      <c r="AJ64" s="4">
        <v>7.6190975999999999</v>
      </c>
      <c r="AK64" s="4">
        <v>8.4087590399999996</v>
      </c>
      <c r="AL64" s="4">
        <v>9.4024612579141547</v>
      </c>
      <c r="AM64" s="4">
        <v>10.987941282208523</v>
      </c>
      <c r="AN64" s="4">
        <v>12.58225138650311</v>
      </c>
      <c r="AO64" s="4">
        <v>14.18539157079757</v>
      </c>
      <c r="AP64" s="4">
        <v>15.797361835091831</v>
      </c>
      <c r="AQ64" s="4">
        <v>17.418162179386492</v>
      </c>
      <c r="AR64" s="4">
        <v>19.047792603681021</v>
      </c>
    </row>
    <row r="65" spans="1:44" x14ac:dyDescent="0.2">
      <c r="D65" s="4"/>
    </row>
    <row r="66" spans="1:44" x14ac:dyDescent="0.2">
      <c r="A66" s="3" t="s">
        <v>90</v>
      </c>
      <c r="B66" s="3" t="s">
        <v>61</v>
      </c>
      <c r="C66" s="2" t="s">
        <v>1</v>
      </c>
      <c r="D66" s="2">
        <v>2010</v>
      </c>
      <c r="E66" s="2">
        <v>2011</v>
      </c>
      <c r="F66" s="2">
        <v>2012</v>
      </c>
      <c r="G66" s="2">
        <v>2013</v>
      </c>
      <c r="H66" s="2">
        <v>2014</v>
      </c>
      <c r="I66" s="2">
        <v>2015</v>
      </c>
      <c r="J66" s="2">
        <v>2016</v>
      </c>
      <c r="K66" s="2">
        <v>2017</v>
      </c>
      <c r="L66" s="2">
        <v>2018</v>
      </c>
      <c r="M66" s="2">
        <v>2019</v>
      </c>
      <c r="N66" s="2">
        <v>2020</v>
      </c>
      <c r="O66" s="2">
        <v>2021</v>
      </c>
      <c r="P66" s="2">
        <v>2022</v>
      </c>
      <c r="Q66" s="2">
        <v>2023</v>
      </c>
      <c r="R66" s="2">
        <v>2024</v>
      </c>
      <c r="S66" s="2">
        <v>2025</v>
      </c>
      <c r="T66" s="2">
        <v>2026</v>
      </c>
      <c r="U66" s="2">
        <v>2027</v>
      </c>
      <c r="V66" s="2">
        <v>2028</v>
      </c>
      <c r="W66" s="2">
        <v>2029</v>
      </c>
      <c r="X66" s="2">
        <v>2030</v>
      </c>
      <c r="Y66" s="2">
        <v>2031</v>
      </c>
      <c r="Z66" s="2">
        <v>2032</v>
      </c>
      <c r="AA66" s="2">
        <v>2033</v>
      </c>
      <c r="AB66" s="2">
        <v>2034</v>
      </c>
      <c r="AC66" s="2">
        <v>2035</v>
      </c>
      <c r="AD66" s="2">
        <v>2036</v>
      </c>
      <c r="AE66" s="2">
        <v>2037</v>
      </c>
      <c r="AF66" s="2">
        <v>2038</v>
      </c>
      <c r="AG66" s="2">
        <v>2039</v>
      </c>
      <c r="AH66" s="2">
        <v>2040</v>
      </c>
      <c r="AI66" s="2">
        <v>2041</v>
      </c>
      <c r="AJ66" s="2">
        <v>2042</v>
      </c>
      <c r="AK66" s="2">
        <v>2043</v>
      </c>
      <c r="AL66" s="2">
        <v>2044</v>
      </c>
      <c r="AM66" s="2">
        <v>2045</v>
      </c>
      <c r="AN66" s="2">
        <v>2046</v>
      </c>
      <c r="AO66" s="2">
        <v>2047</v>
      </c>
      <c r="AP66" s="2">
        <v>2048</v>
      </c>
      <c r="AQ66" s="2">
        <v>2049</v>
      </c>
      <c r="AR66" s="2">
        <v>2050</v>
      </c>
    </row>
    <row r="67" spans="1:44" x14ac:dyDescent="0.2">
      <c r="A67" s="13" t="s">
        <v>92</v>
      </c>
      <c r="B67" s="1" t="s">
        <v>62</v>
      </c>
      <c r="C67" s="1" t="s">
        <v>32</v>
      </c>
      <c r="D67" s="4">
        <v>2856.3201850944711</v>
      </c>
      <c r="E67" s="4">
        <v>2867.5667417364225</v>
      </c>
      <c r="F67" s="4">
        <v>2878.8546235695385</v>
      </c>
      <c r="G67" s="4">
        <v>2890.0902420072202</v>
      </c>
      <c r="H67" s="4">
        <v>2901.366554683596</v>
      </c>
      <c r="I67" s="4">
        <v>2912.5919157585263</v>
      </c>
      <c r="J67" s="4">
        <v>2923.857351939399</v>
      </c>
      <c r="K67" s="4">
        <v>2935.1616527540828</v>
      </c>
      <c r="L67" s="4">
        <v>2946.4159676525992</v>
      </c>
      <c r="M67" s="4">
        <v>2957.7085995521347</v>
      </c>
      <c r="N67" s="4">
        <v>2968.9524506611479</v>
      </c>
      <c r="O67" s="4">
        <v>2973.2788979422326</v>
      </c>
      <c r="P67" s="4">
        <v>2977.532609205774</v>
      </c>
      <c r="Q67" s="4">
        <v>2981.8830520822089</v>
      </c>
      <c r="R67" s="4">
        <v>2986.1615648143638</v>
      </c>
      <c r="S67" s="4">
        <v>2990.5348162093296</v>
      </c>
      <c r="T67" s="4">
        <v>2994.7551572028124</v>
      </c>
      <c r="U67" s="4">
        <v>2999.0696468939491</v>
      </c>
      <c r="V67" s="4">
        <v>3003.3150843083304</v>
      </c>
      <c r="W67" s="4">
        <v>3007.6527770846656</v>
      </c>
      <c r="X67" s="4">
        <v>3011.9221398291975</v>
      </c>
      <c r="Y67" s="4">
        <v>3012.4962740211085</v>
      </c>
      <c r="Z67" s="4">
        <v>3012.9849928944454</v>
      </c>
      <c r="AA67" s="4">
        <v>3013.5453362174553</v>
      </c>
      <c r="AB67" s="4">
        <v>3014.0987330903863</v>
      </c>
      <c r="AC67" s="4">
        <v>3014.6453118877721</v>
      </c>
      <c r="AD67" s="4">
        <v>3015.1851978403797</v>
      </c>
      <c r="AE67" s="4">
        <v>3015.7185131307433</v>
      </c>
      <c r="AF67" s="4">
        <v>3016.1700066519329</v>
      </c>
      <c r="AG67" s="4">
        <v>3016.7659057636115</v>
      </c>
      <c r="AH67" s="4">
        <v>3017.2802130431955</v>
      </c>
      <c r="AI67" s="4">
        <v>3018.4566462882512</v>
      </c>
      <c r="AJ67" s="4">
        <v>3019.6229394120746</v>
      </c>
      <c r="AK67" s="4">
        <v>3020.8527337524033</v>
      </c>
      <c r="AL67" s="4">
        <v>3022.0720186172498</v>
      </c>
      <c r="AM67" s="4">
        <v>3023.2809281499572</v>
      </c>
      <c r="AN67" s="4">
        <v>3024.4795942205928</v>
      </c>
      <c r="AO67" s="4">
        <v>3025.7404167683458</v>
      </c>
      <c r="AP67" s="4">
        <v>3026.8467123761629</v>
      </c>
      <c r="AQ67" s="4">
        <v>3028.0870828718225</v>
      </c>
      <c r="AR67" s="4">
        <v>3029.3171184685521</v>
      </c>
    </row>
    <row r="68" spans="1:44" x14ac:dyDescent="0.2">
      <c r="A68" s="13" t="s">
        <v>92</v>
      </c>
      <c r="B68" s="1" t="s">
        <v>63</v>
      </c>
      <c r="C68" s="1" t="s">
        <v>64</v>
      </c>
      <c r="D68" s="4">
        <v>2181.3105033268498</v>
      </c>
      <c r="E68" s="4">
        <v>2187.5941529072998</v>
      </c>
      <c r="F68" s="4">
        <v>2192.6045671929896</v>
      </c>
      <c r="G68" s="4">
        <v>2195.6898487928902</v>
      </c>
      <c r="H68" s="4">
        <v>2202.65838317619</v>
      </c>
      <c r="I68" s="4">
        <v>2206.66374624215</v>
      </c>
      <c r="J68" s="4">
        <v>2209.9673521913401</v>
      </c>
      <c r="K68" s="4">
        <v>2214.30361454275</v>
      </c>
      <c r="L68" s="4">
        <v>2214.5125691384701</v>
      </c>
      <c r="M68" s="4">
        <v>2213.7600872235298</v>
      </c>
      <c r="N68" s="4">
        <v>2214.1539129039797</v>
      </c>
      <c r="O68" s="4">
        <v>2279.6165914969301</v>
      </c>
      <c r="P68" s="4">
        <v>2350.3825595196099</v>
      </c>
      <c r="Q68" s="4">
        <v>2424.21732499976</v>
      </c>
      <c r="R68" s="4">
        <v>2503.12126387936</v>
      </c>
      <c r="S68" s="4">
        <v>2588.5670643185399</v>
      </c>
      <c r="T68" s="4">
        <v>2671.2428047869798</v>
      </c>
      <c r="U68" s="4">
        <v>2764.93262415958</v>
      </c>
      <c r="V68" s="4">
        <v>2863.8085176468403</v>
      </c>
      <c r="W68" s="4">
        <v>2966.33446060604</v>
      </c>
      <c r="X68" s="4">
        <v>3076.9570275912097</v>
      </c>
      <c r="Y68" s="4">
        <v>3193.0518094006002</v>
      </c>
      <c r="Z68" s="4">
        <v>3315.0953531773703</v>
      </c>
      <c r="AA68" s="4">
        <v>3443.2351825377</v>
      </c>
      <c r="AB68" s="4">
        <v>3580.2763760275702</v>
      </c>
      <c r="AC68" s="4">
        <v>3738.46210128451</v>
      </c>
      <c r="AD68" s="4">
        <v>3933.3991557862801</v>
      </c>
      <c r="AE68" s="4">
        <v>4136.7919180844801</v>
      </c>
      <c r="AF68" s="4">
        <v>4346.4042880054894</v>
      </c>
      <c r="AG68" s="4">
        <v>4544.1229563215402</v>
      </c>
      <c r="AH68" s="4">
        <v>4755.43068630578</v>
      </c>
      <c r="AI68" s="4">
        <v>4994.6570162573898</v>
      </c>
      <c r="AJ68" s="4">
        <v>5243.4439082715098</v>
      </c>
      <c r="AK68" s="4">
        <v>5477.4402168052802</v>
      </c>
      <c r="AL68" s="4">
        <v>5566.9418220399803</v>
      </c>
      <c r="AM68" s="4">
        <v>5525.92621964522</v>
      </c>
      <c r="AN68" s="4">
        <v>5470.0585822299599</v>
      </c>
      <c r="AO68" s="4">
        <v>5415.4588564225496</v>
      </c>
      <c r="AP68" s="4">
        <v>5362.2226397428203</v>
      </c>
      <c r="AQ68" s="4">
        <v>5308.7306897107701</v>
      </c>
      <c r="AR68" s="4">
        <v>5258.4506857558699</v>
      </c>
    </row>
    <row r="69" spans="1:44" ht="16" x14ac:dyDescent="0.2">
      <c r="A69" s="13" t="s">
        <v>92</v>
      </c>
      <c r="B69" s="1" t="s">
        <v>65</v>
      </c>
      <c r="C69" s="1" t="s">
        <v>66</v>
      </c>
      <c r="D69" s="10">
        <v>0.10346222667866088</v>
      </c>
      <c r="E69" s="10">
        <v>0.10247858960650875</v>
      </c>
      <c r="F69" s="10">
        <v>0.103355258171135</v>
      </c>
      <c r="G69" s="10">
        <v>0.10506920964527877</v>
      </c>
      <c r="H69" s="10">
        <v>0.10032717506043466</v>
      </c>
      <c r="I69" s="10">
        <v>9.2924414865185767E-2</v>
      </c>
      <c r="J69" s="10">
        <v>9.1789570147516139E-2</v>
      </c>
      <c r="K69" s="10">
        <v>9.2003452457533857E-2</v>
      </c>
      <c r="L69" s="10">
        <v>9.150187189824667E-2</v>
      </c>
      <c r="M69" s="10">
        <v>9.0348148081949756E-2</v>
      </c>
      <c r="N69" s="10">
        <v>8.5543213104729524E-2</v>
      </c>
      <c r="O69" s="10">
        <v>8.9470845096698184E-2</v>
      </c>
      <c r="P69" s="10">
        <v>9.7294557739409787E-2</v>
      </c>
      <c r="Q69" s="10">
        <v>0.10342913068435612</v>
      </c>
      <c r="R69" s="10">
        <v>0.10662618948842705</v>
      </c>
      <c r="S69" s="10">
        <v>0.1094764979386699</v>
      </c>
      <c r="T69" s="10">
        <v>0.11248776525963113</v>
      </c>
      <c r="U69" s="10">
        <v>0.1156457663996005</v>
      </c>
      <c r="V69" s="10">
        <v>0.11883528073266626</v>
      </c>
      <c r="W69" s="10">
        <v>0.12205778747522815</v>
      </c>
      <c r="X69" s="10">
        <v>0.12447089549702806</v>
      </c>
      <c r="Y69" s="10">
        <v>0.12631992456333538</v>
      </c>
      <c r="Z69" s="10">
        <v>0.12811998818437684</v>
      </c>
      <c r="AA69" s="10">
        <v>0.13155417538642677</v>
      </c>
      <c r="AB69" s="10">
        <v>0.13440332726167328</v>
      </c>
      <c r="AC69" s="10">
        <v>0.14149701341587864</v>
      </c>
      <c r="AD69" s="10">
        <v>0.15104396777959933</v>
      </c>
      <c r="AE69" s="10">
        <v>0.15945462250728207</v>
      </c>
      <c r="AF69" s="10">
        <v>0.16724414958942907</v>
      </c>
      <c r="AG69" s="10">
        <v>0.17497899240418024</v>
      </c>
      <c r="AH69" s="10">
        <v>0.18351245370849395</v>
      </c>
      <c r="AI69" s="10">
        <v>0.19218039547652641</v>
      </c>
      <c r="AJ69" s="10">
        <v>0.1994995129360462</v>
      </c>
      <c r="AK69" s="10">
        <v>0.20345584339328859</v>
      </c>
      <c r="AL69" s="10">
        <v>0.20982805411199804</v>
      </c>
      <c r="AM69" s="10">
        <v>0.21646263653514078</v>
      </c>
      <c r="AN69" s="10">
        <v>0.22081333639645984</v>
      </c>
      <c r="AO69" s="10">
        <v>0.22215125863613808</v>
      </c>
      <c r="AP69" s="10">
        <v>0.22382967420118816</v>
      </c>
      <c r="AQ69" s="10">
        <v>0.22762016089970524</v>
      </c>
      <c r="AR69" s="10">
        <v>0.23094265185668472</v>
      </c>
    </row>
    <row r="70" spans="1:44" x14ac:dyDescent="0.2">
      <c r="A70" s="13" t="s">
        <v>92</v>
      </c>
      <c r="B70" s="1" t="s">
        <v>67</v>
      </c>
      <c r="C70" s="1" t="s">
        <v>66</v>
      </c>
      <c r="D70" s="11">
        <v>0.30750307503074953</v>
      </c>
      <c r="E70" s="11">
        <v>0.30750307503075269</v>
      </c>
      <c r="F70" s="11">
        <v>0.30750307503075031</v>
      </c>
      <c r="G70" s="11">
        <v>0.30695938186938965</v>
      </c>
      <c r="H70" s="11">
        <v>0.30513220003978786</v>
      </c>
      <c r="I70" s="11">
        <v>0.3013589785635829</v>
      </c>
      <c r="J70" s="11">
        <v>0.29612804268791681</v>
      </c>
      <c r="K70" s="11">
        <v>0.29141871960752169</v>
      </c>
      <c r="L70" s="11">
        <v>0.28618778373185566</v>
      </c>
      <c r="M70" s="11">
        <v>0.28147846065145976</v>
      </c>
      <c r="N70" s="11">
        <v>0.27620184523005381</v>
      </c>
      <c r="O70" s="11">
        <v>0.28530573245092011</v>
      </c>
      <c r="P70" s="11">
        <v>0.2941738768267369</v>
      </c>
      <c r="Q70" s="11">
        <v>0.3021968338422969</v>
      </c>
      <c r="R70" s="11">
        <v>0.31056147704196557</v>
      </c>
      <c r="S70" s="11">
        <v>0.31864956524449994</v>
      </c>
      <c r="T70" s="11">
        <v>0.32605036052236375</v>
      </c>
      <c r="U70" s="11">
        <v>0.3337214783437974</v>
      </c>
      <c r="V70" s="11">
        <v>0.34119912901360677</v>
      </c>
      <c r="W70" s="11">
        <v>0.34853501800367054</v>
      </c>
      <c r="X70" s="11">
        <v>0.35518310730041514</v>
      </c>
      <c r="Y70" s="11">
        <v>0.3621955559098432</v>
      </c>
      <c r="Z70" s="11">
        <v>0.36901994640834884</v>
      </c>
      <c r="AA70" s="11">
        <v>0.37528727455997385</v>
      </c>
      <c r="AB70" s="11">
        <v>0.38184988933390501</v>
      </c>
      <c r="AC70" s="11">
        <v>0.38832898237645319</v>
      </c>
      <c r="AD70" s="11">
        <v>0.39466000969521103</v>
      </c>
      <c r="AE70" s="11">
        <v>0.40049468359930512</v>
      </c>
      <c r="AF70" s="11">
        <v>0.40663528219199863</v>
      </c>
      <c r="AG70" s="11">
        <v>0.41272496132832054</v>
      </c>
      <c r="AH70" s="11">
        <v>0.41829004178486817</v>
      </c>
      <c r="AI70" s="11">
        <v>0.42423701548351372</v>
      </c>
      <c r="AJ70" s="11">
        <v>0.43008791979665928</v>
      </c>
      <c r="AK70" s="11">
        <v>0.43591776710697588</v>
      </c>
      <c r="AL70" s="11">
        <v>0.44016137522209087</v>
      </c>
      <c r="AM70" s="11">
        <v>0.44405817678765697</v>
      </c>
      <c r="AN70" s="11">
        <v>0.44783541405149818</v>
      </c>
      <c r="AO70" s="11">
        <v>0.4511775087780921</v>
      </c>
      <c r="AP70" s="11">
        <v>0.4547792846578822</v>
      </c>
      <c r="AQ70" s="11">
        <v>0.45831916056998689</v>
      </c>
      <c r="AR70" s="11">
        <v>0.4617533114663333</v>
      </c>
    </row>
    <row r="71" spans="1:44" x14ac:dyDescent="0.2">
      <c r="D71" s="11"/>
    </row>
    <row r="72" spans="1:44" x14ac:dyDescent="0.2">
      <c r="A72" s="3" t="s">
        <v>90</v>
      </c>
      <c r="B72" s="3" t="s">
        <v>68</v>
      </c>
      <c r="C72" s="2" t="s">
        <v>1</v>
      </c>
      <c r="D72" s="2">
        <v>2010</v>
      </c>
      <c r="E72" s="2">
        <v>2011</v>
      </c>
      <c r="F72" s="2">
        <v>2012</v>
      </c>
      <c r="G72" s="2">
        <v>2013</v>
      </c>
      <c r="H72" s="2">
        <v>2014</v>
      </c>
      <c r="I72" s="2">
        <v>2015</v>
      </c>
      <c r="J72" s="2">
        <v>2016</v>
      </c>
      <c r="K72" s="2">
        <v>2017</v>
      </c>
      <c r="L72" s="2">
        <v>2018</v>
      </c>
      <c r="M72" s="2">
        <v>2019</v>
      </c>
      <c r="N72" s="2">
        <v>2020</v>
      </c>
      <c r="O72" s="2">
        <v>2021</v>
      </c>
      <c r="P72" s="2">
        <v>2022</v>
      </c>
      <c r="Q72" s="2">
        <v>2023</v>
      </c>
      <c r="R72" s="2">
        <v>2024</v>
      </c>
      <c r="S72" s="2">
        <v>2025</v>
      </c>
      <c r="T72" s="2">
        <v>2026</v>
      </c>
      <c r="U72" s="2">
        <v>2027</v>
      </c>
      <c r="V72" s="2">
        <v>2028</v>
      </c>
      <c r="W72" s="2">
        <v>2029</v>
      </c>
      <c r="X72" s="2">
        <v>2030</v>
      </c>
      <c r="Y72" s="2">
        <v>2031</v>
      </c>
      <c r="Z72" s="2">
        <v>2032</v>
      </c>
      <c r="AA72" s="2">
        <v>2033</v>
      </c>
      <c r="AB72" s="2">
        <v>2034</v>
      </c>
      <c r="AC72" s="2">
        <v>2035</v>
      </c>
      <c r="AD72" s="2">
        <v>2036</v>
      </c>
      <c r="AE72" s="2">
        <v>2037</v>
      </c>
      <c r="AF72" s="2">
        <v>2038</v>
      </c>
      <c r="AG72" s="2">
        <v>2039</v>
      </c>
      <c r="AH72" s="2">
        <v>2040</v>
      </c>
      <c r="AI72" s="2">
        <v>2041</v>
      </c>
      <c r="AJ72" s="2">
        <v>2042</v>
      </c>
      <c r="AK72" s="2">
        <v>2043</v>
      </c>
      <c r="AL72" s="2">
        <v>2044</v>
      </c>
      <c r="AM72" s="2">
        <v>2045</v>
      </c>
      <c r="AN72" s="2">
        <v>2046</v>
      </c>
      <c r="AO72" s="2">
        <v>2047</v>
      </c>
      <c r="AP72" s="2">
        <v>2048</v>
      </c>
      <c r="AQ72" s="2">
        <v>2049</v>
      </c>
      <c r="AR72" s="2">
        <v>2050</v>
      </c>
    </row>
    <row r="73" spans="1:44" x14ac:dyDescent="0.2">
      <c r="A73" s="13" t="s">
        <v>92</v>
      </c>
      <c r="B73" s="1" t="s">
        <v>69</v>
      </c>
      <c r="C73" s="1" t="s">
        <v>3</v>
      </c>
      <c r="D73" s="4">
        <v>171.00680480691369</v>
      </c>
      <c r="E73" s="4">
        <v>180.78974481932482</v>
      </c>
      <c r="F73" s="4">
        <v>190.45434220628209</v>
      </c>
      <c r="G73" s="4">
        <v>199.71822522709493</v>
      </c>
      <c r="H73" s="4">
        <v>203.36181757588093</v>
      </c>
      <c r="I73" s="4">
        <v>207.59152301196806</v>
      </c>
      <c r="J73" s="4">
        <v>212.76078711416818</v>
      </c>
      <c r="K73" s="4">
        <v>216.41820427120973</v>
      </c>
      <c r="L73" s="4">
        <v>220.30273174002525</v>
      </c>
      <c r="M73" s="4">
        <v>223.62029695235697</v>
      </c>
      <c r="N73" s="4">
        <v>226.65103032756909</v>
      </c>
      <c r="O73" s="4">
        <v>229.22567056655254</v>
      </c>
      <c r="P73" s="4">
        <v>227.09905702548679</v>
      </c>
      <c r="Q73" s="4">
        <v>224.57823842480485</v>
      </c>
      <c r="R73" s="4">
        <v>223.50938941458168</v>
      </c>
      <c r="S73" s="4">
        <v>226.46434172603071</v>
      </c>
      <c r="T73" s="4">
        <v>216.63885734058641</v>
      </c>
      <c r="U73" s="4">
        <v>216.42246848642719</v>
      </c>
      <c r="V73" s="4">
        <v>216.18106205625025</v>
      </c>
      <c r="W73" s="4">
        <v>212.50701171544699</v>
      </c>
      <c r="X73" s="4">
        <v>208.35447826253608</v>
      </c>
      <c r="Y73" s="4">
        <v>206.43114075801873</v>
      </c>
      <c r="Z73" s="4">
        <v>204.53017490628039</v>
      </c>
      <c r="AA73" s="4">
        <v>202.69184221405249</v>
      </c>
      <c r="AB73" s="4">
        <v>200.78525584104597</v>
      </c>
      <c r="AC73" s="4">
        <v>198.87874043479576</v>
      </c>
      <c r="AD73" s="4">
        <v>197.74700360937004</v>
      </c>
      <c r="AE73" s="4">
        <v>198.90148414511467</v>
      </c>
      <c r="AF73" s="4">
        <v>201.52981735482018</v>
      </c>
      <c r="AG73" s="4">
        <v>204.11580193857171</v>
      </c>
      <c r="AH73" s="4">
        <v>204.76302986777463</v>
      </c>
      <c r="AI73" s="4">
        <v>207.35069859451022</v>
      </c>
      <c r="AJ73" s="4">
        <v>208.91502991874691</v>
      </c>
      <c r="AK73" s="4">
        <v>209.67659721116883</v>
      </c>
      <c r="AL73" s="4">
        <v>212.06731206126548</v>
      </c>
      <c r="AM73" s="4">
        <v>213.97299944009521</v>
      </c>
      <c r="AN73" s="4">
        <v>216.10409198774153</v>
      </c>
      <c r="AO73" s="4">
        <v>219.2244690816535</v>
      </c>
      <c r="AP73" s="4">
        <v>222.32165435151157</v>
      </c>
      <c r="AQ73" s="4">
        <v>225.26611161373046</v>
      </c>
      <c r="AR73" s="4">
        <v>228.53524502694685</v>
      </c>
    </row>
    <row r="74" spans="1:44" x14ac:dyDescent="0.2">
      <c r="A74" s="13" t="s">
        <v>92</v>
      </c>
      <c r="B74" s="1" t="s">
        <v>70</v>
      </c>
      <c r="C74" s="1" t="s">
        <v>3</v>
      </c>
      <c r="D74" s="4">
        <v>74.486775587922821</v>
      </c>
      <c r="E74" s="4">
        <v>77.114692736283274</v>
      </c>
      <c r="F74" s="4">
        <v>79.699740836427011</v>
      </c>
      <c r="G74" s="4">
        <v>82.155552082332719</v>
      </c>
      <c r="H74" s="4">
        <v>84.504556933091322</v>
      </c>
      <c r="I74" s="4">
        <v>86.834318058463737</v>
      </c>
      <c r="J74" s="4">
        <v>89.618087630999568</v>
      </c>
      <c r="K74" s="4">
        <v>92.284610291241094</v>
      </c>
      <c r="L74" s="4">
        <v>95.07827563518326</v>
      </c>
      <c r="M74" s="4">
        <v>97.967416501243918</v>
      </c>
      <c r="N74" s="4">
        <v>100.53658820719454</v>
      </c>
      <c r="O74" s="4">
        <v>100.89194785872554</v>
      </c>
      <c r="P74" s="4">
        <v>101.23946190288231</v>
      </c>
      <c r="Q74" s="4">
        <v>101.33352301723866</v>
      </c>
      <c r="R74" s="4">
        <v>100.15468688349212</v>
      </c>
      <c r="S74" s="4">
        <v>101.26883829597746</v>
      </c>
      <c r="T74" s="4">
        <v>101.69032174030002</v>
      </c>
      <c r="U74" s="4">
        <v>102.11144196821822</v>
      </c>
      <c r="V74" s="4">
        <v>102.51187307552236</v>
      </c>
      <c r="W74" s="4">
        <v>102.64246616902669</v>
      </c>
      <c r="X74" s="4">
        <v>104.4462193405305</v>
      </c>
      <c r="Y74" s="4">
        <v>106.04083861316929</v>
      </c>
      <c r="Z74" s="4">
        <v>107.62838148221265</v>
      </c>
      <c r="AA74" s="4">
        <v>109.20654993182532</v>
      </c>
      <c r="AB74" s="4">
        <v>110.77714364782119</v>
      </c>
      <c r="AC74" s="4">
        <v>112.33229355835842</v>
      </c>
      <c r="AD74" s="4">
        <v>113.62322644108637</v>
      </c>
      <c r="AE74" s="4">
        <v>114.91231281819508</v>
      </c>
      <c r="AF74" s="4">
        <v>116.19950002712041</v>
      </c>
      <c r="AG74" s="4">
        <v>117.48197450244049</v>
      </c>
      <c r="AH74" s="4">
        <v>118.7644086990024</v>
      </c>
      <c r="AI74" s="4">
        <v>121.23946760965178</v>
      </c>
      <c r="AJ74" s="4">
        <v>124.19591880515861</v>
      </c>
      <c r="AK74" s="4">
        <v>125.78990530947641</v>
      </c>
      <c r="AL74" s="4">
        <v>128.79227725176438</v>
      </c>
      <c r="AM74" s="4">
        <v>131.82560790807918</v>
      </c>
      <c r="AN74" s="4">
        <v>134.78389272516304</v>
      </c>
      <c r="AO74" s="4">
        <v>137.73906775266579</v>
      </c>
      <c r="AP74" s="4">
        <v>140.62270965464401</v>
      </c>
      <c r="AQ74" s="4">
        <v>143.51125527984615</v>
      </c>
      <c r="AR74" s="4">
        <v>146.44509085908123</v>
      </c>
    </row>
    <row r="75" spans="1:44" x14ac:dyDescent="0.2">
      <c r="A75" s="13" t="s">
        <v>92</v>
      </c>
      <c r="B75" s="1" t="s">
        <v>71</v>
      </c>
      <c r="C75" s="1" t="s">
        <v>3</v>
      </c>
      <c r="D75" s="4">
        <v>0.93297480523199905</v>
      </c>
      <c r="E75" s="4">
        <v>0.90586147694399999</v>
      </c>
      <c r="F75" s="4">
        <v>0.8765055921599989</v>
      </c>
      <c r="G75" s="4">
        <v>0.84714970737599904</v>
      </c>
      <c r="H75" s="4">
        <v>0.81757026388799903</v>
      </c>
      <c r="I75" s="4">
        <v>0.790680494304</v>
      </c>
      <c r="J75" s="4">
        <v>0.76132460952000003</v>
      </c>
      <c r="K75" s="4">
        <v>0.73174516603199891</v>
      </c>
      <c r="L75" s="4">
        <v>1.5263644751999998</v>
      </c>
      <c r="M75" s="4">
        <v>2.1755189511162301</v>
      </c>
      <c r="N75" s="4">
        <v>2.0985064623162302</v>
      </c>
      <c r="O75" s="4">
        <v>4.9016951735436898</v>
      </c>
      <c r="P75" s="4">
        <v>5.5034187045516898</v>
      </c>
      <c r="Q75" s="4">
        <v>5.4264062157516992</v>
      </c>
      <c r="R75" s="4">
        <v>5.3469008061516901</v>
      </c>
      <c r="S75" s="4">
        <v>5.2723544325516905</v>
      </c>
      <c r="T75" s="4">
        <v>4.9922604666602499</v>
      </c>
      <c r="U75" s="4">
        <v>5.1158365341516898</v>
      </c>
      <c r="V75" s="4">
        <v>5.0388240453516886</v>
      </c>
      <c r="W75" s="4">
        <v>4.964277671751689</v>
      </c>
      <c r="X75" s="4">
        <v>4.8872651829517002</v>
      </c>
      <c r="Y75" s="4">
        <v>4.8077597733516999</v>
      </c>
      <c r="Z75" s="4">
        <v>4.7332133997516888</v>
      </c>
      <c r="AA75" s="4">
        <v>4.6562009109516946</v>
      </c>
      <c r="AB75" s="4">
        <v>4.5766955013516961</v>
      </c>
      <c r="AC75" s="4">
        <v>4.4996830125516958</v>
      </c>
      <c r="AD75" s="4">
        <v>4.8153509595000861</v>
      </c>
      <c r="AE75" s="4">
        <v>6.0039169530810756</v>
      </c>
      <c r="AF75" s="4">
        <v>7.7243301293671465</v>
      </c>
      <c r="AG75" s="4">
        <v>9.4606557981596353</v>
      </c>
      <c r="AH75" s="4">
        <v>10.447507302705716</v>
      </c>
      <c r="AI75" s="4">
        <v>10.797684305516237</v>
      </c>
      <c r="AJ75" s="4">
        <v>10.773023153516236</v>
      </c>
      <c r="AK75" s="4">
        <v>10.750828116716235</v>
      </c>
      <c r="AL75" s="4">
        <v>10.726166964716237</v>
      </c>
      <c r="AM75" s="4">
        <v>10.726166964716237</v>
      </c>
      <c r="AN75" s="4">
        <v>10.726166964716237</v>
      </c>
      <c r="AO75" s="4">
        <v>10.726166964716226</v>
      </c>
      <c r="AP75" s="4">
        <v>10.726166964716237</v>
      </c>
      <c r="AQ75" s="4">
        <v>10.726166964716237</v>
      </c>
      <c r="AR75" s="4">
        <v>10.726166964716237</v>
      </c>
    </row>
    <row r="76" spans="1:44" x14ac:dyDescent="0.2">
      <c r="A76" s="13" t="s">
        <v>92</v>
      </c>
      <c r="B76" s="1" t="s">
        <v>72</v>
      </c>
      <c r="C76" s="1" t="s">
        <v>3</v>
      </c>
      <c r="D76" s="4">
        <v>30.029407019999997</v>
      </c>
      <c r="E76" s="4">
        <v>29.8862083985039</v>
      </c>
      <c r="F76" s="4">
        <v>29.668114804464</v>
      </c>
      <c r="G76" s="4">
        <v>31.2048892974959</v>
      </c>
      <c r="H76" s="4">
        <v>30.906810647063999</v>
      </c>
      <c r="I76" s="4">
        <v>30.674531561039998</v>
      </c>
      <c r="J76" s="4">
        <v>32.618310436396698</v>
      </c>
      <c r="K76" s="4">
        <v>32.202301753439897</v>
      </c>
      <c r="L76" s="4">
        <v>31.225720134239999</v>
      </c>
      <c r="M76" s="4">
        <v>28.96115553821339</v>
      </c>
      <c r="N76" s="4">
        <v>25.660194139573989</v>
      </c>
      <c r="O76" s="4">
        <v>28.325799187199902</v>
      </c>
      <c r="P76" s="4">
        <v>27.326792003039991</v>
      </c>
      <c r="Q76" s="4">
        <v>26.377568179199891</v>
      </c>
      <c r="R76" s="4">
        <v>25.4009865599999</v>
      </c>
      <c r="S76" s="4">
        <v>22.826895307018091</v>
      </c>
      <c r="T76" s="4">
        <v>20.023260149589589</v>
      </c>
      <c r="U76" s="4">
        <v>20.002465576989891</v>
      </c>
      <c r="V76" s="4">
        <v>20.026262281436701</v>
      </c>
      <c r="W76" s="4">
        <v>18.298277119574699</v>
      </c>
      <c r="X76" s="4">
        <v>17.8188201767483</v>
      </c>
      <c r="Y76" s="4">
        <v>16.48588365550799</v>
      </c>
      <c r="Z76" s="4">
        <v>15.1333083568324</v>
      </c>
      <c r="AA76" s="4">
        <v>14.147481163557</v>
      </c>
      <c r="AB76" s="4">
        <v>14.827991213561001</v>
      </c>
      <c r="AC76" s="4">
        <v>14.193634627864299</v>
      </c>
      <c r="AD76" s="4">
        <v>12.899291252881801</v>
      </c>
      <c r="AE76" s="4">
        <v>11.3270486905583</v>
      </c>
      <c r="AF76" s="4">
        <v>10.343933175613138</v>
      </c>
      <c r="AG76" s="4">
        <v>9.1466262383064976</v>
      </c>
      <c r="AH76" s="4">
        <v>7.58006712833809</v>
      </c>
      <c r="AI76" s="4">
        <v>4.9291462613911996</v>
      </c>
      <c r="AJ76" s="4">
        <v>2.7995967542266791</v>
      </c>
      <c r="AK76" s="4">
        <v>1.067978529071999</v>
      </c>
      <c r="AL76" s="4">
        <v>0.92360892859199994</v>
      </c>
      <c r="AM76" s="4">
        <v>0.77901576940799999</v>
      </c>
      <c r="AN76" s="4">
        <v>0.63711228412799903</v>
      </c>
      <c r="AO76" s="4">
        <v>0.49251912494399797</v>
      </c>
      <c r="AP76" s="4">
        <v>0.34814952446399999</v>
      </c>
      <c r="AQ76" s="4">
        <v>0.20355636528000001</v>
      </c>
      <c r="AR76" s="4">
        <v>6.1652879999999903E-2</v>
      </c>
    </row>
    <row r="77" spans="1:44" x14ac:dyDescent="0.2">
      <c r="A77" s="13" t="s">
        <v>92</v>
      </c>
      <c r="B77" s="1" t="s">
        <v>73</v>
      </c>
      <c r="C77" s="1" t="s">
        <v>3</v>
      </c>
      <c r="D77" s="4">
        <v>18.856779828683273</v>
      </c>
      <c r="E77" s="4">
        <v>19.430430467829179</v>
      </c>
      <c r="F77" s="4">
        <v>23.241166691405219</v>
      </c>
      <c r="G77" s="4">
        <v>27.478876241025823</v>
      </c>
      <c r="H77" s="4">
        <v>29.45708909573451</v>
      </c>
      <c r="I77" s="4">
        <v>30.382688903629781</v>
      </c>
      <c r="J77" s="4">
        <v>31.999835965500573</v>
      </c>
      <c r="K77" s="4">
        <v>34.863265719076132</v>
      </c>
      <c r="L77" s="4">
        <v>36.681668716271233</v>
      </c>
      <c r="M77" s="4">
        <v>38.504539785485321</v>
      </c>
      <c r="N77" s="4">
        <v>40.532283290748929</v>
      </c>
      <c r="O77" s="4">
        <v>41.289378373830026</v>
      </c>
      <c r="P77" s="4">
        <v>43.218068745876835</v>
      </c>
      <c r="Q77" s="4">
        <v>45.148167478745535</v>
      </c>
      <c r="R77" s="4">
        <v>46.25245541303569</v>
      </c>
      <c r="S77" s="4">
        <v>51.816089350316474</v>
      </c>
      <c r="T77" s="4">
        <v>54.085875221687985</v>
      </c>
      <c r="U77" s="4">
        <v>54.901587739543501</v>
      </c>
      <c r="V77" s="4">
        <v>55.958803674078531</v>
      </c>
      <c r="W77" s="4">
        <v>57.639471053646531</v>
      </c>
      <c r="X77" s="4">
        <v>59.322380989710538</v>
      </c>
      <c r="Y77" s="4">
        <v>61.378622949204839</v>
      </c>
      <c r="Z77" s="4">
        <v>63.445423327767415</v>
      </c>
      <c r="AA77" s="4">
        <v>64.934560301833827</v>
      </c>
      <c r="AB77" s="4">
        <v>66.10704334006644</v>
      </c>
      <c r="AC77" s="4">
        <v>67.481500401835206</v>
      </c>
      <c r="AD77" s="4">
        <v>67.84221199307477</v>
      </c>
      <c r="AE77" s="4">
        <v>67.921465342798257</v>
      </c>
      <c r="AF77" s="4">
        <v>67.009371850519358</v>
      </c>
      <c r="AG77" s="4">
        <v>66.309688477142203</v>
      </c>
      <c r="AH77" s="4">
        <v>66.000194321099997</v>
      </c>
      <c r="AI77" s="4">
        <v>66.239116518090185</v>
      </c>
      <c r="AJ77" s="4">
        <v>66.190988512975593</v>
      </c>
      <c r="AK77" s="4">
        <v>65.67788701568108</v>
      </c>
      <c r="AL77" s="4">
        <v>62.765950846533968</v>
      </c>
      <c r="AM77" s="4">
        <v>60.796290392225714</v>
      </c>
      <c r="AN77" s="4">
        <v>59.459590129878059</v>
      </c>
      <c r="AO77" s="4">
        <v>56.326489344215773</v>
      </c>
      <c r="AP77" s="4">
        <v>53.12521065396048</v>
      </c>
      <c r="AQ77" s="4">
        <v>49.070946446223886</v>
      </c>
      <c r="AR77" s="4">
        <v>46.889772169283752</v>
      </c>
    </row>
    <row r="78" spans="1:44" x14ac:dyDescent="0.2">
      <c r="A78" s="13" t="s">
        <v>92</v>
      </c>
      <c r="B78" s="1" t="s">
        <v>74</v>
      </c>
      <c r="C78" s="1" t="s">
        <v>3</v>
      </c>
      <c r="D78" s="4">
        <v>12.561203813760001</v>
      </c>
      <c r="E78" s="4">
        <v>12.651722906457499</v>
      </c>
      <c r="F78" s="4">
        <v>12.734546584435099</v>
      </c>
      <c r="G78" s="4">
        <v>12.8125570741056</v>
      </c>
      <c r="H78" s="4">
        <v>12.884295028147099</v>
      </c>
      <c r="I78" s="4">
        <v>12.9497604465599</v>
      </c>
      <c r="J78" s="4">
        <v>13.006254680294299</v>
      </c>
      <c r="K78" s="4">
        <v>13.0592114956799</v>
      </c>
      <c r="L78" s="4">
        <v>12.8800844928</v>
      </c>
      <c r="M78" s="4">
        <v>12.702379132799997</v>
      </c>
      <c r="N78" s="4">
        <v>12.5232521299199</v>
      </c>
      <c r="O78" s="4">
        <v>12.34412512704</v>
      </c>
      <c r="P78" s="4">
        <v>12.164998124159899</v>
      </c>
      <c r="Q78" s="4">
        <v>11.985871121279899</v>
      </c>
      <c r="R78" s="4">
        <v>11.806744118400001</v>
      </c>
      <c r="S78" s="4">
        <v>11.629038758399899</v>
      </c>
      <c r="T78" s="4">
        <v>11.449911755519899</v>
      </c>
      <c r="U78" s="4">
        <v>11.270784752640001</v>
      </c>
      <c r="V78" s="4">
        <v>11.091657749759898</v>
      </c>
      <c r="W78" s="4">
        <v>10.9125307468799</v>
      </c>
      <c r="X78" s="4">
        <v>10.733403744</v>
      </c>
      <c r="Y78" s="4">
        <v>10.555698383999989</v>
      </c>
      <c r="Z78" s="4">
        <v>10.376571381119991</v>
      </c>
      <c r="AA78" s="4">
        <v>10.197444378239998</v>
      </c>
      <c r="AB78" s="4">
        <v>10.018317375359988</v>
      </c>
      <c r="AC78" s="4">
        <v>10.60844571099053</v>
      </c>
      <c r="AD78" s="4">
        <v>12.561783028110499</v>
      </c>
      <c r="AE78" s="4">
        <v>14.5165419881105</v>
      </c>
      <c r="AF78" s="4">
        <v>16.322459625364001</v>
      </c>
      <c r="AG78" s="4">
        <v>17.233499316324298</v>
      </c>
      <c r="AH78" s="4">
        <v>18.3736854088109</v>
      </c>
      <c r="AI78" s="4">
        <v>20.327022725930799</v>
      </c>
      <c r="AJ78" s="4">
        <v>22.280360043050901</v>
      </c>
      <c r="AK78" s="4">
        <v>23.109369518557898</v>
      </c>
      <c r="AL78" s="4">
        <v>25.064128478557901</v>
      </c>
      <c r="AM78" s="4">
        <v>25.964885560319999</v>
      </c>
      <c r="AN78" s="4">
        <v>26.09994163392</v>
      </c>
      <c r="AO78" s="4">
        <v>26.234997707519998</v>
      </c>
      <c r="AP78" s="4">
        <v>26.370053781119999</v>
      </c>
      <c r="AQ78" s="4">
        <v>26.505109854720299</v>
      </c>
      <c r="AR78" s="4">
        <v>26.641587571199899</v>
      </c>
    </row>
    <row r="79" spans="1:44" x14ac:dyDescent="0.2">
      <c r="A79" s="13" t="s">
        <v>92</v>
      </c>
      <c r="B79" s="1" t="s">
        <v>75</v>
      </c>
      <c r="C79" s="1" t="s">
        <v>3</v>
      </c>
      <c r="D79" s="4">
        <v>9.0727533857835496</v>
      </c>
      <c r="E79" s="4">
        <v>10.6094744135772</v>
      </c>
      <c r="F79" s="4">
        <v>8.8926733333025307</v>
      </c>
      <c r="G79" s="4">
        <v>4.9806515692198197</v>
      </c>
      <c r="H79" s="4">
        <v>5.0107680470723697</v>
      </c>
      <c r="I79" s="4">
        <v>5.9505154413821799</v>
      </c>
      <c r="J79" s="4">
        <v>4.4328830293540502</v>
      </c>
      <c r="K79" s="4">
        <v>4.1476436073363798</v>
      </c>
      <c r="L79" s="4">
        <v>4.45242456294981</v>
      </c>
      <c r="M79" s="4">
        <v>6.0238798815430901</v>
      </c>
      <c r="N79" s="4">
        <v>8.6711511744000003</v>
      </c>
      <c r="O79" s="4">
        <v>3.6581668265505298</v>
      </c>
      <c r="P79" s="4">
        <v>2.28589857233669</v>
      </c>
      <c r="Q79" s="4">
        <v>1.2859557000016699</v>
      </c>
      <c r="R79" s="4">
        <v>0.68525739970559996</v>
      </c>
      <c r="S79" s="4">
        <v>0.66614181546240003</v>
      </c>
      <c r="T79" s="4">
        <v>0.6470262312192</v>
      </c>
      <c r="U79" s="4">
        <v>0.62815261639679998</v>
      </c>
      <c r="V79" s="4">
        <v>0.60903703215359895</v>
      </c>
      <c r="W79" s="4">
        <v>0.58992144791040002</v>
      </c>
      <c r="X79" s="4">
        <v>1.5612569949680299</v>
      </c>
      <c r="Y79" s="4">
        <v>2.8183056422858002</v>
      </c>
      <c r="Z79" s="4">
        <v>4.0777753051683998</v>
      </c>
      <c r="AA79" s="4">
        <v>4.9049627460716998</v>
      </c>
      <c r="AB79" s="4">
        <v>5.6365238879999904</v>
      </c>
      <c r="AC79" s="4">
        <v>5.4215366688</v>
      </c>
      <c r="AD79" s="4">
        <v>5.2037932032000001</v>
      </c>
      <c r="AE79" s="4">
        <v>4.9860497376000001</v>
      </c>
      <c r="AF79" s="4">
        <v>4.7710625183999902</v>
      </c>
      <c r="AG79" s="4">
        <v>4.5533190528</v>
      </c>
      <c r="AH79" s="4">
        <v>4.1136820872882103</v>
      </c>
      <c r="AI79" s="4">
        <v>4.1205883679999999</v>
      </c>
      <c r="AJ79" s="4">
        <v>3.9028449024</v>
      </c>
      <c r="AK79" s="4">
        <v>3.6851014368000001</v>
      </c>
      <c r="AL79" s="4">
        <v>3.4701142175999999</v>
      </c>
      <c r="AM79" s="4">
        <v>3.252370752</v>
      </c>
      <c r="AN79" s="4">
        <v>3.0346272864000001</v>
      </c>
      <c r="AO79" s="4">
        <v>2.8196400671999999</v>
      </c>
      <c r="AP79" s="4">
        <v>2.6018966016</v>
      </c>
      <c r="AQ79" s="4">
        <v>2.3841531360000001</v>
      </c>
      <c r="AR79" s="4">
        <v>2.1691659167999999</v>
      </c>
    </row>
    <row r="80" spans="1:44" x14ac:dyDescent="0.2">
      <c r="A80" s="13" t="s">
        <v>92</v>
      </c>
      <c r="B80" s="1" t="s">
        <v>76</v>
      </c>
      <c r="C80" s="1" t="s">
        <v>3</v>
      </c>
      <c r="D80" s="4">
        <v>1.235544150528</v>
      </c>
      <c r="E80" s="4">
        <v>1.7141042894834881</v>
      </c>
      <c r="F80" s="4">
        <v>2.2536129564201599</v>
      </c>
      <c r="G80" s="4">
        <v>2.8524133565527681</v>
      </c>
      <c r="H80" s="4">
        <v>3.5105449212973441</v>
      </c>
      <c r="I80" s="4">
        <v>4.2282965801430619</v>
      </c>
      <c r="J80" s="4">
        <v>5.0050213483979409</v>
      </c>
      <c r="K80" s="4">
        <v>5.5498861074239905</v>
      </c>
      <c r="L80" s="4">
        <v>6.6449605771525997</v>
      </c>
      <c r="M80" s="4">
        <v>7.9993492117850895</v>
      </c>
      <c r="N80" s="4">
        <v>9.4856683714399708</v>
      </c>
      <c r="O80" s="4">
        <v>8.8779770430324501</v>
      </c>
      <c r="P80" s="4">
        <v>9.3172468372692201</v>
      </c>
      <c r="Q80" s="4">
        <v>9.7565607528929306</v>
      </c>
      <c r="R80" s="4">
        <v>9.3810972944987494</v>
      </c>
      <c r="S80" s="4">
        <v>7.8493356676093748</v>
      </c>
      <c r="T80" s="4">
        <v>9.3528894510701388</v>
      </c>
      <c r="U80" s="4">
        <v>9.1264093310243393</v>
      </c>
      <c r="V80" s="4">
        <v>8.7931244503508985</v>
      </c>
      <c r="W80" s="4">
        <v>9.3190036813390105</v>
      </c>
      <c r="X80" s="4">
        <v>9.2644698262798091</v>
      </c>
      <c r="Y80" s="4">
        <v>9.2072100019034888</v>
      </c>
      <c r="Z80" s="4">
        <v>9.1499501775271703</v>
      </c>
      <c r="AA80" s="4">
        <v>8.9903276099954681</v>
      </c>
      <c r="AB80" s="4">
        <v>7.5677316040630762</v>
      </c>
      <c r="AC80" s="4">
        <v>6.5916500364378248</v>
      </c>
      <c r="AD80" s="4">
        <v>5.6796871659192254</v>
      </c>
      <c r="AE80" s="4">
        <v>4.7806354956997152</v>
      </c>
      <c r="AF80" s="4">
        <v>3.8942186263095353</v>
      </c>
      <c r="AG80" s="4">
        <v>3.0156011186051752</v>
      </c>
      <c r="AH80" s="4">
        <v>2.154424451048615</v>
      </c>
      <c r="AI80" s="4">
        <v>1.206510313820256</v>
      </c>
      <c r="AJ80" s="4">
        <v>0.89995046962686998</v>
      </c>
      <c r="AK80" s="4">
        <v>0.68368452000718494</v>
      </c>
      <c r="AL80" s="4">
        <v>0.46721886171701799</v>
      </c>
      <c r="AM80" s="4">
        <v>0.29854829181738501</v>
      </c>
      <c r="AN80" s="4">
        <v>0.253836551017385</v>
      </c>
      <c r="AO80" s="4">
        <v>0.20912481021738499</v>
      </c>
      <c r="AP80" s="4">
        <v>9.6176870495433095E-2</v>
      </c>
      <c r="AQ80" s="4">
        <v>0</v>
      </c>
      <c r="AR80" s="4">
        <v>0</v>
      </c>
    </row>
    <row r="81" spans="1:44" x14ac:dyDescent="0.2">
      <c r="A81" s="13" t="s">
        <v>92</v>
      </c>
      <c r="B81" s="1" t="s">
        <v>77</v>
      </c>
      <c r="C81" s="1" t="s">
        <v>3</v>
      </c>
      <c r="D81" s="12">
        <v>0.256576896</v>
      </c>
      <c r="E81" s="12">
        <v>0.24976512000000001</v>
      </c>
      <c r="F81" s="12">
        <v>0.24295334399999899</v>
      </c>
      <c r="G81" s="12">
        <v>0.241389158399999</v>
      </c>
      <c r="H81" s="12">
        <v>0.23442600960000001</v>
      </c>
      <c r="I81" s="12">
        <v>0.22978391040000001</v>
      </c>
      <c r="J81" s="12">
        <v>0.222820761599999</v>
      </c>
      <c r="K81" s="12">
        <v>0.21585761279999999</v>
      </c>
      <c r="L81" s="12">
        <v>0.208894464</v>
      </c>
      <c r="M81" s="12">
        <v>0.20193131519999899</v>
      </c>
      <c r="N81" s="12">
        <v>0.19728921599999999</v>
      </c>
      <c r="O81" s="12">
        <v>0.1903260672</v>
      </c>
      <c r="P81" s="12">
        <v>0.18336291839999899</v>
      </c>
      <c r="Q81" s="12">
        <v>0.17639976959999901</v>
      </c>
      <c r="R81" s="12">
        <v>0.16943662079999999</v>
      </c>
      <c r="S81" s="12">
        <v>0.16247347200000001</v>
      </c>
      <c r="T81" s="12">
        <v>0.15783137279999901</v>
      </c>
      <c r="U81" s="12">
        <v>0.150868224</v>
      </c>
      <c r="V81" s="12">
        <v>0.14390507520000001</v>
      </c>
      <c r="W81" s="12">
        <v>0.136941926399999</v>
      </c>
      <c r="X81" s="12">
        <v>0.12997877760000001</v>
      </c>
      <c r="Y81" s="12">
        <v>0.12533667840000001</v>
      </c>
      <c r="Z81" s="12">
        <v>0.1183735296</v>
      </c>
      <c r="AA81" s="12">
        <v>0.111410380799999</v>
      </c>
      <c r="AB81" s="12">
        <v>0.104447232</v>
      </c>
      <c r="AC81" s="12">
        <v>1.3030942998788599</v>
      </c>
      <c r="AD81" s="12">
        <v>1.63401891839999</v>
      </c>
      <c r="AE81" s="12">
        <v>1.63017781034724</v>
      </c>
      <c r="AF81" s="12">
        <v>1.62321466154724</v>
      </c>
      <c r="AG81" s="12">
        <v>1.6162515127472401</v>
      </c>
      <c r="AH81" s="12">
        <v>1.60928836394724</v>
      </c>
      <c r="AI81" s="12">
        <v>2.13304458239999</v>
      </c>
      <c r="AJ81" s="12">
        <v>2.26998650879999</v>
      </c>
      <c r="AK81" s="12">
        <v>2.26302336</v>
      </c>
      <c r="AL81" s="12">
        <v>2.54387036159999</v>
      </c>
      <c r="AM81" s="12">
        <v>2.6808122879999901</v>
      </c>
      <c r="AN81" s="12">
        <v>2.7899016192000001</v>
      </c>
      <c r="AO81" s="12">
        <v>2.8989909503999902</v>
      </c>
      <c r="AP81" s="12">
        <v>3.01040133119999</v>
      </c>
      <c r="AQ81" s="12">
        <v>3.1194906623999898</v>
      </c>
      <c r="AR81" s="12">
        <v>3.2285799935999901</v>
      </c>
    </row>
    <row r="82" spans="1:44" x14ac:dyDescent="0.2">
      <c r="A82" s="13" t="s">
        <v>92</v>
      </c>
      <c r="B82" s="1" t="s">
        <v>78</v>
      </c>
      <c r="C82" s="1" t="s">
        <v>3</v>
      </c>
      <c r="D82" s="4">
        <v>0.23304397593599893</v>
      </c>
      <c r="E82" s="4">
        <v>0.40144091788799896</v>
      </c>
      <c r="F82" s="4">
        <v>0.56841873983999891</v>
      </c>
      <c r="G82" s="4">
        <v>0.55946279335679905</v>
      </c>
      <c r="H82" s="4">
        <v>0.55044378748799894</v>
      </c>
      <c r="I82" s="4">
        <v>0.54148784100479896</v>
      </c>
      <c r="J82" s="4">
        <v>0.53104971513599897</v>
      </c>
      <c r="K82" s="4">
        <v>0.522093768652798</v>
      </c>
      <c r="L82" s="4">
        <v>0.51313782216959902</v>
      </c>
      <c r="M82" s="4">
        <v>0.50411881630079902</v>
      </c>
      <c r="N82" s="4">
        <v>0.52288940679551899</v>
      </c>
      <c r="O82" s="4">
        <v>0.51194253712895899</v>
      </c>
      <c r="P82" s="4">
        <v>0.50247784684800001</v>
      </c>
      <c r="Q82" s="4">
        <v>0.49301315656703892</v>
      </c>
      <c r="R82" s="4">
        <v>0.48348540690047997</v>
      </c>
      <c r="S82" s="4">
        <v>0.47260159661951895</v>
      </c>
      <c r="T82" s="4">
        <v>0.46307384695296</v>
      </c>
      <c r="U82" s="4">
        <v>0.45360915667199997</v>
      </c>
      <c r="V82" s="4">
        <v>0.44414446639103899</v>
      </c>
      <c r="W82" s="4">
        <v>0.43319759672447999</v>
      </c>
      <c r="X82" s="4">
        <v>0.437124864272112</v>
      </c>
      <c r="Y82" s="4">
        <v>0.42731484851548696</v>
      </c>
      <c r="Z82" s="4">
        <v>0.417536529245568</v>
      </c>
      <c r="AA82" s="4">
        <v>0.40633908997564605</v>
      </c>
      <c r="AB82" s="4">
        <v>0.39652907421902395</v>
      </c>
      <c r="AC82" s="4">
        <v>0</v>
      </c>
      <c r="AD82" s="4">
        <v>0</v>
      </c>
      <c r="AE82" s="4">
        <v>0</v>
      </c>
      <c r="AF82" s="4">
        <v>0</v>
      </c>
      <c r="AG82" s="4">
        <v>0.86594514835544301</v>
      </c>
      <c r="AH82" s="4">
        <v>1.85932914835542</v>
      </c>
      <c r="AI82" s="4">
        <v>2.85271314835544</v>
      </c>
      <c r="AJ82" s="4">
        <v>4.3634643265570698</v>
      </c>
      <c r="AK82" s="4">
        <v>5.8742155047586397</v>
      </c>
      <c r="AL82" s="4">
        <v>7.3849666829602398</v>
      </c>
      <c r="AM82" s="4">
        <v>8.8957178611618399</v>
      </c>
      <c r="AN82" s="4">
        <v>10.40646903936344</v>
      </c>
      <c r="AO82" s="4">
        <v>11.91722021756504</v>
      </c>
      <c r="AP82" s="4">
        <v>13.42797139576664</v>
      </c>
      <c r="AQ82" s="4">
        <v>15.8610245088082</v>
      </c>
      <c r="AR82" s="4">
        <v>18.454158482758579</v>
      </c>
    </row>
    <row r="83" spans="1:44" x14ac:dyDescent="0.2">
      <c r="A83" s="13" t="s">
        <v>92</v>
      </c>
      <c r="B83" s="1" t="s">
        <v>79</v>
      </c>
      <c r="C83" s="1" t="s">
        <v>3</v>
      </c>
      <c r="D83" s="4">
        <v>1.3084917119999999</v>
      </c>
      <c r="E83" s="4">
        <v>1.2656847456</v>
      </c>
      <c r="F83" s="4">
        <v>1.2217487904</v>
      </c>
      <c r="G83" s="4">
        <v>1.1781628848000001</v>
      </c>
      <c r="H83" s="4">
        <v>1.1326091328000001</v>
      </c>
      <c r="I83" s="4">
        <v>1.0865728800000001</v>
      </c>
      <c r="J83" s="4">
        <v>1.0405870848000001</v>
      </c>
      <c r="K83" s="4">
        <v>0.99260506079999899</v>
      </c>
      <c r="L83" s="4">
        <v>0.94502039039999997</v>
      </c>
      <c r="M83" s="4">
        <v>0.89454386879999992</v>
      </c>
      <c r="N83" s="4">
        <v>0.84535401599999904</v>
      </c>
      <c r="O83" s="4">
        <v>0.79253752319999993</v>
      </c>
      <c r="P83" s="4">
        <v>0.73719815039999992</v>
      </c>
      <c r="Q83" s="4">
        <v>0.6835806432</v>
      </c>
      <c r="R83" s="4">
        <v>0.62832326399999905</v>
      </c>
      <c r="S83" s="4">
        <v>0.57390789599999903</v>
      </c>
      <c r="T83" s="4">
        <v>0.51819324480000006</v>
      </c>
      <c r="U83" s="4">
        <v>0.46172803679999996</v>
      </c>
      <c r="V83" s="4">
        <v>0.40611430079999999</v>
      </c>
      <c r="W83" s="4">
        <v>0.34884492480000001</v>
      </c>
      <c r="X83" s="4">
        <v>0.29151878399999903</v>
      </c>
      <c r="Y83" s="4">
        <v>0.23470668</v>
      </c>
      <c r="Z83" s="4">
        <v>0.17622947520000001</v>
      </c>
      <c r="AA83" s="4">
        <v>0.85782335040000002</v>
      </c>
      <c r="AB83" s="4">
        <v>1.5418644191999999</v>
      </c>
      <c r="AC83" s="4">
        <v>2.2327488</v>
      </c>
      <c r="AD83" s="4">
        <v>2.9870899199999998</v>
      </c>
      <c r="AE83" s="4">
        <v>3.7464767999999999</v>
      </c>
      <c r="AF83" s="4">
        <v>4.5109094399999998</v>
      </c>
      <c r="AG83" s="4">
        <v>5.2803878399999897</v>
      </c>
      <c r="AH83" s="4">
        <v>6.0549119999999998</v>
      </c>
      <c r="AI83" s="4">
        <v>6.83448192</v>
      </c>
      <c r="AJ83" s="4">
        <v>7.6190975999999999</v>
      </c>
      <c r="AK83" s="4">
        <v>8.4087590399999996</v>
      </c>
      <c r="AL83" s="4">
        <v>9.4024612579141547</v>
      </c>
      <c r="AM83" s="4">
        <v>10.987941282208523</v>
      </c>
      <c r="AN83" s="4">
        <v>12.58225138650311</v>
      </c>
      <c r="AO83" s="4">
        <v>14.18539157079757</v>
      </c>
      <c r="AP83" s="4">
        <v>15.797361835091831</v>
      </c>
      <c r="AQ83" s="4">
        <v>17.418162179386492</v>
      </c>
      <c r="AR83" s="4">
        <v>19.047792603681021</v>
      </c>
    </row>
    <row r="84" spans="1:44" x14ac:dyDescent="0.2">
      <c r="A84" s="13" t="s">
        <v>92</v>
      </c>
      <c r="B84" s="1" t="s">
        <v>80</v>
      </c>
      <c r="C84" s="1" t="s">
        <v>3</v>
      </c>
      <c r="D84" s="4">
        <v>96.520029218990857</v>
      </c>
      <c r="E84" s="4">
        <v>103.67505208304156</v>
      </c>
      <c r="F84" s="4">
        <v>110.7546013698551</v>
      </c>
      <c r="G84" s="4">
        <v>117.56267314476221</v>
      </c>
      <c r="H84" s="4">
        <v>118.8572606427896</v>
      </c>
      <c r="I84" s="4">
        <v>120.75720495350433</v>
      </c>
      <c r="J84" s="4">
        <v>123.14269948316861</v>
      </c>
      <c r="K84" s="4">
        <v>124.13359397996864</v>
      </c>
      <c r="L84" s="4">
        <v>125.22445610484199</v>
      </c>
      <c r="M84" s="4">
        <v>125.65288045111306</v>
      </c>
      <c r="N84" s="4">
        <v>126.11444212037455</v>
      </c>
      <c r="O84" s="4">
        <v>128.33372270782698</v>
      </c>
      <c r="P84" s="4">
        <v>125.85959512260446</v>
      </c>
      <c r="Q84" s="4">
        <v>123.24471540756618</v>
      </c>
      <c r="R84" s="4">
        <v>123.35470253108954</v>
      </c>
      <c r="S84" s="4">
        <v>125.19550343005325</v>
      </c>
      <c r="T84" s="4">
        <v>114.94853560028638</v>
      </c>
      <c r="U84" s="4">
        <v>114.31102651820896</v>
      </c>
      <c r="V84" s="4">
        <v>113.66918898072788</v>
      </c>
      <c r="W84" s="4">
        <v>109.86454554642029</v>
      </c>
      <c r="X84" s="4">
        <v>103.90825892200559</v>
      </c>
      <c r="Y84" s="4">
        <v>100.39030214484944</v>
      </c>
      <c r="Z84" s="4">
        <v>96.901793424067748</v>
      </c>
      <c r="AA84" s="4">
        <v>93.485292282227178</v>
      </c>
      <c r="AB84" s="4">
        <v>90.008112193224775</v>
      </c>
      <c r="AC84" s="4">
        <v>86.546446876437329</v>
      </c>
      <c r="AD84" s="4">
        <v>84.123777168283667</v>
      </c>
      <c r="AE84" s="4">
        <v>83.989171326919589</v>
      </c>
      <c r="AF84" s="4">
        <v>85.330317327699774</v>
      </c>
      <c r="AG84" s="4">
        <v>86.633827436131213</v>
      </c>
      <c r="AH84" s="4">
        <v>85.998621168772232</v>
      </c>
      <c r="AI84" s="4">
        <v>86.111230984858437</v>
      </c>
      <c r="AJ84" s="4">
        <v>84.719111113588298</v>
      </c>
      <c r="AK84" s="4">
        <v>83.886691901692402</v>
      </c>
      <c r="AL84" s="4">
        <v>83.275034809501108</v>
      </c>
      <c r="AM84" s="4">
        <v>82.14739153201603</v>
      </c>
      <c r="AN84" s="4">
        <v>81.320199262578498</v>
      </c>
      <c r="AO84" s="4">
        <v>81.485401328987706</v>
      </c>
      <c r="AP84" s="4">
        <v>81.698944696867557</v>
      </c>
      <c r="AQ84" s="4">
        <v>81.754856333884319</v>
      </c>
      <c r="AR84" s="4">
        <v>82.09015416786562</v>
      </c>
    </row>
    <row r="86" spans="1:44" x14ac:dyDescent="0.2">
      <c r="A86" s="3" t="s">
        <v>90</v>
      </c>
      <c r="B86" s="3" t="s">
        <v>81</v>
      </c>
      <c r="C86" s="2" t="s">
        <v>1</v>
      </c>
      <c r="D86" s="2">
        <v>2010</v>
      </c>
      <c r="E86" s="2">
        <v>2011</v>
      </c>
      <c r="F86" s="2">
        <v>2012</v>
      </c>
      <c r="G86" s="2">
        <v>2013</v>
      </c>
      <c r="H86" s="2">
        <v>2014</v>
      </c>
      <c r="I86" s="2">
        <v>2015</v>
      </c>
      <c r="J86" s="2">
        <v>2016</v>
      </c>
      <c r="K86" s="2">
        <v>2017</v>
      </c>
      <c r="L86" s="2">
        <v>2018</v>
      </c>
      <c r="M86" s="2">
        <v>2019</v>
      </c>
      <c r="N86" s="2">
        <v>2020</v>
      </c>
      <c r="O86" s="2">
        <v>2021</v>
      </c>
      <c r="P86" s="2">
        <v>2022</v>
      </c>
      <c r="Q86" s="2">
        <v>2023</v>
      </c>
      <c r="R86" s="2">
        <v>2024</v>
      </c>
      <c r="S86" s="2">
        <v>2025</v>
      </c>
      <c r="T86" s="2">
        <v>2026</v>
      </c>
      <c r="U86" s="2">
        <v>2027</v>
      </c>
      <c r="V86" s="2">
        <v>2028</v>
      </c>
      <c r="W86" s="2">
        <v>2029</v>
      </c>
      <c r="X86" s="2">
        <v>2030</v>
      </c>
      <c r="Y86" s="2">
        <v>2031</v>
      </c>
      <c r="Z86" s="2">
        <v>2032</v>
      </c>
      <c r="AA86" s="2">
        <v>2033</v>
      </c>
      <c r="AB86" s="2">
        <v>2034</v>
      </c>
      <c r="AC86" s="2">
        <v>2035</v>
      </c>
      <c r="AD86" s="2">
        <v>2036</v>
      </c>
      <c r="AE86" s="2">
        <v>2037</v>
      </c>
      <c r="AF86" s="2">
        <v>2038</v>
      </c>
      <c r="AG86" s="2">
        <v>2039</v>
      </c>
      <c r="AH86" s="2">
        <v>2040</v>
      </c>
      <c r="AI86" s="2">
        <v>2041</v>
      </c>
      <c r="AJ86" s="2">
        <v>2042</v>
      </c>
      <c r="AK86" s="2">
        <v>2043</v>
      </c>
      <c r="AL86" s="2">
        <v>2044</v>
      </c>
      <c r="AM86" s="2">
        <v>2045</v>
      </c>
      <c r="AN86" s="2">
        <v>2046</v>
      </c>
      <c r="AO86" s="2">
        <v>2047</v>
      </c>
      <c r="AP86" s="2">
        <v>2048</v>
      </c>
      <c r="AQ86" s="2">
        <v>2049</v>
      </c>
      <c r="AR86" s="2">
        <v>2050</v>
      </c>
    </row>
    <row r="87" spans="1:44" x14ac:dyDescent="0.2">
      <c r="A87" s="13" t="s">
        <v>92</v>
      </c>
      <c r="B87" s="1" t="s">
        <v>82</v>
      </c>
      <c r="C87" s="1" t="s">
        <v>64</v>
      </c>
      <c r="D87" s="4">
        <v>359.62463369477871</v>
      </c>
      <c r="E87" s="4">
        <v>347.8503987787139</v>
      </c>
      <c r="F87" s="4">
        <v>358.83014276203841</v>
      </c>
      <c r="G87" s="4">
        <v>367.97495355993817</v>
      </c>
      <c r="H87" s="4">
        <v>383.23464682375527</v>
      </c>
      <c r="I87" s="4">
        <v>370.63571838055941</v>
      </c>
      <c r="J87" s="4">
        <v>359.79872192473306</v>
      </c>
      <c r="K87" s="4">
        <v>362.19339529359462</v>
      </c>
      <c r="L87" s="4">
        <v>359.47515662020243</v>
      </c>
      <c r="M87" s="4">
        <v>355.72259330594073</v>
      </c>
      <c r="N87" s="4">
        <v>352.72636664582001</v>
      </c>
      <c r="O87" s="4">
        <v>347.2644752788849</v>
      </c>
      <c r="P87" s="4">
        <v>341.78170800384333</v>
      </c>
      <c r="Q87" s="4">
        <v>335.90505255563005</v>
      </c>
      <c r="R87" s="4">
        <v>334.00387532392199</v>
      </c>
      <c r="S87" s="4">
        <v>348.72685410381649</v>
      </c>
      <c r="T87" s="4">
        <v>328.56120346177306</v>
      </c>
      <c r="U87" s="4">
        <v>318.16077810195105</v>
      </c>
      <c r="V87" s="4">
        <v>309.62427847444047</v>
      </c>
      <c r="W87" s="4">
        <v>304.07551613659143</v>
      </c>
      <c r="X87" s="4">
        <v>301.47588775372458</v>
      </c>
      <c r="Y87" s="4">
        <v>298.21605898091741</v>
      </c>
      <c r="Z87" s="4">
        <v>294.91012566287401</v>
      </c>
      <c r="AA87" s="4">
        <v>291.32230477171646</v>
      </c>
      <c r="AB87" s="4">
        <v>289.47315890338888</v>
      </c>
      <c r="AC87" s="4">
        <v>302.08566809990504</v>
      </c>
      <c r="AD87" s="4">
        <v>343.76240599235291</v>
      </c>
      <c r="AE87" s="4">
        <v>385.74193474200638</v>
      </c>
      <c r="AF87" s="4">
        <v>425.17677460824012</v>
      </c>
      <c r="AG87" s="4">
        <v>444.67565682137831</v>
      </c>
      <c r="AH87" s="4">
        <v>469.11956849890385</v>
      </c>
      <c r="AI87" s="4">
        <v>512.19936497238439</v>
      </c>
      <c r="AJ87" s="4">
        <v>555.17744033369411</v>
      </c>
      <c r="AK87" s="4">
        <v>572.96665638659044</v>
      </c>
      <c r="AL87" s="4">
        <v>616.71124860339046</v>
      </c>
      <c r="AM87" s="4">
        <v>637.74702630537922</v>
      </c>
      <c r="AN87" s="4">
        <v>641.50051702970734</v>
      </c>
      <c r="AO87" s="4">
        <v>645.99163296493236</v>
      </c>
      <c r="AP87" s="4">
        <v>650.19049082280264</v>
      </c>
      <c r="AQ87" s="4">
        <v>653.79128429991056</v>
      </c>
      <c r="AR87" s="4">
        <v>656.68001032867846</v>
      </c>
    </row>
    <row r="88" spans="1:44" x14ac:dyDescent="0.2">
      <c r="A88" s="13" t="s">
        <v>92</v>
      </c>
      <c r="B88" s="1" t="s">
        <v>83</v>
      </c>
      <c r="C88" s="1" t="s">
        <v>64</v>
      </c>
      <c r="D88" s="4">
        <v>0.27956245927247902</v>
      </c>
      <c r="E88" s="4">
        <v>0.26961872895216005</v>
      </c>
      <c r="F88" s="4">
        <v>0.25964048910239901</v>
      </c>
      <c r="G88" s="4">
        <v>0.249662249252639</v>
      </c>
      <c r="H88" s="4">
        <v>0.23937326280431998</v>
      </c>
      <c r="I88" s="4">
        <v>0.2297402790825599</v>
      </c>
      <c r="J88" s="4">
        <v>0.21976203923279999</v>
      </c>
      <c r="K88" s="4">
        <v>0.20947305278448</v>
      </c>
      <c r="L88" s="4">
        <v>1.3417376885280001</v>
      </c>
      <c r="M88" s="4">
        <v>1.3671801441562719</v>
      </c>
      <c r="N88" s="4">
        <v>1.2909592247242729</v>
      </c>
      <c r="O88" s="4">
        <v>4.2217080462085237</v>
      </c>
      <c r="P88" s="4">
        <v>5.0858475503096425</v>
      </c>
      <c r="Q88" s="4">
        <v>5.0096266308776425</v>
      </c>
      <c r="R88" s="4">
        <v>4.929940551533643</v>
      </c>
      <c r="S88" s="4">
        <v>4.8540648882296322</v>
      </c>
      <c r="T88" s="4">
        <v>4.5524235292261332</v>
      </c>
      <c r="U88" s="4">
        <v>4.6981578894536424</v>
      </c>
      <c r="V88" s="4">
        <v>4.6219369700216433</v>
      </c>
      <c r="W88" s="4">
        <v>4.5460613067176325</v>
      </c>
      <c r="X88" s="4">
        <v>4.469840387285652</v>
      </c>
      <c r="Y88" s="4">
        <v>4.3901543079416436</v>
      </c>
      <c r="Z88" s="4">
        <v>4.3142786446376329</v>
      </c>
      <c r="AA88" s="4">
        <v>4.2380577252056426</v>
      </c>
      <c r="AB88" s="4">
        <v>4.1583716458616431</v>
      </c>
      <c r="AC88" s="4">
        <v>4.0821507264296324</v>
      </c>
      <c r="AD88" s="4">
        <v>4.4540713332383524</v>
      </c>
      <c r="AE88" s="4">
        <v>5.7973009035532428</v>
      </c>
      <c r="AF88" s="4">
        <v>7.7308808466707815</v>
      </c>
      <c r="AG88" s="4">
        <v>9.6797315247264528</v>
      </c>
      <c r="AH88" s="4">
        <v>10.799058012212573</v>
      </c>
      <c r="AI88" s="4">
        <v>11.211675802772174</v>
      </c>
      <c r="AJ88" s="4">
        <v>11.208223241492172</v>
      </c>
      <c r="AK88" s="4">
        <v>11.205115936340274</v>
      </c>
      <c r="AL88" s="4">
        <v>11.201663375060274</v>
      </c>
      <c r="AM88" s="4">
        <v>11.201663375060173</v>
      </c>
      <c r="AN88" s="4">
        <v>11.201663375060173</v>
      </c>
      <c r="AO88" s="4">
        <v>11.201663375060173</v>
      </c>
      <c r="AP88" s="4">
        <v>11.201663375060173</v>
      </c>
      <c r="AQ88" s="4">
        <v>11.201663375060274</v>
      </c>
      <c r="AR88" s="4">
        <v>11.201663375060173</v>
      </c>
    </row>
    <row r="89" spans="1:44" x14ac:dyDescent="0.2">
      <c r="A89" s="13" t="s">
        <v>92</v>
      </c>
      <c r="B89" s="1" t="s">
        <v>84</v>
      </c>
      <c r="C89" s="1" t="s">
        <v>64</v>
      </c>
      <c r="D89" s="4">
        <v>66.581964121345223</v>
      </c>
      <c r="E89" s="4">
        <v>50.663289597926074</v>
      </c>
      <c r="F89" s="4">
        <v>62.192674535496629</v>
      </c>
      <c r="G89" s="4">
        <v>75.045794841181461</v>
      </c>
      <c r="H89" s="4">
        <v>88.675175594049875</v>
      </c>
      <c r="I89" s="4">
        <v>73.320438269294343</v>
      </c>
      <c r="J89" s="4">
        <v>63.344167049304801</v>
      </c>
      <c r="K89" s="4">
        <v>64.965686008479537</v>
      </c>
      <c r="L89" s="4">
        <v>64.687080125622543</v>
      </c>
      <c r="M89" s="4">
        <v>62.688597772834875</v>
      </c>
      <c r="N89" s="4">
        <v>60.083991972972427</v>
      </c>
      <c r="O89" s="4">
        <v>62.654993773586924</v>
      </c>
      <c r="P89" s="4">
        <v>62.211084730173027</v>
      </c>
      <c r="Q89" s="4">
        <v>61.796115656308828</v>
      </c>
      <c r="R89" s="4">
        <v>64.805146313281554</v>
      </c>
      <c r="S89" s="4">
        <v>83.594456218324567</v>
      </c>
      <c r="T89" s="4">
        <v>67.752243822362843</v>
      </c>
      <c r="U89" s="4">
        <v>61.227863289287775</v>
      </c>
      <c r="V89" s="4">
        <v>56.789700105678854</v>
      </c>
      <c r="W89" s="4">
        <v>55.338977838756918</v>
      </c>
      <c r="X89" s="4">
        <v>55.460958827283427</v>
      </c>
      <c r="Y89" s="4">
        <v>54.497042102804684</v>
      </c>
      <c r="Z89" s="4">
        <v>53.511866479030054</v>
      </c>
      <c r="AA89" s="4">
        <v>52.846063400419382</v>
      </c>
      <c r="AB89" s="4">
        <v>54.055284796079526</v>
      </c>
      <c r="AC89" s="4">
        <v>53.716808846772324</v>
      </c>
      <c r="AD89" s="4">
        <v>51.718537931226535</v>
      </c>
      <c r="AE89" s="4">
        <v>49.0669134748766</v>
      </c>
      <c r="AF89" s="4">
        <v>46.596017162758699</v>
      </c>
      <c r="AG89" s="4">
        <v>44.107523492992669</v>
      </c>
      <c r="AH89" s="4">
        <v>42.58822752347438</v>
      </c>
      <c r="AI89" s="4">
        <v>41.583256913847521</v>
      </c>
      <c r="AJ89" s="4">
        <v>41.253879020366227</v>
      </c>
      <c r="AK89" s="4">
        <v>40.827954140841555</v>
      </c>
      <c r="AL89" s="4">
        <v>41.209412573604439</v>
      </c>
      <c r="AM89" s="4">
        <v>42.40682370800441</v>
      </c>
      <c r="AN89" s="4">
        <v>43.400979710086382</v>
      </c>
      <c r="AO89" s="4">
        <v>45.128929740569582</v>
      </c>
      <c r="AP89" s="4">
        <v>46.568127929249812</v>
      </c>
      <c r="AQ89" s="4">
        <v>47.40958668410353</v>
      </c>
      <c r="AR89" s="4">
        <v>47.502320310616732</v>
      </c>
    </row>
    <row r="90" spans="1:44" x14ac:dyDescent="0.2">
      <c r="A90" s="13" t="s">
        <v>92</v>
      </c>
      <c r="B90" s="1" t="s">
        <v>85</v>
      </c>
      <c r="C90" s="1" t="s">
        <v>64</v>
      </c>
      <c r="D90" s="4">
        <v>280.11484504684802</v>
      </c>
      <c r="E90" s="4">
        <v>282.13342081400401</v>
      </c>
      <c r="F90" s="4">
        <v>283.98038883290405</v>
      </c>
      <c r="G90" s="4">
        <v>285.72002275255397</v>
      </c>
      <c r="H90" s="4">
        <v>287.31977912768201</v>
      </c>
      <c r="I90" s="4">
        <v>288.77965795828698</v>
      </c>
      <c r="J90" s="4">
        <v>290.039479370565</v>
      </c>
      <c r="K90" s="4">
        <v>291.22041635366298</v>
      </c>
      <c r="L90" s="4">
        <v>287.22588418943991</v>
      </c>
      <c r="M90" s="4">
        <v>283.26305466143901</v>
      </c>
      <c r="N90" s="4">
        <v>279.26852249721497</v>
      </c>
      <c r="O90" s="4">
        <v>275.27399033299196</v>
      </c>
      <c r="P90" s="4">
        <v>271.27945816876792</v>
      </c>
      <c r="Q90" s="4">
        <v>267.28492600454399</v>
      </c>
      <c r="R90" s="4">
        <v>263.29039384031893</v>
      </c>
      <c r="S90" s="4">
        <v>259.32756431231991</v>
      </c>
      <c r="T90" s="4">
        <v>255.33303214809587</v>
      </c>
      <c r="U90" s="4">
        <v>251.338499983872</v>
      </c>
      <c r="V90" s="4">
        <v>247.34396781964799</v>
      </c>
      <c r="W90" s="4">
        <v>243.34943565542298</v>
      </c>
      <c r="X90" s="4">
        <v>239.35490349119902</v>
      </c>
      <c r="Y90" s="4">
        <v>235.39207396319898</v>
      </c>
      <c r="Z90" s="4">
        <v>231.39754179897497</v>
      </c>
      <c r="AA90" s="4">
        <v>227.40300963475198</v>
      </c>
      <c r="AB90" s="4">
        <v>223.408477470528</v>
      </c>
      <c r="AC90" s="4">
        <v>236.568339355088</v>
      </c>
      <c r="AD90" s="4">
        <v>280.12776152686405</v>
      </c>
      <c r="AE90" s="4">
        <v>323.7188863348639</v>
      </c>
      <c r="AF90" s="4">
        <v>363.99084964561797</v>
      </c>
      <c r="AG90" s="4">
        <v>384.30703475403203</v>
      </c>
      <c r="AH90" s="4">
        <v>409.73318461648302</v>
      </c>
      <c r="AI90" s="4">
        <v>453.29260678825801</v>
      </c>
      <c r="AJ90" s="4">
        <v>496.85202896003506</v>
      </c>
      <c r="AK90" s="4">
        <v>515.33894026384201</v>
      </c>
      <c r="AL90" s="4">
        <v>558.930065071841</v>
      </c>
      <c r="AM90" s="4">
        <v>579.01694799513598</v>
      </c>
      <c r="AN90" s="4">
        <v>582.02869843641599</v>
      </c>
      <c r="AO90" s="4">
        <v>585.04044887769589</v>
      </c>
      <c r="AP90" s="4">
        <v>588.05219931897591</v>
      </c>
      <c r="AQ90" s="4">
        <v>591.06394976026399</v>
      </c>
      <c r="AR90" s="4">
        <v>594.10740283775795</v>
      </c>
    </row>
    <row r="91" spans="1:44" x14ac:dyDescent="0.2">
      <c r="A91" s="13" t="s">
        <v>92</v>
      </c>
      <c r="B91" s="1" t="s">
        <v>86</v>
      </c>
      <c r="C91" s="1" t="s">
        <v>64</v>
      </c>
      <c r="D91" s="4">
        <v>12.6111272062391</v>
      </c>
      <c r="E91" s="4">
        <v>14.747169434872301</v>
      </c>
      <c r="F91" s="4">
        <v>12.3608159332905</v>
      </c>
      <c r="G91" s="4">
        <v>6.9231056812155494</v>
      </c>
      <c r="H91" s="4">
        <v>6.9649675854305997</v>
      </c>
      <c r="I91" s="4">
        <v>8.2712164635212311</v>
      </c>
      <c r="J91" s="4">
        <v>6.1617074108021397</v>
      </c>
      <c r="K91" s="4">
        <v>5.7652246141975603</v>
      </c>
      <c r="L91" s="4">
        <v>6.1888701425002397</v>
      </c>
      <c r="M91" s="4">
        <v>8.3731930353448902</v>
      </c>
      <c r="N91" s="4">
        <v>12.052900132415999</v>
      </c>
      <c r="O91" s="4">
        <v>5.0848518889052405</v>
      </c>
      <c r="P91" s="4">
        <v>3.1773990155480103</v>
      </c>
      <c r="Q91" s="4">
        <v>1.78747842300233</v>
      </c>
      <c r="R91" s="4">
        <v>0.95250778559078397</v>
      </c>
      <c r="S91" s="4">
        <v>0.92593712349273594</v>
      </c>
      <c r="T91" s="4">
        <v>0.89936646139468801</v>
      </c>
      <c r="U91" s="4">
        <v>0.87313213679155199</v>
      </c>
      <c r="V91" s="4">
        <v>0.84656147469350396</v>
      </c>
      <c r="W91" s="4">
        <v>0.81999081259545603</v>
      </c>
      <c r="X91" s="4">
        <v>2.1701472230055701</v>
      </c>
      <c r="Y91" s="4">
        <v>3.9174448427772699</v>
      </c>
      <c r="Z91" s="4">
        <v>5.6681076741840801</v>
      </c>
      <c r="AA91" s="4">
        <v>6.8178982170396694</v>
      </c>
      <c r="AB91" s="4">
        <v>7.8347682043200004</v>
      </c>
      <c r="AC91" s="4">
        <v>7.535935969631991</v>
      </c>
      <c r="AD91" s="4">
        <v>7.2332725524479997</v>
      </c>
      <c r="AE91" s="4">
        <v>6.9306091352640005</v>
      </c>
      <c r="AF91" s="4">
        <v>6.6317769005759999</v>
      </c>
      <c r="AG91" s="4">
        <v>6.3291134833919998</v>
      </c>
      <c r="AH91" s="4">
        <v>5.7180181013306202</v>
      </c>
      <c r="AI91" s="4">
        <v>5.7276178315199999</v>
      </c>
      <c r="AJ91" s="4">
        <v>5.4249544143359998</v>
      </c>
      <c r="AK91" s="4">
        <v>5.1222909971519996</v>
      </c>
      <c r="AL91" s="4">
        <v>4.823458762464</v>
      </c>
      <c r="AM91" s="4">
        <v>4.5207953452799998</v>
      </c>
      <c r="AN91" s="4">
        <v>4.2181319280959997</v>
      </c>
      <c r="AO91" s="4">
        <v>3.919299693408</v>
      </c>
      <c r="AP91" s="4">
        <v>3.6166362762239999</v>
      </c>
      <c r="AQ91" s="4">
        <v>3.3139728590400002</v>
      </c>
      <c r="AR91" s="4">
        <v>3.0151406243519903</v>
      </c>
    </row>
    <row r="92" spans="1:44" x14ac:dyDescent="0.2">
      <c r="A92" s="13" t="s">
        <v>92</v>
      </c>
      <c r="B92" s="1" t="s">
        <v>87</v>
      </c>
      <c r="C92" s="1" t="s">
        <v>64</v>
      </c>
      <c r="D92" s="4">
        <v>1.2140956339199999E-3</v>
      </c>
      <c r="E92" s="4">
        <v>1.9330861593599999E-3</v>
      </c>
      <c r="F92" s="4">
        <v>2.6095030847999999E-3</v>
      </c>
      <c r="G92" s="4">
        <v>2.573553558528E-3</v>
      </c>
      <c r="H92" s="4">
        <v>2.5316124445440001E-3</v>
      </c>
      <c r="I92" s="4">
        <v>2.4956629182720002E-3</v>
      </c>
      <c r="J92" s="4">
        <v>2.4111482042880003E-3</v>
      </c>
      <c r="K92" s="4">
        <v>2.3751986780159899E-3</v>
      </c>
      <c r="L92" s="4">
        <v>2.33924915174399E-3</v>
      </c>
      <c r="M92" s="4">
        <v>2.2973080377599901E-3</v>
      </c>
      <c r="N92" s="4">
        <v>2.3723282523744E-3</v>
      </c>
      <c r="O92" s="4">
        <v>2.2855877842751899E-3</v>
      </c>
      <c r="P92" s="4">
        <v>2.2477304687616001E-3</v>
      </c>
      <c r="Q92" s="4">
        <v>2.209873153248E-3</v>
      </c>
      <c r="R92" s="4">
        <v>2.1657062851487899E-3</v>
      </c>
      <c r="S92" s="4">
        <v>2.0852753696351998E-3</v>
      </c>
      <c r="T92" s="4">
        <v>2.041108501536E-3</v>
      </c>
      <c r="U92" s="4">
        <v>2.0032511860223999E-3</v>
      </c>
      <c r="V92" s="4">
        <v>1.9653938705088002E-3</v>
      </c>
      <c r="W92" s="4">
        <v>1.8786534024096001E-3</v>
      </c>
      <c r="X92" s="4">
        <v>1.840796086896E-3</v>
      </c>
      <c r="Y92" s="4">
        <v>1.79662921879679E-3</v>
      </c>
      <c r="Z92" s="4">
        <v>1.7587719032831999E-3</v>
      </c>
      <c r="AA92" s="4">
        <v>1.6783409877696002E-3</v>
      </c>
      <c r="AB92" s="4">
        <v>1.6341741196703899E-3</v>
      </c>
      <c r="AC92" s="4">
        <v>0</v>
      </c>
      <c r="AD92" s="4">
        <v>0</v>
      </c>
      <c r="AE92" s="4">
        <v>0</v>
      </c>
      <c r="AF92" s="4">
        <v>0</v>
      </c>
      <c r="AG92" s="4">
        <v>2.59783544506633E-2</v>
      </c>
      <c r="AH92" s="4">
        <v>5.5779874450662896E-2</v>
      </c>
      <c r="AI92" s="4">
        <v>8.5581394450663303E-2</v>
      </c>
      <c r="AJ92" s="4">
        <v>0.12055658623267998</v>
      </c>
      <c r="AK92" s="4">
        <v>0.15553177801469489</v>
      </c>
      <c r="AL92" s="4">
        <v>0.19050696979671089</v>
      </c>
      <c r="AM92" s="4">
        <v>0.225482161578727</v>
      </c>
      <c r="AN92" s="4">
        <v>0.26045735336074299</v>
      </c>
      <c r="AO92" s="4">
        <v>0.29543254514275902</v>
      </c>
      <c r="AP92" s="4">
        <v>0.33040773692477499</v>
      </c>
      <c r="AQ92" s="4">
        <v>0.36538292870679095</v>
      </c>
      <c r="AR92" s="4">
        <v>0.40148198178749495</v>
      </c>
    </row>
    <row r="93" spans="1:44" x14ac:dyDescent="0.2">
      <c r="A93" s="13" t="s">
        <v>92</v>
      </c>
      <c r="B93" s="1" t="s">
        <v>88</v>
      </c>
      <c r="C93" s="1" t="s">
        <v>64</v>
      </c>
      <c r="D93" s="4">
        <v>332.19781648226012</v>
      </c>
      <c r="E93" s="4">
        <v>335.69723338338463</v>
      </c>
      <c r="F93" s="4">
        <v>338.90403945887113</v>
      </c>
      <c r="G93" s="4">
        <v>342.16090954747796</v>
      </c>
      <c r="H93" s="4">
        <v>345.38469936880568</v>
      </c>
      <c r="I93" s="4">
        <v>348.6609952522661</v>
      </c>
      <c r="J93" s="4">
        <v>351.94767108282372</v>
      </c>
      <c r="K93" s="4">
        <v>355.19792632732361</v>
      </c>
      <c r="L93" s="4">
        <v>358.44071019340555</v>
      </c>
      <c r="M93" s="4">
        <v>361.708172906046</v>
      </c>
      <c r="N93" s="4">
        <v>365.03398562639569</v>
      </c>
      <c r="O93" s="4">
        <v>364.03547464620937</v>
      </c>
      <c r="P93" s="4">
        <v>363.25411178021358</v>
      </c>
      <c r="Q93" s="4">
        <v>362.24442473768141</v>
      </c>
      <c r="R93" s="4">
        <v>361.16330022872376</v>
      </c>
      <c r="S93" s="4">
        <v>360.05710801865234</v>
      </c>
      <c r="T93" s="4">
        <v>359.0060784089502</v>
      </c>
      <c r="U93" s="4">
        <v>357.89413322099637</v>
      </c>
      <c r="V93" s="4">
        <v>356.83295900608482</v>
      </c>
      <c r="W93" s="4">
        <v>355.96766699992389</v>
      </c>
      <c r="X93" s="4">
        <v>354.81801642498971</v>
      </c>
      <c r="Y93" s="4">
        <v>353.71496426997572</v>
      </c>
      <c r="Z93" s="4">
        <v>352.55055349090759</v>
      </c>
      <c r="AA93" s="4">
        <v>351.35118063771131</v>
      </c>
      <c r="AB93" s="4">
        <v>350.42624671344117</v>
      </c>
      <c r="AC93" s="4">
        <v>349.28196347268209</v>
      </c>
      <c r="AD93" s="4">
        <v>348.05118671404773</v>
      </c>
      <c r="AE93" s="4">
        <v>346.83518920168342</v>
      </c>
      <c r="AF93" s="4">
        <v>345.91499057427899</v>
      </c>
      <c r="AG93" s="4">
        <v>344.6007212623598</v>
      </c>
      <c r="AH93" s="4">
        <v>343.40570185253358</v>
      </c>
      <c r="AI93" s="4">
        <v>342.20093715980499</v>
      </c>
      <c r="AJ93" s="4">
        <v>341.104446843978</v>
      </c>
      <c r="AK93" s="4">
        <v>339.87859783522418</v>
      </c>
      <c r="AL93" s="4">
        <v>338.52087919535387</v>
      </c>
      <c r="AM93" s="4">
        <v>337.51084761742118</v>
      </c>
      <c r="AN93" s="4">
        <v>336.18447874579113</v>
      </c>
      <c r="AO93" s="4">
        <v>334.86509120823268</v>
      </c>
      <c r="AP93" s="4">
        <v>333.75747515837315</v>
      </c>
      <c r="AQ93" s="4">
        <v>332.33922435096571</v>
      </c>
      <c r="AR93" s="4">
        <v>331.04918662626369</v>
      </c>
    </row>
    <row r="94" spans="1:44" x14ac:dyDescent="0.2">
      <c r="A94" s="13" t="s">
        <v>92</v>
      </c>
      <c r="B94" s="1" t="s">
        <v>89</v>
      </c>
      <c r="C94" s="1" t="s">
        <v>64</v>
      </c>
      <c r="D94" s="4">
        <v>1486.6843799999999</v>
      </c>
      <c r="E94" s="4">
        <v>1486.6843799999999</v>
      </c>
      <c r="F94" s="4">
        <v>1486.6843799999999</v>
      </c>
      <c r="G94" s="4">
        <v>1486.6843799999999</v>
      </c>
      <c r="H94" s="4">
        <v>1486.6843799999999</v>
      </c>
      <c r="I94" s="4">
        <v>1486.6843799999999</v>
      </c>
      <c r="J94" s="4">
        <v>1486.6843799999999</v>
      </c>
      <c r="K94" s="4">
        <v>1486.6843799999999</v>
      </c>
      <c r="L94" s="4">
        <v>1486.6843799999999</v>
      </c>
      <c r="M94" s="4">
        <v>1486.6843799999999</v>
      </c>
      <c r="N94" s="4">
        <v>1486.6843799999999</v>
      </c>
      <c r="O94" s="4">
        <v>1561.01859899999</v>
      </c>
      <c r="P94" s="4">
        <v>1639.0695289499899</v>
      </c>
      <c r="Q94" s="4">
        <v>1721.0230053974901</v>
      </c>
      <c r="R94" s="4">
        <v>1807.0741558694799</v>
      </c>
      <c r="S94" s="4">
        <v>1897.4278635012699</v>
      </c>
      <c r="T94" s="4">
        <v>1992.29925653486</v>
      </c>
      <c r="U94" s="4">
        <v>2091.91421964455</v>
      </c>
      <c r="V94" s="4">
        <v>2196.5099303236202</v>
      </c>
      <c r="W94" s="4">
        <v>2306.33542679937</v>
      </c>
      <c r="X94" s="4">
        <v>2421.65219817976</v>
      </c>
      <c r="Y94" s="4">
        <v>2542.7348081493901</v>
      </c>
      <c r="Z94" s="4">
        <v>2669.8715485770599</v>
      </c>
      <c r="AA94" s="4">
        <v>2803.36512586444</v>
      </c>
      <c r="AB94" s="4">
        <v>2943.5333824608201</v>
      </c>
      <c r="AC94" s="4">
        <v>3090.7100515232401</v>
      </c>
      <c r="AD94" s="4">
        <v>3245.2455540185497</v>
      </c>
      <c r="AE94" s="4">
        <v>3407.5078318003202</v>
      </c>
      <c r="AF94" s="4">
        <v>3577.88322353182</v>
      </c>
      <c r="AG94" s="4">
        <v>3756.7773846679897</v>
      </c>
      <c r="AH94" s="4">
        <v>3944.6162539215898</v>
      </c>
      <c r="AI94" s="4">
        <v>4141.8470674260998</v>
      </c>
      <c r="AJ94" s="4">
        <v>4348.9394205952995</v>
      </c>
      <c r="AK94" s="4">
        <v>4566.3863889977001</v>
      </c>
      <c r="AL94" s="4">
        <v>4613.1490434942598</v>
      </c>
      <c r="AM94" s="4">
        <v>4551.6151586017404</v>
      </c>
      <c r="AN94" s="4">
        <v>4493.0341190387999</v>
      </c>
      <c r="AO94" s="4">
        <v>4436.1509225966602</v>
      </c>
      <c r="AP94" s="4">
        <v>4380.6715561227102</v>
      </c>
      <c r="AQ94" s="4">
        <v>4325.4377859912602</v>
      </c>
      <c r="AR94" s="4">
        <v>4272.8544055140001</v>
      </c>
    </row>
    <row r="95" spans="1:44" x14ac:dyDescent="0.2">
      <c r="B95" s="5"/>
    </row>
    <row r="97" spans="1:44" x14ac:dyDescent="0.2">
      <c r="A97" s="13" t="s">
        <v>92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0.25387213950694421</v>
      </c>
      <c r="F97" s="22">
        <f t="shared" si="0"/>
        <v>0.25431435546569098</v>
      </c>
      <c r="G97" s="22">
        <f t="shared" si="0"/>
        <v>0.25022822076862311</v>
      </c>
      <c r="H97" s="22">
        <f t="shared" si="0"/>
        <v>0.25074502703487572</v>
      </c>
      <c r="I97" s="22">
        <f t="shared" si="0"/>
        <v>0.24592101113139297</v>
      </c>
      <c r="J97" s="22">
        <f t="shared" si="0"/>
        <v>0.24006301275549677</v>
      </c>
      <c r="K97" s="22">
        <f t="shared" si="0"/>
        <v>0.23583409887800885</v>
      </c>
      <c r="L97" s="22">
        <f t="shared" si="0"/>
        <v>0.22850403243468845</v>
      </c>
      <c r="M97" s="22">
        <f t="shared" si="0"/>
        <v>0.23019146396101686</v>
      </c>
      <c r="N97" s="22">
        <f t="shared" si="0"/>
        <v>0.22079829368123957</v>
      </c>
      <c r="O97" s="22">
        <f t="shared" si="0"/>
        <v>0.24218595644282687</v>
      </c>
      <c r="P97" s="22">
        <f t="shared" si="0"/>
        <v>0.23763491215816984</v>
      </c>
      <c r="Q97" s="22">
        <f t="shared" si="0"/>
        <v>0.23308686549708971</v>
      </c>
      <c r="R97" s="22">
        <f t="shared" si="0"/>
        <v>0.23168932846038595</v>
      </c>
      <c r="S97" s="22">
        <f t="shared" si="0"/>
        <v>0.22595660125478664</v>
      </c>
      <c r="T97" s="22">
        <f t="shared" si="0"/>
        <v>0.2185913327143679</v>
      </c>
      <c r="U97" s="22">
        <f t="shared" si="0"/>
        <v>0.21526913749296719</v>
      </c>
      <c r="V97" s="22">
        <f t="shared" si="0"/>
        <v>0.21195895822495728</v>
      </c>
      <c r="W97" s="22">
        <f t="shared" si="0"/>
        <v>0.2085827730463308</v>
      </c>
      <c r="X97" s="22">
        <f t="shared" si="0"/>
        <v>0.20515913313676767</v>
      </c>
      <c r="Y97" s="22">
        <f t="shared" si="0"/>
        <v>0.20110537609145474</v>
      </c>
      <c r="Z97" s="22">
        <f t="shared" si="0"/>
        <v>0.1969965099141176</v>
      </c>
      <c r="AA97" s="22">
        <f t="shared" si="0"/>
        <v>0.2058976862835212</v>
      </c>
      <c r="AB97" s="22">
        <f t="shared" si="0"/>
        <v>0.21236097905836737</v>
      </c>
      <c r="AC97" s="22">
        <f t="shared" si="0"/>
        <v>0.22814055910957998</v>
      </c>
      <c r="AD97" s="22">
        <f t="shared" si="0"/>
        <v>0.26606240692523736</v>
      </c>
      <c r="AE97" s="22">
        <f t="shared" si="0"/>
        <v>0.30565173916699523</v>
      </c>
      <c r="AF97" s="22">
        <f t="shared" si="0"/>
        <v>0.34512714214164431</v>
      </c>
      <c r="AG97" s="22">
        <f t="shared" si="0"/>
        <v>0.38228950905230435</v>
      </c>
      <c r="AH97" s="22">
        <f t="shared" si="0"/>
        <v>0.41569283969045745</v>
      </c>
      <c r="AI97" s="22">
        <f t="shared" si="0"/>
        <v>0.44858024219318393</v>
      </c>
      <c r="AJ97" s="22">
        <f t="shared" si="0"/>
        <v>0.47982440381351782</v>
      </c>
      <c r="AK97" s="22">
        <f t="shared" si="0"/>
        <v>0.50280015560412927</v>
      </c>
      <c r="AL97" s="22">
        <f t="shared" si="0"/>
        <v>0.52222949039672106</v>
      </c>
      <c r="AM97" s="22">
        <f t="shared" si="0"/>
        <v>0.54897515730034951</v>
      </c>
      <c r="AN97" s="22">
        <f t="shared" si="0"/>
        <v>0.56569347174545104</v>
      </c>
      <c r="AO97" s="22">
        <f t="shared" si="0"/>
        <v>0.58490377053748366</v>
      </c>
      <c r="AP97" s="22">
        <f t="shared" si="0"/>
        <v>0.60149988251141007</v>
      </c>
      <c r="AQ97" s="22">
        <f t="shared" si="0"/>
        <v>0.62188049373407428</v>
      </c>
      <c r="AR97" s="22">
        <f t="shared" si="0"/>
        <v>0.64180545714001347</v>
      </c>
    </row>
    <row r="98" spans="1:44" x14ac:dyDescent="0.2">
      <c r="A98" s="13" t="s">
        <v>92</v>
      </c>
      <c r="B98" s="1" t="s">
        <v>127</v>
      </c>
      <c r="C98" s="1" t="s">
        <v>126</v>
      </c>
      <c r="D98" s="22">
        <f>(D64+D63+D62+D59+D54)/D53</f>
        <v>0.10346222667866088</v>
      </c>
      <c r="E98" s="22">
        <f t="shared" ref="E98:AR98" si="1">(E64+E63+E62+E59+E54)/E53</f>
        <v>0.10247858960650875</v>
      </c>
      <c r="F98" s="22">
        <f t="shared" si="1"/>
        <v>0.103355258171135</v>
      </c>
      <c r="G98" s="22">
        <f t="shared" si="1"/>
        <v>0.10506920964527877</v>
      </c>
      <c r="H98" s="22">
        <f t="shared" si="1"/>
        <v>0.10032717506043466</v>
      </c>
      <c r="I98" s="22">
        <f t="shared" si="1"/>
        <v>9.2924414865185767E-2</v>
      </c>
      <c r="J98" s="22">
        <f t="shared" si="1"/>
        <v>9.1789570147516125E-2</v>
      </c>
      <c r="K98" s="22">
        <f t="shared" si="1"/>
        <v>9.2003452457533871E-2</v>
      </c>
      <c r="L98" s="22">
        <f t="shared" si="1"/>
        <v>9.150187189824667E-2</v>
      </c>
      <c r="M98" s="22">
        <f t="shared" si="1"/>
        <v>9.0348148081949783E-2</v>
      </c>
      <c r="N98" s="22">
        <f t="shared" si="1"/>
        <v>8.554321310472951E-2</v>
      </c>
      <c r="O98" s="22">
        <f t="shared" si="1"/>
        <v>8.9470845096698198E-2</v>
      </c>
      <c r="P98" s="22">
        <f t="shared" si="1"/>
        <v>9.7294557739409773E-2</v>
      </c>
      <c r="Q98" s="22">
        <f t="shared" si="1"/>
        <v>0.10342913068435612</v>
      </c>
      <c r="R98" s="22">
        <f t="shared" si="1"/>
        <v>0.10662618948842703</v>
      </c>
      <c r="S98" s="22">
        <f t="shared" si="1"/>
        <v>0.10947649793866988</v>
      </c>
      <c r="T98" s="22">
        <f t="shared" si="1"/>
        <v>0.11248776525963113</v>
      </c>
      <c r="U98" s="22">
        <f t="shared" si="1"/>
        <v>0.1156457663996005</v>
      </c>
      <c r="V98" s="22">
        <f t="shared" si="1"/>
        <v>0.11883528073266626</v>
      </c>
      <c r="W98" s="22">
        <f t="shared" si="1"/>
        <v>0.12205778747522815</v>
      </c>
      <c r="X98" s="22">
        <f t="shared" si="1"/>
        <v>0.12447089549702806</v>
      </c>
      <c r="Y98" s="22">
        <f t="shared" si="1"/>
        <v>0.12631992456333538</v>
      </c>
      <c r="Z98" s="22">
        <f t="shared" si="1"/>
        <v>0.12811998818437681</v>
      </c>
      <c r="AA98" s="22">
        <f t="shared" si="1"/>
        <v>0.13155417538642677</v>
      </c>
      <c r="AB98" s="22">
        <f t="shared" si="1"/>
        <v>0.13440332726167326</v>
      </c>
      <c r="AC98" s="22">
        <f t="shared" si="1"/>
        <v>0.14149701341587864</v>
      </c>
      <c r="AD98" s="22">
        <f t="shared" si="1"/>
        <v>0.15104396777959936</v>
      </c>
      <c r="AE98" s="22">
        <f t="shared" si="1"/>
        <v>0.15945462250728207</v>
      </c>
      <c r="AF98" s="22">
        <f t="shared" si="1"/>
        <v>0.16724414958942907</v>
      </c>
      <c r="AG98" s="22">
        <f t="shared" si="1"/>
        <v>0.17497899240418027</v>
      </c>
      <c r="AH98" s="22">
        <f t="shared" si="1"/>
        <v>0.18351245370849395</v>
      </c>
      <c r="AI98" s="22">
        <f t="shared" si="1"/>
        <v>0.19218039547652641</v>
      </c>
      <c r="AJ98" s="22">
        <f t="shared" si="1"/>
        <v>0.1994995129360462</v>
      </c>
      <c r="AK98" s="22">
        <f t="shared" si="1"/>
        <v>0.20345584339328857</v>
      </c>
      <c r="AL98" s="22">
        <f t="shared" si="1"/>
        <v>0.20982805411199804</v>
      </c>
      <c r="AM98" s="22">
        <f t="shared" si="1"/>
        <v>0.21646263653514078</v>
      </c>
      <c r="AN98" s="22">
        <f t="shared" si="1"/>
        <v>0.22081333639645986</v>
      </c>
      <c r="AO98" s="22">
        <f t="shared" si="1"/>
        <v>0.22215125863613805</v>
      </c>
      <c r="AP98" s="22">
        <f t="shared" si="1"/>
        <v>0.22382967420118818</v>
      </c>
      <c r="AQ98" s="22">
        <f t="shared" si="1"/>
        <v>0.22762016089970524</v>
      </c>
      <c r="AR98" s="22">
        <f t="shared" si="1"/>
        <v>0.23094265185668478</v>
      </c>
    </row>
    <row r="99" spans="1:44" x14ac:dyDescent="0.2">
      <c r="A99" s="13" t="s">
        <v>92</v>
      </c>
      <c r="B99" s="1" t="s">
        <v>129</v>
      </c>
      <c r="C99" s="1" t="s">
        <v>126</v>
      </c>
      <c r="D99" s="22">
        <f>(D83+D82+D81+D78+D75)/D74</f>
        <v>0.20530209667724519</v>
      </c>
      <c r="E99" s="22">
        <f t="shared" ref="E99:AR99" si="2">(E83+E82+E81+E78+E75)/E74</f>
        <v>0.20066831128808471</v>
      </c>
      <c r="F99" s="22">
        <f t="shared" si="2"/>
        <v>0.19628888233078018</v>
      </c>
      <c r="G99" s="22">
        <f t="shared" si="2"/>
        <v>0.19035501827516113</v>
      </c>
      <c r="H99" s="22">
        <f t="shared" si="2"/>
        <v>0.18483434253480693</v>
      </c>
      <c r="I99" s="22">
        <f t="shared" si="2"/>
        <v>0.17963272955937418</v>
      </c>
      <c r="J99" s="22">
        <f t="shared" si="2"/>
        <v>0.1736483924475897</v>
      </c>
      <c r="K99" s="22">
        <f t="shared" si="2"/>
        <v>0.16819178251910408</v>
      </c>
      <c r="L99" s="22">
        <f t="shared" si="2"/>
        <v>0.16905546022146911</v>
      </c>
      <c r="M99" s="22">
        <f t="shared" si="2"/>
        <v>0.16820380359839127</v>
      </c>
      <c r="N99" s="22">
        <f t="shared" si="2"/>
        <v>0.16100895723327582</v>
      </c>
      <c r="O99" s="22">
        <f t="shared" si="2"/>
        <v>0.18574947580905371</v>
      </c>
      <c r="P99" s="22">
        <f t="shared" si="2"/>
        <v>0.18857721470975189</v>
      </c>
      <c r="Q99" s="22">
        <f t="shared" si="2"/>
        <v>0.18518324783010184</v>
      </c>
      <c r="R99" s="22">
        <f t="shared" si="2"/>
        <v>0.18406417902036976</v>
      </c>
      <c r="S99" s="22">
        <f t="shared" si="2"/>
        <v>0.17883463916748096</v>
      </c>
      <c r="T99" s="22">
        <f t="shared" si="2"/>
        <v>0.17289030446410342</v>
      </c>
      <c r="U99" s="22">
        <f t="shared" si="2"/>
        <v>0.17091940303512526</v>
      </c>
      <c r="V99" s="22">
        <f t="shared" si="2"/>
        <v>0.16705036327730141</v>
      </c>
      <c r="W99" s="22">
        <f t="shared" si="2"/>
        <v>0.16363395671824141</v>
      </c>
      <c r="X99" s="22">
        <f t="shared" si="2"/>
        <v>0.15777776789694672</v>
      </c>
      <c r="Y99" s="22">
        <f t="shared" si="2"/>
        <v>0.15230751261015957</v>
      </c>
      <c r="Z99" s="22">
        <f t="shared" si="2"/>
        <v>0.14700513096103818</v>
      </c>
      <c r="AA99" s="22">
        <f t="shared" si="2"/>
        <v>0.14861029966150197</v>
      </c>
      <c r="AB99" s="22">
        <f t="shared" si="2"/>
        <v>0.15019211593887263</v>
      </c>
      <c r="AC99" s="22">
        <f t="shared" si="2"/>
        <v>0.16597161183872067</v>
      </c>
      <c r="AD99" s="22">
        <f t="shared" si="2"/>
        <v>0.19360691924565845</v>
      </c>
      <c r="AE99" s="22">
        <f t="shared" si="2"/>
        <v>0.22536413127904861</v>
      </c>
      <c r="AF99" s="22">
        <f t="shared" si="2"/>
        <v>0.25973359480233826</v>
      </c>
      <c r="AG99" s="22">
        <f t="shared" si="2"/>
        <v>0.2932938415575474</v>
      </c>
      <c r="AH99" s="22">
        <f t="shared" si="2"/>
        <v>0.32286374886099495</v>
      </c>
      <c r="AI99" s="22">
        <f t="shared" si="2"/>
        <v>0.35421589626630501</v>
      </c>
      <c r="AJ99" s="22">
        <f t="shared" si="2"/>
        <v>0.38089763405300636</v>
      </c>
      <c r="AK99" s="22">
        <f t="shared" si="2"/>
        <v>0.40071733432043061</v>
      </c>
      <c r="AL99" s="22">
        <f t="shared" si="2"/>
        <v>0.42798834621113424</v>
      </c>
      <c r="AM99" s="22">
        <f t="shared" si="2"/>
        <v>0.44949934156742088</v>
      </c>
      <c r="AN99" s="22">
        <f t="shared" si="2"/>
        <v>0.46448228625774807</v>
      </c>
      <c r="AO99" s="22">
        <f t="shared" si="2"/>
        <v>0.47889657224518412</v>
      </c>
      <c r="AP99" s="22">
        <f t="shared" si="2"/>
        <v>0.49303526776128398</v>
      </c>
      <c r="AQ99" s="22">
        <f t="shared" si="2"/>
        <v>0.51306048453449327</v>
      </c>
      <c r="AR99" s="22">
        <f t="shared" si="2"/>
        <v>0.5332939817771486</v>
      </c>
    </row>
    <row r="104" spans="1:44" s="2" customFormat="1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x14ac:dyDescent="0.2">
      <c r="A105" s="13" t="s">
        <v>92</v>
      </c>
      <c r="B105" s="1" t="s">
        <v>99</v>
      </c>
      <c r="C105" s="1" t="s">
        <v>7</v>
      </c>
      <c r="D105" s="1">
        <v>1580.8000000000002</v>
      </c>
      <c r="E105" s="1">
        <v>1543.7</v>
      </c>
      <c r="F105" s="1">
        <v>1504.3</v>
      </c>
      <c r="G105" s="1">
        <v>1464.6999999999998</v>
      </c>
      <c r="H105" s="1">
        <v>1425.2</v>
      </c>
      <c r="I105" s="1">
        <v>1385.7</v>
      </c>
      <c r="J105" s="1">
        <v>1346.1999999999998</v>
      </c>
      <c r="K105" s="1">
        <v>1306.7</v>
      </c>
      <c r="L105" s="1">
        <v>1227.7</v>
      </c>
      <c r="M105" s="1">
        <v>1267.1000000000001</v>
      </c>
      <c r="N105" s="1">
        <v>1188.1000000000001</v>
      </c>
      <c r="O105" s="1">
        <v>1148.5999999999999</v>
      </c>
      <c r="P105" s="1">
        <v>1109</v>
      </c>
      <c r="Q105" s="1">
        <v>1069.5999999999999</v>
      </c>
      <c r="R105" s="1">
        <v>1030</v>
      </c>
      <c r="S105" s="1">
        <v>990.5</v>
      </c>
      <c r="T105" s="1">
        <v>950.9</v>
      </c>
      <c r="U105" s="1">
        <v>911.5</v>
      </c>
      <c r="V105" s="1">
        <v>871.89999999999986</v>
      </c>
      <c r="W105" s="1">
        <v>832.4</v>
      </c>
      <c r="X105" s="1">
        <v>792.8</v>
      </c>
      <c r="Y105" s="1">
        <v>753.4</v>
      </c>
      <c r="Z105" s="1">
        <v>713.90000000000009</v>
      </c>
      <c r="AA105" s="1">
        <v>674.3</v>
      </c>
      <c r="AB105" s="1">
        <v>634.80000000000007</v>
      </c>
      <c r="AC105" s="1">
        <v>595.29999999999995</v>
      </c>
      <c r="AD105" s="1">
        <v>555.80000000000007</v>
      </c>
      <c r="AE105" s="1">
        <v>516.20000000000005</v>
      </c>
      <c r="AF105" s="1">
        <v>476.8</v>
      </c>
      <c r="AG105" s="1">
        <v>437.2</v>
      </c>
      <c r="AH105" s="1">
        <v>397.7</v>
      </c>
      <c r="AI105" s="1">
        <v>358.09999999999997</v>
      </c>
      <c r="AJ105" s="1">
        <v>318.7</v>
      </c>
      <c r="AK105" s="1">
        <v>279.09999999999997</v>
      </c>
      <c r="AL105" s="1">
        <v>239.6</v>
      </c>
      <c r="AM105" s="1">
        <v>200</v>
      </c>
      <c r="AN105" s="1">
        <v>160.6</v>
      </c>
      <c r="AO105" s="1">
        <v>121</v>
      </c>
      <c r="AP105" s="1">
        <v>81.5</v>
      </c>
      <c r="AQ105" s="1">
        <v>41.9</v>
      </c>
      <c r="AR105" s="1">
        <v>2.5</v>
      </c>
    </row>
    <row r="106" spans="1:44" x14ac:dyDescent="0.2">
      <c r="A106" s="13" t="s">
        <v>92</v>
      </c>
      <c r="B106" s="1" t="s">
        <v>131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23.198385255325402</v>
      </c>
      <c r="AI106" s="1">
        <v>73.054864058052914</v>
      </c>
      <c r="AJ106" s="1">
        <v>125.737697874784</v>
      </c>
      <c r="AK106" s="1">
        <v>173.34509657663</v>
      </c>
      <c r="AL106" s="1">
        <v>212.529388162039</v>
      </c>
      <c r="AM106" s="1">
        <v>269.37914842568898</v>
      </c>
      <c r="AN106" s="1">
        <v>324.20146016276902</v>
      </c>
      <c r="AO106" s="1">
        <v>325.84403520004503</v>
      </c>
      <c r="AP106" s="1">
        <v>327.47668016796302</v>
      </c>
      <c r="AQ106" s="1">
        <v>333.88047909753101</v>
      </c>
      <c r="AR106" s="1">
        <v>374.63039961818902</v>
      </c>
    </row>
    <row r="107" spans="1:44" x14ac:dyDescent="0.2">
      <c r="A107" s="13" t="s">
        <v>92</v>
      </c>
      <c r="B107" s="1" t="s">
        <v>132</v>
      </c>
      <c r="C107" s="1" t="s">
        <v>7</v>
      </c>
      <c r="D107" s="1">
        <v>1580.8000000000002</v>
      </c>
      <c r="E107" s="1">
        <v>1543.7</v>
      </c>
      <c r="F107" s="1">
        <v>1504.3</v>
      </c>
      <c r="G107" s="1">
        <v>1464.6999999999998</v>
      </c>
      <c r="H107" s="1">
        <v>1425.2</v>
      </c>
      <c r="I107" s="1">
        <v>1385.7</v>
      </c>
      <c r="J107" s="1">
        <v>1346.1999999999998</v>
      </c>
      <c r="K107" s="1">
        <v>1306.7</v>
      </c>
      <c r="L107" s="1">
        <v>1227.7</v>
      </c>
      <c r="M107" s="1">
        <v>1267.1000000000001</v>
      </c>
      <c r="N107" s="1">
        <v>1188.1000000000001</v>
      </c>
      <c r="O107" s="1">
        <v>1148.5999999999999</v>
      </c>
      <c r="P107" s="1">
        <v>1109</v>
      </c>
      <c r="Q107" s="1">
        <v>1069.5999999999999</v>
      </c>
      <c r="R107" s="1">
        <v>1030</v>
      </c>
      <c r="S107" s="1">
        <v>990.5</v>
      </c>
      <c r="T107" s="1">
        <v>950.9</v>
      </c>
      <c r="U107" s="1">
        <v>911.5</v>
      </c>
      <c r="V107" s="1">
        <v>871.89999999999986</v>
      </c>
      <c r="W107" s="1">
        <v>832.4</v>
      </c>
      <c r="X107" s="1">
        <v>792.8</v>
      </c>
      <c r="Y107" s="1">
        <v>753.4</v>
      </c>
      <c r="Z107" s="1">
        <v>713.90000000000009</v>
      </c>
      <c r="AA107" s="1">
        <v>674.3</v>
      </c>
      <c r="AB107" s="1">
        <v>634.80000000000007</v>
      </c>
      <c r="AC107" s="1">
        <v>595.29999999999995</v>
      </c>
      <c r="AD107" s="1">
        <v>555.80000000000007</v>
      </c>
      <c r="AE107" s="1">
        <v>516.20000000000005</v>
      </c>
      <c r="AF107" s="1">
        <v>476.8</v>
      </c>
      <c r="AG107" s="1">
        <v>437.2</v>
      </c>
      <c r="AH107" s="1">
        <v>420.89838525532537</v>
      </c>
      <c r="AI107" s="1">
        <v>431.15486405805291</v>
      </c>
      <c r="AJ107" s="1">
        <v>444.43769787478402</v>
      </c>
      <c r="AK107" s="1">
        <v>452.44509657662996</v>
      </c>
      <c r="AL107" s="1">
        <v>452.12938816203899</v>
      </c>
      <c r="AM107" s="1">
        <v>469.37914842568898</v>
      </c>
      <c r="AN107" s="1">
        <v>484.80146016276899</v>
      </c>
      <c r="AO107" s="1">
        <v>446.84403520004503</v>
      </c>
      <c r="AP107" s="1">
        <v>408.97668016796302</v>
      </c>
      <c r="AQ107" s="1">
        <v>375.78047909753099</v>
      </c>
      <c r="AR107" s="1">
        <v>377.13039961818902</v>
      </c>
    </row>
    <row r="108" spans="1:44" x14ac:dyDescent="0.2">
      <c r="A108" s="13" t="s">
        <v>92</v>
      </c>
      <c r="B108" s="1" t="s">
        <v>100</v>
      </c>
      <c r="C108" s="1" t="s">
        <v>7</v>
      </c>
      <c r="D108" s="1">
        <v>1403.7741192377712</v>
      </c>
      <c r="E108" s="1">
        <v>1459.1741192377701</v>
      </c>
      <c r="F108" s="1">
        <v>1514.5741192377711</v>
      </c>
      <c r="G108" s="1">
        <v>1570.0741192377711</v>
      </c>
      <c r="H108" s="1">
        <v>1529.690581789192</v>
      </c>
      <c r="I108" s="1">
        <v>1598.367041175974</v>
      </c>
      <c r="J108" s="1">
        <v>1688.4785439264228</v>
      </c>
      <c r="K108" s="1">
        <v>1743.9785439264233</v>
      </c>
      <c r="L108" s="1">
        <v>1867.2414845604051</v>
      </c>
      <c r="M108" s="1">
        <v>1805.50865871058</v>
      </c>
      <c r="N108" s="1">
        <v>2006.0320636703461</v>
      </c>
      <c r="O108" s="1">
        <v>1962.1531349349661</v>
      </c>
      <c r="P108" s="1">
        <v>2028.5915861612129</v>
      </c>
      <c r="Q108" s="1">
        <v>2095.0927164452783</v>
      </c>
      <c r="R108" s="1">
        <v>2109.198423153317</v>
      </c>
      <c r="S108" s="1">
        <v>2222.0928511325392</v>
      </c>
      <c r="T108" s="1">
        <v>2377.3928511325389</v>
      </c>
      <c r="U108" s="1">
        <v>2432.8928511325389</v>
      </c>
      <c r="V108" s="1">
        <v>2488.1928511325391</v>
      </c>
      <c r="W108" s="1">
        <v>2543.6928511325386</v>
      </c>
      <c r="X108" s="1">
        <v>2599.1928511325391</v>
      </c>
      <c r="Y108" s="1">
        <v>2670.6868116782862</v>
      </c>
      <c r="Z108" s="1">
        <v>2742.636927997456</v>
      </c>
      <c r="AA108" s="1">
        <v>2797.9369279974558</v>
      </c>
      <c r="AB108" s="1">
        <v>2908.493623864676</v>
      </c>
      <c r="AC108" s="1">
        <v>2958.2195046269048</v>
      </c>
      <c r="AD108" s="1">
        <v>2949.0916728218849</v>
      </c>
      <c r="AE108" s="1">
        <v>2918.7745268513759</v>
      </c>
      <c r="AF108" s="1">
        <v>2875.9038797480598</v>
      </c>
      <c r="AG108" s="1">
        <v>2836.035281351375</v>
      </c>
      <c r="AH108" s="1">
        <v>2793.4042343320052</v>
      </c>
      <c r="AI108" s="1">
        <v>2758.4927315815562</v>
      </c>
      <c r="AJ108" s="1">
        <v>2758.4927315815562</v>
      </c>
      <c r="AK108" s="1">
        <v>2752.4626167973979</v>
      </c>
      <c r="AL108" s="1">
        <v>2846.0297909475735</v>
      </c>
      <c r="AM108" s="1">
        <v>2784.7961836792851</v>
      </c>
      <c r="AN108" s="1">
        <v>2799.6751240145063</v>
      </c>
      <c r="AO108" s="1">
        <v>2688.7366727882691</v>
      </c>
      <c r="AP108" s="1">
        <v>2622.8798603493042</v>
      </c>
      <c r="AQ108" s="1">
        <v>2573.4355925115951</v>
      </c>
      <c r="AR108" s="1">
        <v>2550.849333879496</v>
      </c>
    </row>
    <row r="109" spans="1:44" x14ac:dyDescent="0.2">
      <c r="A109" s="13" t="s">
        <v>92</v>
      </c>
      <c r="B109" s="1" t="s">
        <v>133</v>
      </c>
      <c r="C109" s="1" t="s">
        <v>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32.878710871772405</v>
      </c>
      <c r="AM109" s="1">
        <v>32.878710871772405</v>
      </c>
      <c r="AN109" s="1">
        <v>32.878710871772405</v>
      </c>
      <c r="AO109" s="1">
        <v>158.51376322512601</v>
      </c>
      <c r="AP109" s="1">
        <v>286.44328573598796</v>
      </c>
      <c r="AQ109" s="1">
        <v>406.04996629051897</v>
      </c>
      <c r="AR109" s="1">
        <v>406.04996629051897</v>
      </c>
    </row>
    <row r="110" spans="1:44" x14ac:dyDescent="0.2">
      <c r="A110" s="13" t="s">
        <v>92</v>
      </c>
      <c r="B110" s="1" t="s">
        <v>134</v>
      </c>
      <c r="C110" s="1" t="s">
        <v>7</v>
      </c>
      <c r="D110" s="1">
        <v>1403.7741192377712</v>
      </c>
      <c r="E110" s="1">
        <v>1459.1741192377701</v>
      </c>
      <c r="F110" s="1">
        <v>1514.5741192377711</v>
      </c>
      <c r="G110" s="1">
        <v>1570.0741192377711</v>
      </c>
      <c r="H110" s="1">
        <v>1529.690581789192</v>
      </c>
      <c r="I110" s="1">
        <v>1598.367041175974</v>
      </c>
      <c r="J110" s="1">
        <v>1688.4785439264228</v>
      </c>
      <c r="K110" s="1">
        <v>1743.9785439264233</v>
      </c>
      <c r="L110" s="1">
        <v>1867.2414845604051</v>
      </c>
      <c r="M110" s="1">
        <v>1805.50865871058</v>
      </c>
      <c r="N110" s="1">
        <v>2006.0320636703461</v>
      </c>
      <c r="O110" s="1">
        <v>1962.1531349349661</v>
      </c>
      <c r="P110" s="1">
        <v>2028.5915861612129</v>
      </c>
      <c r="Q110" s="1">
        <v>2095.0927164452783</v>
      </c>
      <c r="R110" s="1">
        <v>2109.198423153317</v>
      </c>
      <c r="S110" s="1">
        <v>2222.0928511325392</v>
      </c>
      <c r="T110" s="1">
        <v>2377.3928511325389</v>
      </c>
      <c r="U110" s="1">
        <v>2432.8928511325389</v>
      </c>
      <c r="V110" s="1">
        <v>2488.1928511325391</v>
      </c>
      <c r="W110" s="1">
        <v>2543.6928511325386</v>
      </c>
      <c r="X110" s="1">
        <v>2599.1928511325391</v>
      </c>
      <c r="Y110" s="1">
        <v>2670.6868116782862</v>
      </c>
      <c r="Z110" s="1">
        <v>2742.636927997456</v>
      </c>
      <c r="AA110" s="1">
        <v>2797.9369279974558</v>
      </c>
      <c r="AB110" s="1">
        <v>2908.493623864676</v>
      </c>
      <c r="AC110" s="1">
        <v>2958.2195046269048</v>
      </c>
      <c r="AD110" s="1">
        <v>2949.0916728218849</v>
      </c>
      <c r="AE110" s="1">
        <v>2918.7745268513759</v>
      </c>
      <c r="AF110" s="1">
        <v>2875.9038797480598</v>
      </c>
      <c r="AG110" s="1">
        <v>2836.035281351375</v>
      </c>
      <c r="AH110" s="1">
        <v>2793.4042343320052</v>
      </c>
      <c r="AI110" s="1">
        <v>2758.4927315815562</v>
      </c>
      <c r="AJ110" s="1">
        <v>2758.4927315815562</v>
      </c>
      <c r="AK110" s="1">
        <v>2752.4626167973979</v>
      </c>
      <c r="AL110" s="1">
        <v>2878.9085018193459</v>
      </c>
      <c r="AM110" s="1">
        <v>2817.6748945510576</v>
      </c>
      <c r="AN110" s="1">
        <v>2832.5538348862788</v>
      </c>
      <c r="AO110" s="1">
        <v>2847.2504360133953</v>
      </c>
      <c r="AP110" s="1">
        <v>2909.3231460852921</v>
      </c>
      <c r="AQ110" s="1">
        <v>2979.4855588021142</v>
      </c>
      <c r="AR110" s="1">
        <v>2956.8993001700151</v>
      </c>
    </row>
    <row r="111" spans="1:44" x14ac:dyDescent="0.2">
      <c r="A111" s="13" t="s">
        <v>92</v>
      </c>
      <c r="B111" s="1" t="s">
        <v>103</v>
      </c>
      <c r="C111" s="1" t="s">
        <v>7</v>
      </c>
      <c r="D111" s="1">
        <v>461.80000000000007</v>
      </c>
      <c r="E111" s="1">
        <v>466.8</v>
      </c>
      <c r="F111" s="1">
        <v>471.9</v>
      </c>
      <c r="G111" s="1">
        <v>477</v>
      </c>
      <c r="H111" s="1">
        <v>482.09999999999997</v>
      </c>
      <c r="I111" s="1">
        <v>487.20000000000005</v>
      </c>
      <c r="J111" s="1">
        <v>492.29999999999995</v>
      </c>
      <c r="K111" s="1">
        <v>497.5</v>
      </c>
      <c r="L111" s="1">
        <v>570.11204113474173</v>
      </c>
      <c r="M111" s="1">
        <v>528.44431263282752</v>
      </c>
      <c r="N111" s="1">
        <v>575.21204113474175</v>
      </c>
      <c r="O111" s="1">
        <v>580.31204113474178</v>
      </c>
      <c r="P111" s="1">
        <v>585.41204113474282</v>
      </c>
      <c r="Q111" s="1">
        <v>590.51204113474284</v>
      </c>
      <c r="R111" s="1">
        <v>575.71204113474289</v>
      </c>
      <c r="S111" s="1">
        <v>560.71204113474187</v>
      </c>
      <c r="T111" s="1">
        <v>543.71204113474175</v>
      </c>
      <c r="U111" s="1">
        <v>529.31204113474189</v>
      </c>
      <c r="V111" s="1">
        <v>514.91204113474191</v>
      </c>
      <c r="W111" s="1">
        <v>500.51204113474176</v>
      </c>
      <c r="X111" s="1">
        <v>486.31204113474183</v>
      </c>
      <c r="Y111" s="1">
        <v>471.91204113474186</v>
      </c>
      <c r="Z111" s="1">
        <v>457.51204113474188</v>
      </c>
      <c r="AA111" s="1">
        <v>443.11204113474179</v>
      </c>
      <c r="AB111" s="1">
        <v>428.71204113474181</v>
      </c>
      <c r="AC111" s="1">
        <v>394.31204113474183</v>
      </c>
      <c r="AD111" s="1">
        <v>359.9120411347418</v>
      </c>
      <c r="AE111" s="1">
        <v>325.71204113474181</v>
      </c>
      <c r="AF111" s="1">
        <v>291.31204113474183</v>
      </c>
      <c r="AG111" s="1">
        <v>256.91204113474282</v>
      </c>
      <c r="AH111" s="1">
        <v>222.51204113474282</v>
      </c>
      <c r="AI111" s="1">
        <v>202.51204113474282</v>
      </c>
      <c r="AJ111" s="1">
        <v>182.51204113474279</v>
      </c>
      <c r="AK111" s="1">
        <v>162.51204113474282</v>
      </c>
      <c r="AL111" s="1">
        <v>142.51204113474282</v>
      </c>
      <c r="AM111" s="1">
        <v>122.5120411347428</v>
      </c>
      <c r="AN111" s="1">
        <v>102.5120411347428</v>
      </c>
      <c r="AO111" s="1">
        <v>82.512041134742802</v>
      </c>
      <c r="AP111" s="1">
        <v>36.567728501914196</v>
      </c>
      <c r="AQ111" s="1">
        <v>0</v>
      </c>
      <c r="AR111" s="1">
        <v>0</v>
      </c>
    </row>
    <row r="112" spans="1:44" x14ac:dyDescent="0.2">
      <c r="A112" s="13" t="s">
        <v>92</v>
      </c>
      <c r="B112" s="1" t="s">
        <v>101</v>
      </c>
      <c r="C112" s="1" t="s">
        <v>7</v>
      </c>
      <c r="D112" s="1">
        <v>1006.6999999999999</v>
      </c>
      <c r="E112" s="1">
        <v>994.1</v>
      </c>
      <c r="F112" s="1">
        <v>981.6</v>
      </c>
      <c r="G112" s="1">
        <v>969</v>
      </c>
      <c r="H112" s="1">
        <v>956.4</v>
      </c>
      <c r="I112" s="1">
        <v>943.8</v>
      </c>
      <c r="J112" s="1">
        <v>931.2</v>
      </c>
      <c r="K112" s="1">
        <v>918.60000000000014</v>
      </c>
      <c r="L112" s="1">
        <v>893.5</v>
      </c>
      <c r="M112" s="1">
        <v>906</v>
      </c>
      <c r="N112" s="1">
        <v>880.89999999999986</v>
      </c>
      <c r="O112" s="1">
        <v>868.30000000000007</v>
      </c>
      <c r="P112" s="1">
        <v>855.7</v>
      </c>
      <c r="Q112" s="1">
        <v>843.09999999999991</v>
      </c>
      <c r="R112" s="1">
        <v>830.5</v>
      </c>
      <c r="S112" s="1">
        <v>818.00000000000011</v>
      </c>
      <c r="T112" s="1">
        <v>805.4</v>
      </c>
      <c r="U112" s="1">
        <v>792.8</v>
      </c>
      <c r="V112" s="1">
        <v>780.2</v>
      </c>
      <c r="W112" s="1">
        <v>767.59999999999991</v>
      </c>
      <c r="X112" s="1">
        <v>755</v>
      </c>
      <c r="Y112" s="1">
        <v>742.5</v>
      </c>
      <c r="Z112" s="1">
        <v>729.9</v>
      </c>
      <c r="AA112" s="1">
        <v>717.3</v>
      </c>
      <c r="AB112" s="1">
        <v>704.70000000000016</v>
      </c>
      <c r="AC112" s="1">
        <v>746.21030782291302</v>
      </c>
      <c r="AD112" s="1">
        <v>883.610307822913</v>
      </c>
      <c r="AE112" s="1">
        <v>1021.1103078229131</v>
      </c>
      <c r="AF112" s="1">
        <v>1148.14063749709</v>
      </c>
      <c r="AG112" s="1">
        <v>1212.2242202151601</v>
      </c>
      <c r="AH112" s="1">
        <v>1292.4262251298201</v>
      </c>
      <c r="AI112" s="1">
        <v>1429.8262251298199</v>
      </c>
      <c r="AJ112" s="1">
        <v>1567.22622512982</v>
      </c>
      <c r="AK112" s="1">
        <v>1625.5397078736</v>
      </c>
      <c r="AL112" s="1">
        <v>1763.0397078736</v>
      </c>
      <c r="AM112" s="1">
        <v>1826.3999999999899</v>
      </c>
      <c r="AN112" s="1">
        <v>1835.8999999999899</v>
      </c>
      <c r="AO112" s="1">
        <v>1845.3999999999901</v>
      </c>
      <c r="AP112" s="1">
        <v>1854.8999999999901</v>
      </c>
      <c r="AQ112" s="1">
        <v>1864.4</v>
      </c>
      <c r="AR112" s="1">
        <v>1874</v>
      </c>
    </row>
    <row r="113" spans="1:45" x14ac:dyDescent="0.2">
      <c r="A113" s="13" t="s">
        <v>92</v>
      </c>
      <c r="B113" s="1" t="s">
        <v>98</v>
      </c>
      <c r="C113" s="1" t="s">
        <v>7</v>
      </c>
      <c r="D113" s="1">
        <v>86.3</v>
      </c>
      <c r="E113" s="1">
        <v>83.2</v>
      </c>
      <c r="F113" s="1">
        <v>80.100000000000009</v>
      </c>
      <c r="G113" s="1">
        <v>77</v>
      </c>
      <c r="H113" s="1">
        <v>73.800000000000011</v>
      </c>
      <c r="I113" s="1">
        <v>70.8</v>
      </c>
      <c r="J113" s="1">
        <v>67.7</v>
      </c>
      <c r="K113" s="1">
        <v>64.5</v>
      </c>
      <c r="L113" s="1">
        <v>87.845784394672094</v>
      </c>
      <c r="M113" s="1">
        <v>61.5</v>
      </c>
      <c r="N113" s="1">
        <v>84.745784394672086</v>
      </c>
      <c r="O113" s="1">
        <v>81.545784394672097</v>
      </c>
      <c r="P113" s="1">
        <v>78.545784394672097</v>
      </c>
      <c r="Q113" s="1">
        <v>75.445784394672103</v>
      </c>
      <c r="R113" s="1">
        <v>72.2457843946721</v>
      </c>
      <c r="S113" s="1">
        <v>69.2457843946721</v>
      </c>
      <c r="T113" s="1">
        <v>66.145784394672106</v>
      </c>
      <c r="U113" s="1">
        <v>62.945784394672103</v>
      </c>
      <c r="V113" s="1">
        <v>59.845784394672101</v>
      </c>
      <c r="W113" s="1">
        <v>56.845784394672094</v>
      </c>
      <c r="X113" s="1">
        <v>53.7457843946721</v>
      </c>
      <c r="Y113" s="1">
        <v>50.545784394672104</v>
      </c>
      <c r="Z113" s="1">
        <v>47.545784394672104</v>
      </c>
      <c r="AA113" s="1">
        <v>44.445784394672096</v>
      </c>
      <c r="AB113" s="1">
        <v>41.2457843946721</v>
      </c>
      <c r="AC113" s="1">
        <v>38.145784394672106</v>
      </c>
      <c r="AD113" s="1">
        <v>37.2457843946721</v>
      </c>
      <c r="AE113" s="1">
        <v>36.2457843946721</v>
      </c>
      <c r="AF113" s="1">
        <v>35.2457843946721</v>
      </c>
      <c r="AG113" s="1">
        <v>34.345784394672101</v>
      </c>
      <c r="AH113" s="1">
        <v>33.345784394672094</v>
      </c>
      <c r="AI113" s="1">
        <v>32.345784394672101</v>
      </c>
      <c r="AJ113" s="1">
        <v>31.345784394672101</v>
      </c>
      <c r="AK113" s="1">
        <v>30.445784394672099</v>
      </c>
      <c r="AL113" s="1">
        <v>29.445784394672099</v>
      </c>
      <c r="AM113" s="1">
        <v>29.445784394672099</v>
      </c>
      <c r="AN113" s="1">
        <v>29.445784394672099</v>
      </c>
      <c r="AO113" s="1">
        <v>29.445784394672099</v>
      </c>
      <c r="AP113" s="1">
        <v>29.445784394672099</v>
      </c>
      <c r="AQ113" s="1">
        <v>29.445784394672099</v>
      </c>
      <c r="AR113" s="1">
        <v>29.445784394672099</v>
      </c>
    </row>
    <row r="114" spans="1:45" x14ac:dyDescent="0.2">
      <c r="A114" s="13" t="s">
        <v>92</v>
      </c>
      <c r="B114" s="1" t="s">
        <v>135</v>
      </c>
      <c r="C114" s="1" t="s">
        <v>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144.51172225572401</v>
      </c>
      <c r="P114" s="1">
        <v>144.51172225572401</v>
      </c>
      <c r="Q114" s="1">
        <v>144.51172225572401</v>
      </c>
      <c r="R114" s="1">
        <v>144.51172225572401</v>
      </c>
      <c r="S114" s="1">
        <v>144.51172225572401</v>
      </c>
      <c r="T114" s="1">
        <v>144.51172225572401</v>
      </c>
      <c r="U114" s="1">
        <v>144.51172225572401</v>
      </c>
      <c r="V114" s="1">
        <v>144.51172225572401</v>
      </c>
      <c r="W114" s="1">
        <v>144.51172225572401</v>
      </c>
      <c r="X114" s="1">
        <v>144.51172225572401</v>
      </c>
      <c r="Y114" s="1">
        <v>144.51172225572401</v>
      </c>
      <c r="Z114" s="1">
        <v>144.51172225572401</v>
      </c>
      <c r="AA114" s="1">
        <v>144.51172225572401</v>
      </c>
      <c r="AB114" s="1">
        <v>144.51172225572401</v>
      </c>
      <c r="AC114" s="1">
        <v>144.51172225572401</v>
      </c>
      <c r="AD114" s="1">
        <v>158.230647571909</v>
      </c>
      <c r="AE114" s="1">
        <v>207.493731728499</v>
      </c>
      <c r="AF114" s="1">
        <v>278.35246894600004</v>
      </c>
      <c r="AG114" s="1">
        <v>349.75719626870102</v>
      </c>
      <c r="AH114" s="1">
        <v>390.82966427799801</v>
      </c>
      <c r="AI114" s="1">
        <v>406.04996629051897</v>
      </c>
      <c r="AJ114" s="1">
        <v>406.04996629051897</v>
      </c>
      <c r="AK114" s="1">
        <v>406.04996629051897</v>
      </c>
      <c r="AL114" s="1">
        <v>406.04996629051897</v>
      </c>
      <c r="AM114" s="1">
        <v>406.04996629051897</v>
      </c>
      <c r="AN114" s="1">
        <v>406.04996629051897</v>
      </c>
      <c r="AO114" s="1">
        <v>406.04996629051897</v>
      </c>
      <c r="AP114" s="1">
        <v>406.04996629051897</v>
      </c>
      <c r="AQ114" s="1">
        <v>406.04996629051897</v>
      </c>
      <c r="AR114" s="1">
        <v>406.04996629051897</v>
      </c>
    </row>
    <row r="115" spans="1:45" x14ac:dyDescent="0.2">
      <c r="A115" s="13" t="s">
        <v>92</v>
      </c>
      <c r="B115" s="1" t="s">
        <v>136</v>
      </c>
      <c r="C115" s="1" t="s">
        <v>7</v>
      </c>
      <c r="D115" s="1">
        <v>86.3</v>
      </c>
      <c r="E115" s="1">
        <v>83.2</v>
      </c>
      <c r="F115" s="1">
        <v>80.100000000000009</v>
      </c>
      <c r="G115" s="1">
        <v>77</v>
      </c>
      <c r="H115" s="1">
        <v>73.800000000000011</v>
      </c>
      <c r="I115" s="1">
        <v>70.8</v>
      </c>
      <c r="J115" s="1">
        <v>67.7</v>
      </c>
      <c r="K115" s="1">
        <v>64.5</v>
      </c>
      <c r="L115" s="1">
        <v>87.845784394672094</v>
      </c>
      <c r="M115" s="1">
        <v>61.5</v>
      </c>
      <c r="N115" s="1">
        <v>84.745784394672086</v>
      </c>
      <c r="O115" s="1">
        <v>226.05750665039611</v>
      </c>
      <c r="P115" s="1">
        <v>223.05750665039611</v>
      </c>
      <c r="Q115" s="1">
        <v>219.95750665039611</v>
      </c>
      <c r="R115" s="1">
        <v>216.75750665039612</v>
      </c>
      <c r="S115" s="1">
        <v>213.75750665039612</v>
      </c>
      <c r="T115" s="1">
        <v>210.6575066503961</v>
      </c>
      <c r="U115" s="1">
        <v>207.45750665039611</v>
      </c>
      <c r="V115" s="1">
        <v>204.35750665039612</v>
      </c>
      <c r="W115" s="1">
        <v>201.35750665039609</v>
      </c>
      <c r="X115" s="1">
        <v>198.25750665039612</v>
      </c>
      <c r="Y115" s="1">
        <v>195.05750665039611</v>
      </c>
      <c r="Z115" s="1">
        <v>192.05750665039611</v>
      </c>
      <c r="AA115" s="1">
        <v>188.95750665039611</v>
      </c>
      <c r="AB115" s="1">
        <v>185.75750665039612</v>
      </c>
      <c r="AC115" s="1">
        <v>182.6575066503961</v>
      </c>
      <c r="AD115" s="1">
        <v>195.47643196658112</v>
      </c>
      <c r="AE115" s="1">
        <v>243.73951612317109</v>
      </c>
      <c r="AF115" s="1">
        <v>313.59825334067216</v>
      </c>
      <c r="AG115" s="1">
        <v>384.1029806633731</v>
      </c>
      <c r="AH115" s="1">
        <v>424.17544867267009</v>
      </c>
      <c r="AI115" s="1">
        <v>438.39575068519105</v>
      </c>
      <c r="AJ115" s="1">
        <v>437.39575068519105</v>
      </c>
      <c r="AK115" s="1">
        <v>436.49575068519107</v>
      </c>
      <c r="AL115" s="1">
        <v>435.49575068519107</v>
      </c>
      <c r="AM115" s="1">
        <v>435.49575068519107</v>
      </c>
      <c r="AN115" s="1">
        <v>435.49575068519107</v>
      </c>
      <c r="AO115" s="1">
        <v>435.49575068519107</v>
      </c>
      <c r="AP115" s="1">
        <v>435.49575068519107</v>
      </c>
      <c r="AQ115" s="1">
        <v>435.49575068519107</v>
      </c>
      <c r="AR115" s="1">
        <v>435.49575068519107</v>
      </c>
    </row>
    <row r="116" spans="1:45" x14ac:dyDescent="0.2">
      <c r="A116" s="13" t="s">
        <v>92</v>
      </c>
      <c r="B116" s="1" t="s">
        <v>102</v>
      </c>
      <c r="C116" s="1" t="s">
        <v>7</v>
      </c>
      <c r="D116" s="1">
        <v>393.29999999999995</v>
      </c>
      <c r="E116" s="1">
        <v>385.40000000000003</v>
      </c>
      <c r="F116" s="1">
        <v>377.59999999999997</v>
      </c>
      <c r="G116" s="1">
        <v>369.7</v>
      </c>
      <c r="H116" s="1">
        <v>361.8</v>
      </c>
      <c r="I116" s="1">
        <v>354</v>
      </c>
      <c r="J116" s="1">
        <v>346.1</v>
      </c>
      <c r="K116" s="1">
        <v>338.2</v>
      </c>
      <c r="L116" s="1">
        <v>322.5</v>
      </c>
      <c r="M116" s="1">
        <v>330.40000000000003</v>
      </c>
      <c r="N116" s="1">
        <v>314.59999999999997</v>
      </c>
      <c r="O116" s="1">
        <v>306.8</v>
      </c>
      <c r="P116" s="1">
        <v>298.89999999999998</v>
      </c>
      <c r="Q116" s="1">
        <v>291</v>
      </c>
      <c r="R116" s="1">
        <v>283.2</v>
      </c>
      <c r="S116" s="1">
        <v>275.3</v>
      </c>
      <c r="T116" s="1">
        <v>267.40000000000003</v>
      </c>
      <c r="U116" s="1">
        <v>259.60000000000002</v>
      </c>
      <c r="V116" s="1">
        <v>251.7</v>
      </c>
      <c r="W116" s="1">
        <v>243.79999999999998</v>
      </c>
      <c r="X116" s="1">
        <v>236</v>
      </c>
      <c r="Y116" s="1">
        <v>228.1</v>
      </c>
      <c r="Z116" s="1">
        <v>220.29999999999998</v>
      </c>
      <c r="AA116" s="1">
        <v>212.4</v>
      </c>
      <c r="AB116" s="1">
        <v>204.5</v>
      </c>
      <c r="AC116" s="1">
        <v>196.70000000000002</v>
      </c>
      <c r="AD116" s="1">
        <v>188.79999999999998</v>
      </c>
      <c r="AE116" s="1">
        <v>180.9</v>
      </c>
      <c r="AF116" s="1">
        <v>173.1</v>
      </c>
      <c r="AG116" s="1">
        <v>165.20000000000002</v>
      </c>
      <c r="AH116" s="1">
        <v>157.29999999999998</v>
      </c>
      <c r="AI116" s="1">
        <v>149.5</v>
      </c>
      <c r="AJ116" s="1">
        <v>141.6</v>
      </c>
      <c r="AK116" s="1">
        <v>133.70000000000002</v>
      </c>
      <c r="AL116" s="1">
        <v>125.9</v>
      </c>
      <c r="AM116" s="1">
        <v>118</v>
      </c>
      <c r="AN116" s="1">
        <v>110.10000000000001</v>
      </c>
      <c r="AO116" s="1">
        <v>102.3</v>
      </c>
      <c r="AP116" s="1">
        <v>94.399999999999991</v>
      </c>
      <c r="AQ116" s="1">
        <v>86.5</v>
      </c>
      <c r="AR116" s="1">
        <v>78.7</v>
      </c>
    </row>
    <row r="117" spans="1:45" x14ac:dyDescent="0.2">
      <c r="A117" s="13" t="s">
        <v>92</v>
      </c>
      <c r="B117" s="1" t="s">
        <v>137</v>
      </c>
      <c r="C117" s="1" t="s">
        <v>7</v>
      </c>
      <c r="D117" s="1">
        <v>40</v>
      </c>
      <c r="E117" s="1">
        <v>70</v>
      </c>
      <c r="F117" s="1">
        <v>100</v>
      </c>
      <c r="G117" s="1">
        <v>98.399999999999991</v>
      </c>
      <c r="H117" s="1">
        <v>96.8</v>
      </c>
      <c r="I117" s="1">
        <v>95.2</v>
      </c>
      <c r="J117" s="1">
        <v>93.600000000000009</v>
      </c>
      <c r="K117" s="1">
        <v>92</v>
      </c>
      <c r="L117" s="1">
        <v>88.799999999999983</v>
      </c>
      <c r="M117" s="1">
        <v>90.4</v>
      </c>
      <c r="N117" s="1">
        <v>87.2</v>
      </c>
      <c r="O117" s="1">
        <v>85.600000000000009</v>
      </c>
      <c r="P117" s="1">
        <v>83.999999999999986</v>
      </c>
      <c r="Q117" s="1">
        <v>82.4</v>
      </c>
      <c r="R117" s="1">
        <v>80.800000000000011</v>
      </c>
      <c r="S117" s="1">
        <v>79.199999999999989</v>
      </c>
      <c r="T117" s="1">
        <v>77.600000000000009</v>
      </c>
      <c r="U117" s="1">
        <v>76</v>
      </c>
      <c r="V117" s="1">
        <v>74.399999999999991</v>
      </c>
      <c r="W117" s="1">
        <v>72.8</v>
      </c>
      <c r="X117" s="1">
        <v>71.2</v>
      </c>
      <c r="Y117" s="1">
        <v>69.599999999999994</v>
      </c>
      <c r="Z117" s="1">
        <v>68</v>
      </c>
      <c r="AA117" s="1">
        <v>66.400000000000006</v>
      </c>
      <c r="AB117" s="1">
        <v>64.8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80</v>
      </c>
      <c r="AK117" s="1">
        <v>160</v>
      </c>
      <c r="AL117" s="1">
        <v>240</v>
      </c>
      <c r="AM117" s="1">
        <v>320</v>
      </c>
      <c r="AN117" s="1">
        <v>400</v>
      </c>
      <c r="AO117" s="1">
        <v>480</v>
      </c>
      <c r="AP117" s="1">
        <v>560</v>
      </c>
      <c r="AQ117" s="1">
        <v>790</v>
      </c>
      <c r="AR117" s="1">
        <v>1020</v>
      </c>
    </row>
    <row r="118" spans="1:45" x14ac:dyDescent="0.2">
      <c r="A118" s="13" t="s">
        <v>92</v>
      </c>
      <c r="B118" s="1" t="s">
        <v>138</v>
      </c>
      <c r="C118" s="1" t="s">
        <v>7</v>
      </c>
      <c r="D118" s="1">
        <v>0.6</v>
      </c>
      <c r="E118" s="1">
        <v>0.6</v>
      </c>
      <c r="F118" s="1">
        <v>0.5</v>
      </c>
      <c r="G118" s="1">
        <v>0.5</v>
      </c>
      <c r="H118" s="1">
        <v>0.5</v>
      </c>
      <c r="I118" s="1">
        <v>0.5</v>
      </c>
      <c r="J118" s="1">
        <v>0.4</v>
      </c>
      <c r="K118" s="1">
        <v>0.4</v>
      </c>
      <c r="L118" s="1">
        <v>0.4</v>
      </c>
      <c r="M118" s="1">
        <v>0.4</v>
      </c>
      <c r="N118" s="1">
        <v>0.4</v>
      </c>
      <c r="O118" s="1">
        <v>0.3</v>
      </c>
      <c r="P118" s="1">
        <v>0.3</v>
      </c>
      <c r="Q118" s="1">
        <v>0.3</v>
      </c>
      <c r="R118" s="1">
        <v>0.3</v>
      </c>
      <c r="S118" s="1">
        <v>0.2</v>
      </c>
      <c r="T118" s="1">
        <v>0.2</v>
      </c>
      <c r="U118" s="1">
        <v>0.2</v>
      </c>
      <c r="V118" s="1">
        <v>0.2</v>
      </c>
      <c r="W118" s="1">
        <v>0.1</v>
      </c>
      <c r="X118" s="1">
        <v>0.1</v>
      </c>
      <c r="Y118" s="1">
        <v>0.1</v>
      </c>
      <c r="Z118" s="1">
        <v>0.1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61.019867830447296</v>
      </c>
      <c r="AH118" s="1">
        <v>131.019867830447</v>
      </c>
      <c r="AI118" s="1">
        <v>201.019867830447</v>
      </c>
      <c r="AJ118" s="1">
        <v>271.01986783044703</v>
      </c>
      <c r="AK118" s="1">
        <v>341.01986783044703</v>
      </c>
      <c r="AL118" s="1">
        <v>411.01986783044703</v>
      </c>
      <c r="AM118" s="1">
        <v>481.01986783044697</v>
      </c>
      <c r="AN118" s="1">
        <v>551.01986783044697</v>
      </c>
      <c r="AO118" s="1">
        <v>621.01986783044708</v>
      </c>
      <c r="AP118" s="1">
        <v>691.01986783044697</v>
      </c>
      <c r="AQ118" s="1">
        <v>761.01986783044697</v>
      </c>
      <c r="AR118" s="1">
        <v>831.01986783044697</v>
      </c>
    </row>
    <row r="119" spans="1:45" x14ac:dyDescent="0.2">
      <c r="A119" s="13" t="s">
        <v>92</v>
      </c>
      <c r="B119" s="1" t="s">
        <v>105</v>
      </c>
      <c r="C119" s="1" t="s">
        <v>7</v>
      </c>
      <c r="D119" s="1">
        <v>40.6</v>
      </c>
      <c r="E119" s="1">
        <v>70.599999999999994</v>
      </c>
      <c r="F119" s="1">
        <v>100.5</v>
      </c>
      <c r="G119" s="1">
        <v>98.899999999999991</v>
      </c>
      <c r="H119" s="1">
        <v>97.3</v>
      </c>
      <c r="I119" s="1">
        <v>95.7</v>
      </c>
      <c r="J119" s="1">
        <v>94.000000000000014</v>
      </c>
      <c r="K119" s="1">
        <v>92.4</v>
      </c>
      <c r="L119" s="1">
        <v>89.199999999999989</v>
      </c>
      <c r="M119" s="1">
        <v>90.800000000000011</v>
      </c>
      <c r="N119" s="1">
        <v>87.600000000000009</v>
      </c>
      <c r="O119" s="1">
        <v>85.9</v>
      </c>
      <c r="P119" s="1">
        <v>84.299999999999983</v>
      </c>
      <c r="Q119" s="1">
        <v>82.7</v>
      </c>
      <c r="R119" s="1">
        <v>81.100000000000009</v>
      </c>
      <c r="S119" s="1">
        <v>79.399999999999991</v>
      </c>
      <c r="T119" s="1">
        <v>77.800000000000011</v>
      </c>
      <c r="U119" s="1">
        <v>76.2</v>
      </c>
      <c r="V119" s="1">
        <v>74.599999999999994</v>
      </c>
      <c r="W119" s="1">
        <v>72.899999999999991</v>
      </c>
      <c r="X119" s="1">
        <v>71.3</v>
      </c>
      <c r="Y119" s="1">
        <v>69.699999999999989</v>
      </c>
      <c r="Z119" s="1">
        <v>68.099999999999994</v>
      </c>
      <c r="AA119" s="1">
        <v>66.400000000000006</v>
      </c>
      <c r="AB119" s="1">
        <v>64.8</v>
      </c>
      <c r="AC119" s="1">
        <v>0</v>
      </c>
      <c r="AD119" s="1">
        <v>0</v>
      </c>
      <c r="AE119" s="1">
        <v>0</v>
      </c>
      <c r="AF119" s="1">
        <v>0</v>
      </c>
      <c r="AG119" s="1">
        <v>61.019867830447296</v>
      </c>
      <c r="AH119" s="1">
        <v>131.019867830447</v>
      </c>
      <c r="AI119" s="1">
        <v>201.019867830447</v>
      </c>
      <c r="AJ119" s="1">
        <v>351.01986783044703</v>
      </c>
      <c r="AK119" s="1">
        <v>501.01986783044703</v>
      </c>
      <c r="AL119" s="1">
        <v>651.01986783044708</v>
      </c>
      <c r="AM119" s="1">
        <v>801.01986783044697</v>
      </c>
      <c r="AN119" s="1">
        <v>951.01986783044697</v>
      </c>
      <c r="AO119" s="1">
        <v>1101.0198678304471</v>
      </c>
      <c r="AP119" s="1">
        <v>1251.0198678304469</v>
      </c>
      <c r="AQ119" s="1">
        <v>1551.0198678304469</v>
      </c>
      <c r="AR119" s="1">
        <v>1851.0198678304469</v>
      </c>
    </row>
    <row r="120" spans="1:45" x14ac:dyDescent="0.2">
      <c r="A120" s="13" t="s">
        <v>92</v>
      </c>
      <c r="B120" s="1" t="s">
        <v>106</v>
      </c>
      <c r="C120" s="1" t="s">
        <v>7</v>
      </c>
      <c r="D120" s="1">
        <v>159.20000000000002</v>
      </c>
      <c r="E120" s="1">
        <v>152.79999999999998</v>
      </c>
      <c r="F120" s="1">
        <v>146.4</v>
      </c>
      <c r="G120" s="1">
        <v>140.1</v>
      </c>
      <c r="H120" s="1">
        <v>133.69999999999999</v>
      </c>
      <c r="I120" s="1">
        <v>127.3</v>
      </c>
      <c r="J120" s="1">
        <v>121</v>
      </c>
      <c r="K120" s="1">
        <v>114.60000000000001</v>
      </c>
      <c r="L120" s="1">
        <v>101.8</v>
      </c>
      <c r="M120" s="1">
        <v>108.30000000000001</v>
      </c>
      <c r="N120" s="1">
        <v>95.5</v>
      </c>
      <c r="O120" s="1">
        <v>89.2</v>
      </c>
      <c r="P120" s="1">
        <v>82.699999999999989</v>
      </c>
      <c r="Q120" s="1">
        <v>76.399999999999991</v>
      </c>
      <c r="R120" s="1">
        <v>69.999999999999986</v>
      </c>
      <c r="S120" s="1">
        <v>63.699999999999996</v>
      </c>
      <c r="T120" s="1">
        <v>57.3</v>
      </c>
      <c r="U120" s="1">
        <v>50.9</v>
      </c>
      <c r="V120" s="1">
        <v>44.6</v>
      </c>
      <c r="W120" s="1">
        <v>38.199999999999996</v>
      </c>
      <c r="X120" s="1">
        <v>31.8</v>
      </c>
      <c r="Y120" s="1">
        <v>25.5</v>
      </c>
      <c r="Z120" s="1">
        <v>19.099999999999998</v>
      </c>
      <c r="AA120" s="1">
        <v>92.800000000000011</v>
      </c>
      <c r="AB120" s="1">
        <v>166.3</v>
      </c>
      <c r="AC120" s="1">
        <v>240</v>
      </c>
      <c r="AD120" s="1">
        <v>320</v>
      </c>
      <c r="AE120" s="1">
        <v>400</v>
      </c>
      <c r="AF120" s="1">
        <v>480</v>
      </c>
      <c r="AG120" s="1">
        <v>560</v>
      </c>
      <c r="AH120" s="1">
        <v>640</v>
      </c>
      <c r="AI120" s="1">
        <v>720</v>
      </c>
      <c r="AJ120" s="1">
        <v>799.99999999999909</v>
      </c>
      <c r="AK120" s="1">
        <v>879.99999999999898</v>
      </c>
      <c r="AL120" s="1">
        <v>975.24176479193659</v>
      </c>
      <c r="AM120" s="1">
        <v>1115.2417647919276</v>
      </c>
      <c r="AN120" s="1">
        <v>1255.2417647919269</v>
      </c>
      <c r="AO120" s="1">
        <v>1395.2417647919369</v>
      </c>
      <c r="AP120" s="1">
        <v>1535.2417647919369</v>
      </c>
      <c r="AQ120" s="1">
        <v>1675.2417647919372</v>
      </c>
      <c r="AR120" s="1">
        <v>1815.2417647919369</v>
      </c>
    </row>
    <row r="121" spans="1:45" x14ac:dyDescent="0.2">
      <c r="A121" s="13" t="s">
        <v>92</v>
      </c>
      <c r="B121" s="1" t="s">
        <v>139</v>
      </c>
      <c r="C121" s="1" t="s">
        <v>7</v>
      </c>
      <c r="D121" s="1">
        <v>11.299999999999999</v>
      </c>
      <c r="E121" s="1">
        <v>11</v>
      </c>
      <c r="F121" s="1">
        <v>10.7</v>
      </c>
      <c r="G121" s="1">
        <v>10.4</v>
      </c>
      <c r="H121" s="1">
        <v>10.1</v>
      </c>
      <c r="I121" s="1">
        <v>9.9</v>
      </c>
      <c r="J121" s="1">
        <v>9.6</v>
      </c>
      <c r="K121" s="1">
        <v>9.2999999999999989</v>
      </c>
      <c r="L121" s="1">
        <v>8.6999999999999993</v>
      </c>
      <c r="M121" s="1">
        <v>9</v>
      </c>
      <c r="N121" s="1">
        <v>8.5</v>
      </c>
      <c r="O121" s="1">
        <v>8.2000000000000011</v>
      </c>
      <c r="P121" s="1">
        <v>7.9</v>
      </c>
      <c r="Q121" s="1">
        <v>7.6</v>
      </c>
      <c r="R121" s="1">
        <v>7.3</v>
      </c>
      <c r="S121" s="1">
        <v>7</v>
      </c>
      <c r="T121" s="1">
        <v>6.8</v>
      </c>
      <c r="U121" s="1">
        <v>6.5</v>
      </c>
      <c r="V121" s="1">
        <v>6.2</v>
      </c>
      <c r="W121" s="1">
        <v>5.8999999999999995</v>
      </c>
      <c r="X121" s="1">
        <v>5.6</v>
      </c>
      <c r="Y121" s="1">
        <v>5.4</v>
      </c>
      <c r="Z121" s="1">
        <v>5.1000000000000005</v>
      </c>
      <c r="AA121" s="1">
        <v>4.8</v>
      </c>
      <c r="AB121" s="1">
        <v>4.5</v>
      </c>
      <c r="AC121" s="1">
        <v>56.142458130961998</v>
      </c>
      <c r="AD121" s="1">
        <v>70.400000000000006</v>
      </c>
      <c r="AE121" s="1">
        <v>70.234509867744606</v>
      </c>
      <c r="AF121" s="1">
        <v>69.934509867744609</v>
      </c>
      <c r="AG121" s="1">
        <v>69.634509867744597</v>
      </c>
      <c r="AH121" s="1">
        <v>69.3345098677446</v>
      </c>
      <c r="AI121" s="1">
        <v>91.899999999999892</v>
      </c>
      <c r="AJ121" s="1">
        <v>97.8</v>
      </c>
      <c r="AK121" s="1">
        <v>97.5</v>
      </c>
      <c r="AL121" s="1">
        <v>109.60000000000001</v>
      </c>
      <c r="AM121" s="1">
        <v>115.49999999999901</v>
      </c>
      <c r="AN121" s="1">
        <v>120.2</v>
      </c>
      <c r="AO121" s="1">
        <v>124.89999999999999</v>
      </c>
      <c r="AP121" s="1">
        <v>129.69999999999902</v>
      </c>
      <c r="AQ121" s="1">
        <v>134.39999999999898</v>
      </c>
      <c r="AR121" s="1">
        <v>139.099999999999</v>
      </c>
    </row>
    <row r="122" spans="1:45" x14ac:dyDescent="0.2">
      <c r="A122" s="13" t="s">
        <v>92</v>
      </c>
      <c r="B122" s="1" t="s">
        <v>140</v>
      </c>
      <c r="C122" s="1" t="s">
        <v>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</row>
    <row r="123" spans="1:45" x14ac:dyDescent="0.2">
      <c r="A123" s="13" t="s">
        <v>92</v>
      </c>
      <c r="B123" s="1" t="s">
        <v>141</v>
      </c>
      <c r="C123" s="1" t="s">
        <v>7</v>
      </c>
      <c r="D123" s="1">
        <v>11.299999999999999</v>
      </c>
      <c r="E123" s="1">
        <v>11</v>
      </c>
      <c r="F123" s="1">
        <v>10.7</v>
      </c>
      <c r="G123" s="1">
        <v>10.4</v>
      </c>
      <c r="H123" s="1">
        <v>10.1</v>
      </c>
      <c r="I123" s="1">
        <v>9.9</v>
      </c>
      <c r="J123" s="1">
        <v>9.6</v>
      </c>
      <c r="K123" s="1">
        <v>9.2999999999999989</v>
      </c>
      <c r="L123" s="1">
        <v>8.6999999999999993</v>
      </c>
      <c r="M123" s="1">
        <v>9</v>
      </c>
      <c r="N123" s="1">
        <v>8.5</v>
      </c>
      <c r="O123" s="1">
        <v>8.2000000000000011</v>
      </c>
      <c r="P123" s="1">
        <v>7.9</v>
      </c>
      <c r="Q123" s="1">
        <v>7.6</v>
      </c>
      <c r="R123" s="1">
        <v>7.3</v>
      </c>
      <c r="S123" s="1">
        <v>7</v>
      </c>
      <c r="T123" s="1">
        <v>6.8</v>
      </c>
      <c r="U123" s="1">
        <v>6.5</v>
      </c>
      <c r="V123" s="1">
        <v>6.2</v>
      </c>
      <c r="W123" s="1">
        <v>5.8999999999999995</v>
      </c>
      <c r="X123" s="1">
        <v>5.6</v>
      </c>
      <c r="Y123" s="1">
        <v>5.4</v>
      </c>
      <c r="Z123" s="1">
        <v>5.1000000000000005</v>
      </c>
      <c r="AA123" s="1">
        <v>4.8</v>
      </c>
      <c r="AB123" s="1">
        <v>4.5</v>
      </c>
      <c r="AC123" s="1">
        <v>56.142458130961998</v>
      </c>
      <c r="AD123" s="1">
        <v>70.400000000000006</v>
      </c>
      <c r="AE123" s="1">
        <v>70.234509867744606</v>
      </c>
      <c r="AF123" s="1">
        <v>69.934509867744609</v>
      </c>
      <c r="AG123" s="1">
        <v>69.634509867744597</v>
      </c>
      <c r="AH123" s="1">
        <v>69.3345098677446</v>
      </c>
      <c r="AI123" s="1">
        <v>91.899999999999892</v>
      </c>
      <c r="AJ123" s="1">
        <v>97.8</v>
      </c>
      <c r="AK123" s="1">
        <v>97.5</v>
      </c>
      <c r="AL123" s="1">
        <v>109.60000000000001</v>
      </c>
      <c r="AM123" s="1">
        <v>115.49999999999901</v>
      </c>
      <c r="AN123" s="1">
        <v>120.2</v>
      </c>
      <c r="AO123" s="1">
        <v>124.89999999999999</v>
      </c>
      <c r="AP123" s="1">
        <v>129.69999999999902</v>
      </c>
      <c r="AQ123" s="1">
        <v>134.39999999999898</v>
      </c>
      <c r="AR123" s="1">
        <v>139.099999999999</v>
      </c>
    </row>
    <row r="124" spans="1:45" x14ac:dyDescent="0.2">
      <c r="A124" s="13" t="s">
        <v>92</v>
      </c>
      <c r="B124" s="1" t="s">
        <v>125</v>
      </c>
      <c r="C124" s="1" t="s">
        <v>7</v>
      </c>
      <c r="D124" s="1">
        <v>5143.7741192377725</v>
      </c>
      <c r="E124" s="1">
        <v>5166.7741192377707</v>
      </c>
      <c r="F124" s="1">
        <v>5187.6741192377713</v>
      </c>
      <c r="G124" s="1">
        <v>5176.8741192377702</v>
      </c>
      <c r="H124" s="1">
        <v>5070.0905817891926</v>
      </c>
      <c r="I124" s="1">
        <v>5072.7670411759736</v>
      </c>
      <c r="J124" s="1">
        <v>5096.5785439264228</v>
      </c>
      <c r="K124" s="1">
        <v>5085.7785439264235</v>
      </c>
      <c r="L124" s="1">
        <v>5168.5993100898186</v>
      </c>
      <c r="M124" s="1">
        <v>5107.0529713434071</v>
      </c>
      <c r="N124" s="1">
        <v>5241.1898891997598</v>
      </c>
      <c r="O124" s="1">
        <v>5275.5226827201041</v>
      </c>
      <c r="P124" s="1">
        <v>5275.5611339463512</v>
      </c>
      <c r="Q124" s="1">
        <v>5275.9622642304166</v>
      </c>
      <c r="R124" s="1">
        <v>5203.7679709384556</v>
      </c>
      <c r="S124" s="1">
        <v>5230.4623989176771</v>
      </c>
      <c r="T124" s="1">
        <v>5297.3623989176767</v>
      </c>
      <c r="U124" s="1">
        <v>5267.162398917676</v>
      </c>
      <c r="V124" s="1">
        <v>5236.662398917676</v>
      </c>
      <c r="W124" s="1">
        <v>5206.3623989176758</v>
      </c>
      <c r="X124" s="1">
        <v>5176.2623989176773</v>
      </c>
      <c r="Y124" s="1">
        <v>5162.2563594634248</v>
      </c>
      <c r="Z124" s="1">
        <v>5148.6064757825952</v>
      </c>
      <c r="AA124" s="1">
        <v>5198.006475782593</v>
      </c>
      <c r="AB124" s="1">
        <v>5302.5631716498146</v>
      </c>
      <c r="AC124" s="1">
        <v>5369.5418183659167</v>
      </c>
      <c r="AD124" s="1">
        <v>5523.0904537461201</v>
      </c>
      <c r="AE124" s="1">
        <v>5676.6709017999465</v>
      </c>
      <c r="AF124" s="1">
        <v>5828.7893215883096</v>
      </c>
      <c r="AG124" s="1">
        <v>5982.3289010628414</v>
      </c>
      <c r="AH124" s="1">
        <v>6151.070712222755</v>
      </c>
      <c r="AI124" s="1">
        <v>6422.8014804198083</v>
      </c>
      <c r="AJ124" s="1">
        <v>6780.4843142365398</v>
      </c>
      <c r="AK124" s="1">
        <v>7041.6750808980069</v>
      </c>
      <c r="AL124" s="1">
        <v>7533.8470222973019</v>
      </c>
      <c r="AM124" s="1">
        <v>7821.2234674190431</v>
      </c>
      <c r="AN124" s="1">
        <v>8127.8247194913447</v>
      </c>
      <c r="AO124" s="1">
        <v>8380.9638956557483</v>
      </c>
      <c r="AP124" s="1">
        <v>8655.6249380627323</v>
      </c>
      <c r="AQ124" s="1">
        <v>9102.3234212072202</v>
      </c>
      <c r="AR124" s="1">
        <v>9527.5870830957774</v>
      </c>
    </row>
    <row r="126" spans="1:45" s="13" customFormat="1" x14ac:dyDescent="0.2">
      <c r="A126" s="13" t="s">
        <v>92</v>
      </c>
      <c r="B126" s="25" t="s">
        <v>145</v>
      </c>
      <c r="C126" s="1" t="s">
        <v>126</v>
      </c>
      <c r="D126" s="39">
        <f>(D119+D120+D121+D122+D112+D115)/D124</f>
        <v>0.25352979539335746</v>
      </c>
      <c r="E126" s="39">
        <f t="shared" ref="E126:AR126" si="3">(E119+E120+E121+E122+E112+E115)/E124</f>
        <v>0.25387213950694421</v>
      </c>
      <c r="F126" s="39">
        <f t="shared" si="3"/>
        <v>0.25431435546569098</v>
      </c>
      <c r="G126" s="39">
        <f t="shared" si="3"/>
        <v>0.25022822076862311</v>
      </c>
      <c r="H126" s="39">
        <f t="shared" si="3"/>
        <v>0.25074502703487572</v>
      </c>
      <c r="I126" s="39">
        <f t="shared" si="3"/>
        <v>0.24592101113139297</v>
      </c>
      <c r="J126" s="39">
        <f t="shared" si="3"/>
        <v>0.24006301275549677</v>
      </c>
      <c r="K126" s="39">
        <f t="shared" si="3"/>
        <v>0.23583409887800885</v>
      </c>
      <c r="L126" s="39">
        <f t="shared" si="3"/>
        <v>0.22850403243468845</v>
      </c>
      <c r="M126" s="39">
        <f t="shared" si="3"/>
        <v>0.23019146396101686</v>
      </c>
      <c r="N126" s="39">
        <f t="shared" si="3"/>
        <v>0.22079829368123957</v>
      </c>
      <c r="O126" s="39">
        <f t="shared" si="3"/>
        <v>0.24218595644282687</v>
      </c>
      <c r="P126" s="39">
        <f t="shared" si="3"/>
        <v>0.23763491215816984</v>
      </c>
      <c r="Q126" s="39">
        <f t="shared" si="3"/>
        <v>0.23308686549708971</v>
      </c>
      <c r="R126" s="39">
        <f t="shared" si="3"/>
        <v>0.23168932846038595</v>
      </c>
      <c r="S126" s="39">
        <f t="shared" si="3"/>
        <v>0.22595660125478664</v>
      </c>
      <c r="T126" s="39">
        <f t="shared" si="3"/>
        <v>0.2185913327143679</v>
      </c>
      <c r="U126" s="39">
        <f t="shared" si="3"/>
        <v>0.21526913749296719</v>
      </c>
      <c r="V126" s="39">
        <f t="shared" si="3"/>
        <v>0.21195895822495728</v>
      </c>
      <c r="W126" s="39">
        <f t="shared" si="3"/>
        <v>0.2085827730463308</v>
      </c>
      <c r="X126" s="39">
        <f t="shared" si="3"/>
        <v>0.20515913313676767</v>
      </c>
      <c r="Y126" s="39">
        <f t="shared" si="3"/>
        <v>0.20110537609145474</v>
      </c>
      <c r="Z126" s="39">
        <f t="shared" si="3"/>
        <v>0.1969965099141176</v>
      </c>
      <c r="AA126" s="39">
        <f t="shared" si="3"/>
        <v>0.2058976862835212</v>
      </c>
      <c r="AB126" s="39">
        <f t="shared" si="3"/>
        <v>0.21236097905836737</v>
      </c>
      <c r="AC126" s="39">
        <f t="shared" si="3"/>
        <v>0.22814055910957998</v>
      </c>
      <c r="AD126" s="39">
        <f t="shared" si="3"/>
        <v>0.26606240692523736</v>
      </c>
      <c r="AE126" s="39">
        <f t="shared" si="3"/>
        <v>0.30565173916699523</v>
      </c>
      <c r="AF126" s="39">
        <f t="shared" si="3"/>
        <v>0.34512714214164431</v>
      </c>
      <c r="AG126" s="39">
        <f t="shared" si="3"/>
        <v>0.38228950905230435</v>
      </c>
      <c r="AH126" s="39">
        <f t="shared" si="3"/>
        <v>0.41569283969045745</v>
      </c>
      <c r="AI126" s="39">
        <f t="shared" si="3"/>
        <v>0.44858024219318393</v>
      </c>
      <c r="AJ126" s="39">
        <f t="shared" si="3"/>
        <v>0.47982440381351782</v>
      </c>
      <c r="AK126" s="39">
        <f t="shared" si="3"/>
        <v>0.50280015560412927</v>
      </c>
      <c r="AL126" s="39">
        <f t="shared" si="3"/>
        <v>0.52222949039672106</v>
      </c>
      <c r="AM126" s="39">
        <f t="shared" si="3"/>
        <v>0.54897515730034951</v>
      </c>
      <c r="AN126" s="39">
        <f t="shared" si="3"/>
        <v>0.56569347174545104</v>
      </c>
      <c r="AO126" s="39">
        <f t="shared" si="3"/>
        <v>0.58490377053748366</v>
      </c>
      <c r="AP126" s="39">
        <f t="shared" si="3"/>
        <v>0.60149988251141007</v>
      </c>
      <c r="AQ126" s="39">
        <f t="shared" si="3"/>
        <v>0.62188049373407428</v>
      </c>
      <c r="AR126" s="39">
        <f t="shared" si="3"/>
        <v>0.64180545714001347</v>
      </c>
      <c r="AS126" s="39"/>
    </row>
    <row r="129" spans="1:44" s="2" customFormat="1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92</v>
      </c>
      <c r="B130" s="1" t="s">
        <v>99</v>
      </c>
      <c r="C130" s="1" t="s">
        <v>3</v>
      </c>
      <c r="D130" s="1">
        <v>30.029407019999997</v>
      </c>
      <c r="E130" s="1">
        <v>29.8862083985039</v>
      </c>
      <c r="F130" s="1">
        <v>29.668114804464</v>
      </c>
      <c r="G130" s="1">
        <v>31.2048892974959</v>
      </c>
      <c r="H130" s="1">
        <v>30.906810647063999</v>
      </c>
      <c r="I130" s="1">
        <v>30.674531561039998</v>
      </c>
      <c r="J130" s="1">
        <v>32.618310436396698</v>
      </c>
      <c r="K130" s="1">
        <v>32.202301753439897</v>
      </c>
      <c r="L130" s="1">
        <v>31.225720134239999</v>
      </c>
      <c r="M130" s="1">
        <v>28.96115553821339</v>
      </c>
      <c r="N130" s="1">
        <v>25.660194139573989</v>
      </c>
      <c r="O130" s="1">
        <v>28.325799187199902</v>
      </c>
      <c r="P130" s="1">
        <v>27.326792003039991</v>
      </c>
      <c r="Q130" s="1">
        <v>26.377568179199891</v>
      </c>
      <c r="R130" s="1">
        <v>25.4009865599999</v>
      </c>
      <c r="S130" s="1">
        <v>22.826895307018091</v>
      </c>
      <c r="T130" s="1">
        <v>20.023260149589589</v>
      </c>
      <c r="U130" s="1">
        <v>20.002465576989891</v>
      </c>
      <c r="V130" s="1">
        <v>20.026262281436701</v>
      </c>
      <c r="W130" s="1">
        <v>18.298277119574699</v>
      </c>
      <c r="X130" s="1">
        <v>17.8188201767483</v>
      </c>
      <c r="Y130" s="1">
        <v>16.48588365550799</v>
      </c>
      <c r="Z130" s="1">
        <v>15.1333083568324</v>
      </c>
      <c r="AA130" s="1">
        <v>14.147481163557</v>
      </c>
      <c r="AB130" s="1">
        <v>14.827991213561001</v>
      </c>
      <c r="AC130" s="1">
        <v>14.193634627864299</v>
      </c>
      <c r="AD130" s="1">
        <v>12.899291252881801</v>
      </c>
      <c r="AE130" s="1">
        <v>11.3270486905583</v>
      </c>
      <c r="AF130" s="1">
        <v>10.343933175613138</v>
      </c>
      <c r="AG130" s="1">
        <v>9.1466262383064976</v>
      </c>
      <c r="AH130" s="1">
        <v>7.58006712833809</v>
      </c>
      <c r="AI130" s="1">
        <v>4.9291462613911996</v>
      </c>
      <c r="AJ130" s="1">
        <v>2.7995967542266791</v>
      </c>
      <c r="AK130" s="1">
        <v>1.067978529071999</v>
      </c>
      <c r="AL130" s="1">
        <v>0.92360892859199994</v>
      </c>
      <c r="AM130" s="1">
        <v>0.77901576940799999</v>
      </c>
      <c r="AN130" s="1">
        <v>0.63711228412799903</v>
      </c>
      <c r="AO130" s="1">
        <v>0.49251912494399797</v>
      </c>
      <c r="AP130" s="1">
        <v>0.34814952446399999</v>
      </c>
      <c r="AQ130" s="1">
        <v>0.20355636528000001</v>
      </c>
      <c r="AR130" s="1">
        <v>6.1652879999999903E-2</v>
      </c>
    </row>
    <row r="131" spans="1:44" x14ac:dyDescent="0.2">
      <c r="A131" s="13" t="s">
        <v>92</v>
      </c>
      <c r="B131" s="1" t="s">
        <v>131</v>
      </c>
      <c r="C131" s="1" t="s">
        <v>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0.571318487408216</v>
      </c>
      <c r="AI131" s="1">
        <v>1.79915946614766</v>
      </c>
      <c r="AJ131" s="1">
        <v>3.0966065340052702</v>
      </c>
      <c r="AK131" s="1">
        <v>4.2690582678833504</v>
      </c>
      <c r="AL131" s="1">
        <v>5.2340698388330802</v>
      </c>
      <c r="AM131" s="1">
        <v>6.6341379334816803</v>
      </c>
      <c r="AN131" s="1">
        <v>7.9842750172970298</v>
      </c>
      <c r="AO131" s="1">
        <v>8.02472755204988</v>
      </c>
      <c r="AP131" s="1">
        <v>8.0649355339106403</v>
      </c>
      <c r="AQ131" s="1">
        <v>8.2226451623110606</v>
      </c>
      <c r="AR131" s="1">
        <v>9.2262142770416506</v>
      </c>
    </row>
    <row r="132" spans="1:44" x14ac:dyDescent="0.2">
      <c r="A132" s="13" t="s">
        <v>92</v>
      </c>
      <c r="B132" s="1" t="s">
        <v>132</v>
      </c>
      <c r="C132" s="1" t="s">
        <v>3</v>
      </c>
      <c r="D132" s="1">
        <v>30.029407019999997</v>
      </c>
      <c r="E132" s="1">
        <v>29.8862083985039</v>
      </c>
      <c r="F132" s="1">
        <v>29.668114804464</v>
      </c>
      <c r="G132" s="1">
        <v>31.2048892974959</v>
      </c>
      <c r="H132" s="1">
        <v>30.906810647063999</v>
      </c>
      <c r="I132" s="1">
        <v>30.674531561039998</v>
      </c>
      <c r="J132" s="1">
        <v>32.618310436396698</v>
      </c>
      <c r="K132" s="1">
        <v>32.202301753439897</v>
      </c>
      <c r="L132" s="1">
        <v>31.225720134239999</v>
      </c>
      <c r="M132" s="1">
        <v>28.96115553821339</v>
      </c>
      <c r="N132" s="1">
        <v>25.660194139573989</v>
      </c>
      <c r="O132" s="1">
        <v>28.325799187199902</v>
      </c>
      <c r="P132" s="1">
        <v>27.326792003039991</v>
      </c>
      <c r="Q132" s="1">
        <v>26.377568179199891</v>
      </c>
      <c r="R132" s="1">
        <v>25.4009865599999</v>
      </c>
      <c r="S132" s="1">
        <v>22.826895307018091</v>
      </c>
      <c r="T132" s="1">
        <v>20.023260149589589</v>
      </c>
      <c r="U132" s="1">
        <v>20.002465576989891</v>
      </c>
      <c r="V132" s="1">
        <v>20.026262281436701</v>
      </c>
      <c r="W132" s="1">
        <v>18.298277119574699</v>
      </c>
      <c r="X132" s="1">
        <v>17.8188201767483</v>
      </c>
      <c r="Y132" s="1">
        <v>16.48588365550799</v>
      </c>
      <c r="Z132" s="1">
        <v>15.1333083568324</v>
      </c>
      <c r="AA132" s="1">
        <v>14.147481163557</v>
      </c>
      <c r="AB132" s="1">
        <v>14.827991213561001</v>
      </c>
      <c r="AC132" s="1">
        <v>14.193634627864299</v>
      </c>
      <c r="AD132" s="1">
        <v>12.899291252881801</v>
      </c>
      <c r="AE132" s="1">
        <v>11.3270486905583</v>
      </c>
      <c r="AF132" s="1">
        <v>10.343933175613138</v>
      </c>
      <c r="AG132" s="1">
        <v>9.1466262383064976</v>
      </c>
      <c r="AH132" s="1">
        <v>7.58006712833809</v>
      </c>
      <c r="AI132" s="1">
        <v>4.9291462613911996</v>
      </c>
      <c r="AJ132" s="1">
        <v>2.7995967542266791</v>
      </c>
      <c r="AK132" s="1">
        <v>1.067978529071999</v>
      </c>
      <c r="AL132" s="1">
        <v>0.92360892859199994</v>
      </c>
      <c r="AM132" s="1">
        <v>0.77901576940799999</v>
      </c>
      <c r="AN132" s="1">
        <v>0.63711228412799903</v>
      </c>
      <c r="AO132" s="1">
        <v>0.49251912494399797</v>
      </c>
      <c r="AP132" s="1">
        <v>0.34814952446399999</v>
      </c>
      <c r="AQ132" s="1">
        <v>0.20355636528000001</v>
      </c>
      <c r="AR132" s="1">
        <v>6.1652879999999903E-2</v>
      </c>
    </row>
    <row r="133" spans="1:44" x14ac:dyDescent="0.2">
      <c r="A133" s="13" t="s">
        <v>92</v>
      </c>
      <c r="B133" s="1" t="s">
        <v>100</v>
      </c>
      <c r="C133" s="1" t="s">
        <v>3</v>
      </c>
      <c r="D133" s="1">
        <v>18.856779828683273</v>
      </c>
      <c r="E133" s="1">
        <v>19.430430467829179</v>
      </c>
      <c r="F133" s="1">
        <v>23.241166691405219</v>
      </c>
      <c r="G133" s="1">
        <v>27.478876241025823</v>
      </c>
      <c r="H133" s="1">
        <v>29.45708909573451</v>
      </c>
      <c r="I133" s="1">
        <v>30.382688903629781</v>
      </c>
      <c r="J133" s="1">
        <v>31.999835965500573</v>
      </c>
      <c r="K133" s="1">
        <v>34.863265719076132</v>
      </c>
      <c r="L133" s="1">
        <v>36.681668716271233</v>
      </c>
      <c r="M133" s="1">
        <v>38.504539785485321</v>
      </c>
      <c r="N133" s="1">
        <v>40.532283290748929</v>
      </c>
      <c r="O133" s="1">
        <v>41.289378373830026</v>
      </c>
      <c r="P133" s="1">
        <v>43.218068745876835</v>
      </c>
      <c r="Q133" s="1">
        <v>45.148167478745535</v>
      </c>
      <c r="R133" s="1">
        <v>46.25245541303569</v>
      </c>
      <c r="S133" s="1">
        <v>51.816089350316474</v>
      </c>
      <c r="T133" s="1">
        <v>54.085875221687985</v>
      </c>
      <c r="U133" s="1">
        <v>54.901587739543501</v>
      </c>
      <c r="V133" s="1">
        <v>55.958803674078531</v>
      </c>
      <c r="W133" s="1">
        <v>57.639471053646531</v>
      </c>
      <c r="X133" s="1">
        <v>59.322380989710538</v>
      </c>
      <c r="Y133" s="1">
        <v>61.378622949204839</v>
      </c>
      <c r="Z133" s="1">
        <v>63.445423327767415</v>
      </c>
      <c r="AA133" s="1">
        <v>64.934560301833827</v>
      </c>
      <c r="AB133" s="1">
        <v>66.10704334006644</v>
      </c>
      <c r="AC133" s="1">
        <v>67.481500401835206</v>
      </c>
      <c r="AD133" s="1">
        <v>67.84221199307477</v>
      </c>
      <c r="AE133" s="1">
        <v>67.921465342798257</v>
      </c>
      <c r="AF133" s="1">
        <v>67.009371850519358</v>
      </c>
      <c r="AG133" s="1">
        <v>66.309688477142203</v>
      </c>
      <c r="AH133" s="1">
        <v>66.000194321099997</v>
      </c>
      <c r="AI133" s="1">
        <v>66.239116518090185</v>
      </c>
      <c r="AJ133" s="1">
        <v>66.190988512975593</v>
      </c>
      <c r="AK133" s="1">
        <v>65.67788701568108</v>
      </c>
      <c r="AL133" s="1">
        <v>62.765950846533968</v>
      </c>
      <c r="AM133" s="1">
        <v>60.796290392225714</v>
      </c>
      <c r="AN133" s="1">
        <v>59.459590129878059</v>
      </c>
      <c r="AO133" s="1">
        <v>56.326489344215773</v>
      </c>
      <c r="AP133" s="1">
        <v>53.12521065396048</v>
      </c>
      <c r="AQ133" s="1">
        <v>49.070946446223886</v>
      </c>
      <c r="AR133" s="1">
        <v>46.889772169283752</v>
      </c>
    </row>
    <row r="134" spans="1:44" x14ac:dyDescent="0.2">
      <c r="A134" s="13" t="s">
        <v>92</v>
      </c>
      <c r="B134" s="1" t="s">
        <v>133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0.80972081273979002</v>
      </c>
      <c r="AM134" s="1">
        <v>0.80972081273979002</v>
      </c>
      <c r="AN134" s="1">
        <v>0.80972081273979002</v>
      </c>
      <c r="AO134" s="1">
        <v>3.9037994430399299</v>
      </c>
      <c r="AP134" s="1">
        <v>7.0543851623187503</v>
      </c>
      <c r="AQ134" s="1">
        <v>10</v>
      </c>
      <c r="AR134" s="1">
        <v>10.000000000000099</v>
      </c>
    </row>
    <row r="135" spans="1:44" x14ac:dyDescent="0.2">
      <c r="A135" s="13" t="s">
        <v>92</v>
      </c>
      <c r="B135" s="1" t="s">
        <v>134</v>
      </c>
      <c r="C135" s="1" t="s">
        <v>3</v>
      </c>
      <c r="D135" s="1">
        <v>18.856779828683273</v>
      </c>
      <c r="E135" s="1">
        <v>19.430430467829179</v>
      </c>
      <c r="F135" s="1">
        <v>23.241166691405219</v>
      </c>
      <c r="G135" s="1">
        <v>27.478876241025823</v>
      </c>
      <c r="H135" s="1">
        <v>29.45708909573451</v>
      </c>
      <c r="I135" s="1">
        <v>30.382688903629781</v>
      </c>
      <c r="J135" s="1">
        <v>31.999835965500573</v>
      </c>
      <c r="K135" s="1">
        <v>34.863265719076132</v>
      </c>
      <c r="L135" s="1">
        <v>36.681668716271233</v>
      </c>
      <c r="M135" s="1">
        <v>38.504539785485321</v>
      </c>
      <c r="N135" s="1">
        <v>40.532283290748929</v>
      </c>
      <c r="O135" s="1">
        <v>41.289378373830026</v>
      </c>
      <c r="P135" s="1">
        <v>43.218068745876835</v>
      </c>
      <c r="Q135" s="1">
        <v>45.148167478745535</v>
      </c>
      <c r="R135" s="1">
        <v>46.25245541303569</v>
      </c>
      <c r="S135" s="1">
        <v>51.816089350316474</v>
      </c>
      <c r="T135" s="1">
        <v>54.085875221687985</v>
      </c>
      <c r="U135" s="1">
        <v>54.901587739543501</v>
      </c>
      <c r="V135" s="1">
        <v>55.958803674078531</v>
      </c>
      <c r="W135" s="1">
        <v>57.639471053646531</v>
      </c>
      <c r="X135" s="1">
        <v>59.322380989710538</v>
      </c>
      <c r="Y135" s="1">
        <v>61.378622949204839</v>
      </c>
      <c r="Z135" s="1">
        <v>63.445423327767415</v>
      </c>
      <c r="AA135" s="1">
        <v>64.934560301833827</v>
      </c>
      <c r="AB135" s="1">
        <v>66.10704334006644</v>
      </c>
      <c r="AC135" s="1">
        <v>67.481500401835206</v>
      </c>
      <c r="AD135" s="1">
        <v>67.84221199307477</v>
      </c>
      <c r="AE135" s="1">
        <v>67.921465342798257</v>
      </c>
      <c r="AF135" s="1">
        <v>67.009371850519358</v>
      </c>
      <c r="AG135" s="1">
        <v>66.309688477142203</v>
      </c>
      <c r="AH135" s="1">
        <v>66.000194321099997</v>
      </c>
      <c r="AI135" s="1">
        <v>66.239116518090185</v>
      </c>
      <c r="AJ135" s="1">
        <v>66.190988512975593</v>
      </c>
      <c r="AK135" s="1">
        <v>65.67788701568108</v>
      </c>
      <c r="AL135" s="1">
        <v>62.765950846533968</v>
      </c>
      <c r="AM135" s="1">
        <v>60.796290392225714</v>
      </c>
      <c r="AN135" s="1">
        <v>59.459590129878059</v>
      </c>
      <c r="AO135" s="1">
        <v>56.326489344215773</v>
      </c>
      <c r="AP135" s="1">
        <v>53.12521065396048</v>
      </c>
      <c r="AQ135" s="1">
        <v>49.070946446223886</v>
      </c>
      <c r="AR135" s="1">
        <v>46.889772169283752</v>
      </c>
    </row>
    <row r="136" spans="1:44" x14ac:dyDescent="0.2">
      <c r="A136" s="13" t="s">
        <v>92</v>
      </c>
      <c r="B136" s="1" t="s">
        <v>103</v>
      </c>
      <c r="C136" s="1" t="s">
        <v>3</v>
      </c>
      <c r="D136" s="1">
        <v>1.235544150528</v>
      </c>
      <c r="E136" s="1">
        <v>1.7141042894834881</v>
      </c>
      <c r="F136" s="1">
        <v>2.2536129564201599</v>
      </c>
      <c r="G136" s="1">
        <v>2.8524133565527681</v>
      </c>
      <c r="H136" s="1">
        <v>3.5105449212973441</v>
      </c>
      <c r="I136" s="1">
        <v>4.2282965801430619</v>
      </c>
      <c r="J136" s="1">
        <v>5.0050213483979409</v>
      </c>
      <c r="K136" s="1">
        <v>5.5498861074239905</v>
      </c>
      <c r="L136" s="1">
        <v>6.6449605771525997</v>
      </c>
      <c r="M136" s="1">
        <v>7.9993492117850895</v>
      </c>
      <c r="N136" s="1">
        <v>9.4856683714399708</v>
      </c>
      <c r="O136" s="1">
        <v>8.8779770430324501</v>
      </c>
      <c r="P136" s="1">
        <v>9.3172468372692201</v>
      </c>
      <c r="Q136" s="1">
        <v>9.7565607528929306</v>
      </c>
      <c r="R136" s="1">
        <v>9.3810972944987494</v>
      </c>
      <c r="S136" s="1">
        <v>7.8493356676093748</v>
      </c>
      <c r="T136" s="1">
        <v>9.3528894510701388</v>
      </c>
      <c r="U136" s="1">
        <v>9.1264093310243393</v>
      </c>
      <c r="V136" s="1">
        <v>8.7931244503508985</v>
      </c>
      <c r="W136" s="1">
        <v>9.3190036813390105</v>
      </c>
      <c r="X136" s="1">
        <v>9.2644698262798091</v>
      </c>
      <c r="Y136" s="1">
        <v>9.2072100019034888</v>
      </c>
      <c r="Z136" s="1">
        <v>9.1499501775271703</v>
      </c>
      <c r="AA136" s="1">
        <v>8.9903276099954681</v>
      </c>
      <c r="AB136" s="1">
        <v>7.5677316040630762</v>
      </c>
      <c r="AC136" s="1">
        <v>6.5916500364378248</v>
      </c>
      <c r="AD136" s="1">
        <v>5.6796871659192254</v>
      </c>
      <c r="AE136" s="1">
        <v>4.7806354956997152</v>
      </c>
      <c r="AF136" s="1">
        <v>3.8942186263095353</v>
      </c>
      <c r="AG136" s="1">
        <v>3.0156011186051752</v>
      </c>
      <c r="AH136" s="1">
        <v>2.154424451048615</v>
      </c>
      <c r="AI136" s="1">
        <v>1.206510313820256</v>
      </c>
      <c r="AJ136" s="1">
        <v>0.89995046962686998</v>
      </c>
      <c r="AK136" s="1">
        <v>0.68368452000718494</v>
      </c>
      <c r="AL136" s="1">
        <v>0.46721886171701799</v>
      </c>
      <c r="AM136" s="1">
        <v>0.29854829181738501</v>
      </c>
      <c r="AN136" s="1">
        <v>0.253836551017385</v>
      </c>
      <c r="AO136" s="1">
        <v>0.20912481021738499</v>
      </c>
      <c r="AP136" s="1">
        <v>9.6176870495433095E-2</v>
      </c>
      <c r="AQ136" s="1">
        <v>0</v>
      </c>
      <c r="AR136" s="1">
        <v>0</v>
      </c>
    </row>
    <row r="137" spans="1:44" x14ac:dyDescent="0.2">
      <c r="A137" s="13" t="s">
        <v>92</v>
      </c>
      <c r="B137" s="1" t="s">
        <v>101</v>
      </c>
      <c r="C137" s="1" t="s">
        <v>3</v>
      </c>
      <c r="D137" s="1">
        <v>12.561203813760001</v>
      </c>
      <c r="E137" s="1">
        <v>12.651722906457499</v>
      </c>
      <c r="F137" s="1">
        <v>12.734546584435099</v>
      </c>
      <c r="G137" s="1">
        <v>12.8125570741056</v>
      </c>
      <c r="H137" s="1">
        <v>12.884295028147099</v>
      </c>
      <c r="I137" s="1">
        <v>12.9497604465599</v>
      </c>
      <c r="J137" s="1">
        <v>13.006254680294299</v>
      </c>
      <c r="K137" s="1">
        <v>13.0592114956799</v>
      </c>
      <c r="L137" s="1">
        <v>12.8800844928</v>
      </c>
      <c r="M137" s="1">
        <v>12.702379132799997</v>
      </c>
      <c r="N137" s="1">
        <v>12.5232521299199</v>
      </c>
      <c r="O137" s="1">
        <v>12.34412512704</v>
      </c>
      <c r="P137" s="1">
        <v>12.164998124159899</v>
      </c>
      <c r="Q137" s="1">
        <v>11.985871121279899</v>
      </c>
      <c r="R137" s="1">
        <v>11.806744118400001</v>
      </c>
      <c r="S137" s="1">
        <v>11.629038758399899</v>
      </c>
      <c r="T137" s="1">
        <v>11.449911755519899</v>
      </c>
      <c r="U137" s="1">
        <v>11.270784752640001</v>
      </c>
      <c r="V137" s="1">
        <v>11.091657749759898</v>
      </c>
      <c r="W137" s="1">
        <v>10.9125307468799</v>
      </c>
      <c r="X137" s="1">
        <v>10.733403744</v>
      </c>
      <c r="Y137" s="1">
        <v>10.555698383999989</v>
      </c>
      <c r="Z137" s="1">
        <v>10.376571381119991</v>
      </c>
      <c r="AA137" s="1">
        <v>10.197444378239998</v>
      </c>
      <c r="AB137" s="1">
        <v>10.018317375359988</v>
      </c>
      <c r="AC137" s="1">
        <v>10.60844571099053</v>
      </c>
      <c r="AD137" s="1">
        <v>12.561783028110499</v>
      </c>
      <c r="AE137" s="1">
        <v>14.5165419881105</v>
      </c>
      <c r="AF137" s="1">
        <v>16.322459625364001</v>
      </c>
      <c r="AG137" s="1">
        <v>17.233499316324298</v>
      </c>
      <c r="AH137" s="1">
        <v>18.3736854088109</v>
      </c>
      <c r="AI137" s="1">
        <v>20.327022725930799</v>
      </c>
      <c r="AJ137" s="1">
        <v>22.280360043050901</v>
      </c>
      <c r="AK137" s="1">
        <v>23.109369518557898</v>
      </c>
      <c r="AL137" s="1">
        <v>25.064128478557901</v>
      </c>
      <c r="AM137" s="1">
        <v>25.964885560319999</v>
      </c>
      <c r="AN137" s="1">
        <v>26.09994163392</v>
      </c>
      <c r="AO137" s="1">
        <v>26.234997707519998</v>
      </c>
      <c r="AP137" s="1">
        <v>26.370053781119999</v>
      </c>
      <c r="AQ137" s="1">
        <v>26.505109854720299</v>
      </c>
      <c r="AR137" s="1">
        <v>26.641587571199899</v>
      </c>
    </row>
    <row r="138" spans="1:44" x14ac:dyDescent="0.2">
      <c r="A138" s="13" t="s">
        <v>92</v>
      </c>
      <c r="B138" s="1" t="s">
        <v>98</v>
      </c>
      <c r="C138" s="1" t="s">
        <v>3</v>
      </c>
      <c r="D138" s="1">
        <v>0.93297480523199905</v>
      </c>
      <c r="E138" s="1">
        <v>0.90586147694399999</v>
      </c>
      <c r="F138" s="1">
        <v>0.8765055921599989</v>
      </c>
      <c r="G138" s="1">
        <v>0.84714970737599904</v>
      </c>
      <c r="H138" s="1">
        <v>0.81757026388799903</v>
      </c>
      <c r="I138" s="1">
        <v>0.790680494304</v>
      </c>
      <c r="J138" s="1">
        <v>0.76132460952000003</v>
      </c>
      <c r="K138" s="1">
        <v>0.73174516603199891</v>
      </c>
      <c r="L138" s="1">
        <v>1.5263644751999998</v>
      </c>
      <c r="M138" s="1">
        <v>2.1755189511162301</v>
      </c>
      <c r="N138" s="1">
        <v>2.0985064623162302</v>
      </c>
      <c r="O138" s="1">
        <v>1.34273114810823</v>
      </c>
      <c r="P138" s="1">
        <v>1.94445467911623</v>
      </c>
      <c r="Q138" s="1">
        <v>1.867442190316229</v>
      </c>
      <c r="R138" s="1">
        <v>1.7879367807162299</v>
      </c>
      <c r="S138" s="1">
        <v>1.71339040711623</v>
      </c>
      <c r="T138" s="1">
        <v>1.6363779183162301</v>
      </c>
      <c r="U138" s="1">
        <v>1.5568725087162301</v>
      </c>
      <c r="V138" s="1">
        <v>1.4798600199162291</v>
      </c>
      <c r="W138" s="1">
        <v>1.405313646316229</v>
      </c>
      <c r="X138" s="1">
        <v>1.32830115751623</v>
      </c>
      <c r="Y138" s="1">
        <v>1.2487957479162302</v>
      </c>
      <c r="Z138" s="1">
        <v>1.174249374316229</v>
      </c>
      <c r="AA138" s="1">
        <v>1.0972368855162349</v>
      </c>
      <c r="AB138" s="1">
        <v>1.0177314759162359</v>
      </c>
      <c r="AC138" s="1">
        <v>0.94071898711623603</v>
      </c>
      <c r="AD138" s="1">
        <v>0.91852395031623602</v>
      </c>
      <c r="AE138" s="1">
        <v>0.89386279831623605</v>
      </c>
      <c r="AF138" s="1">
        <v>0.86920164631623598</v>
      </c>
      <c r="AG138" s="1">
        <v>0.84700660951623596</v>
      </c>
      <c r="AH138" s="1">
        <v>0.822345457516236</v>
      </c>
      <c r="AI138" s="1">
        <v>0.79768430551623604</v>
      </c>
      <c r="AJ138" s="1">
        <v>0.77302315351623596</v>
      </c>
      <c r="AK138" s="1">
        <v>0.75082811671623595</v>
      </c>
      <c r="AL138" s="1">
        <v>0.72616696471623599</v>
      </c>
      <c r="AM138" s="1">
        <v>0.72616696471623599</v>
      </c>
      <c r="AN138" s="1">
        <v>0.72616696471623599</v>
      </c>
      <c r="AO138" s="1">
        <v>0.72616696471623599</v>
      </c>
      <c r="AP138" s="1">
        <v>0.72616696471623599</v>
      </c>
      <c r="AQ138" s="1">
        <v>0.72616696471623599</v>
      </c>
      <c r="AR138" s="1">
        <v>0.72616696471623599</v>
      </c>
    </row>
    <row r="139" spans="1:44" x14ac:dyDescent="0.2">
      <c r="A139" s="13" t="s">
        <v>92</v>
      </c>
      <c r="B139" s="1" t="s">
        <v>135</v>
      </c>
      <c r="C139" s="1" t="s">
        <v>3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3.55896402543546</v>
      </c>
      <c r="P139" s="1">
        <v>3.55896402543546</v>
      </c>
      <c r="Q139" s="1">
        <v>3.5589640254354702</v>
      </c>
      <c r="R139" s="1">
        <v>3.55896402543546</v>
      </c>
      <c r="S139" s="1">
        <v>3.55896402543546</v>
      </c>
      <c r="T139" s="1">
        <v>3.3558825483440202</v>
      </c>
      <c r="U139" s="1">
        <v>3.55896402543546</v>
      </c>
      <c r="V139" s="1">
        <v>3.55896402543546</v>
      </c>
      <c r="W139" s="1">
        <v>3.55896402543546</v>
      </c>
      <c r="X139" s="1">
        <v>3.5589640254354702</v>
      </c>
      <c r="Y139" s="1">
        <v>3.5589640254354702</v>
      </c>
      <c r="Z139" s="1">
        <v>3.55896402543546</v>
      </c>
      <c r="AA139" s="1">
        <v>3.55896402543546</v>
      </c>
      <c r="AB139" s="1">
        <v>3.55896402543546</v>
      </c>
      <c r="AC139" s="1">
        <v>3.55896402543546</v>
      </c>
      <c r="AD139" s="1">
        <v>3.8968270091838502</v>
      </c>
      <c r="AE139" s="1">
        <v>5.1100541547648399</v>
      </c>
      <c r="AF139" s="1">
        <v>6.85512848305091</v>
      </c>
      <c r="AG139" s="1">
        <v>8.6136491886434001</v>
      </c>
      <c r="AH139" s="1">
        <v>9.6251618451894796</v>
      </c>
      <c r="AI139" s="1">
        <v>10</v>
      </c>
      <c r="AJ139" s="1">
        <v>10</v>
      </c>
      <c r="AK139" s="1">
        <v>10</v>
      </c>
      <c r="AL139" s="1">
        <v>10</v>
      </c>
      <c r="AM139" s="1">
        <v>10</v>
      </c>
      <c r="AN139" s="1">
        <v>10</v>
      </c>
      <c r="AO139" s="1">
        <v>9.9999999999999893</v>
      </c>
      <c r="AP139" s="1">
        <v>10</v>
      </c>
      <c r="AQ139" s="1">
        <v>10</v>
      </c>
      <c r="AR139" s="1">
        <v>10</v>
      </c>
    </row>
    <row r="140" spans="1:44" x14ac:dyDescent="0.2">
      <c r="A140" s="13" t="s">
        <v>92</v>
      </c>
      <c r="B140" s="1" t="s">
        <v>136</v>
      </c>
      <c r="C140" s="1" t="s">
        <v>3</v>
      </c>
      <c r="D140" s="1">
        <v>0.93297480523199905</v>
      </c>
      <c r="E140" s="1">
        <v>0.90586147694399999</v>
      </c>
      <c r="F140" s="1">
        <v>0.8765055921599989</v>
      </c>
      <c r="G140" s="1">
        <v>0.84714970737599904</v>
      </c>
      <c r="H140" s="1">
        <v>0.81757026388799903</v>
      </c>
      <c r="I140" s="1">
        <v>0.790680494304</v>
      </c>
      <c r="J140" s="1">
        <v>0.76132460952000003</v>
      </c>
      <c r="K140" s="1">
        <v>0.73174516603199891</v>
      </c>
      <c r="L140" s="1">
        <v>1.5263644751999998</v>
      </c>
      <c r="M140" s="1">
        <v>2.1755189511162301</v>
      </c>
      <c r="N140" s="1">
        <v>2.0985064623162302</v>
      </c>
      <c r="O140" s="1">
        <v>4.9016951735436898</v>
      </c>
      <c r="P140" s="1">
        <v>5.5034187045516898</v>
      </c>
      <c r="Q140" s="1">
        <v>5.4264062157516992</v>
      </c>
      <c r="R140" s="1">
        <v>5.3469008061516901</v>
      </c>
      <c r="S140" s="1">
        <v>5.2723544325516905</v>
      </c>
      <c r="T140" s="1">
        <v>4.9922604666602499</v>
      </c>
      <c r="U140" s="1">
        <v>5.1158365341516898</v>
      </c>
      <c r="V140" s="1">
        <v>5.0388240453516886</v>
      </c>
      <c r="W140" s="1">
        <v>4.964277671751689</v>
      </c>
      <c r="X140" s="1">
        <v>4.8872651829517002</v>
      </c>
      <c r="Y140" s="1">
        <v>4.8077597733516999</v>
      </c>
      <c r="Z140" s="1">
        <v>4.7332133997516888</v>
      </c>
      <c r="AA140" s="1">
        <v>4.6562009109516946</v>
      </c>
      <c r="AB140" s="1">
        <v>4.5766955013516961</v>
      </c>
      <c r="AC140" s="1">
        <v>4.4996830125516958</v>
      </c>
      <c r="AD140" s="1">
        <v>4.8153509595000861</v>
      </c>
      <c r="AE140" s="1">
        <v>6.0039169530810756</v>
      </c>
      <c r="AF140" s="1">
        <v>7.7243301293671465</v>
      </c>
      <c r="AG140" s="1">
        <v>9.4606557981596353</v>
      </c>
      <c r="AH140" s="1">
        <v>10.447507302705716</v>
      </c>
      <c r="AI140" s="1">
        <v>10.797684305516237</v>
      </c>
      <c r="AJ140" s="1">
        <v>10.773023153516236</v>
      </c>
      <c r="AK140" s="1">
        <v>10.750828116716235</v>
      </c>
      <c r="AL140" s="1">
        <v>10.726166964716237</v>
      </c>
      <c r="AM140" s="1">
        <v>10.726166964716237</v>
      </c>
      <c r="AN140" s="1">
        <v>10.726166964716237</v>
      </c>
      <c r="AO140" s="1">
        <v>10.726166964716226</v>
      </c>
      <c r="AP140" s="1">
        <v>10.726166964716237</v>
      </c>
      <c r="AQ140" s="1">
        <v>10.726166964716237</v>
      </c>
      <c r="AR140" s="1">
        <v>10.726166964716237</v>
      </c>
    </row>
    <row r="141" spans="1:44" x14ac:dyDescent="0.2">
      <c r="A141" s="13" t="s">
        <v>92</v>
      </c>
      <c r="B141" s="1" t="s">
        <v>102</v>
      </c>
      <c r="C141" s="1" t="s">
        <v>3</v>
      </c>
      <c r="D141" s="1">
        <v>9.0727533857835496</v>
      </c>
      <c r="E141" s="1">
        <v>10.6094744135772</v>
      </c>
      <c r="F141" s="1">
        <v>8.8926733333025307</v>
      </c>
      <c r="G141" s="1">
        <v>4.9806515692198197</v>
      </c>
      <c r="H141" s="1">
        <v>5.0107680470723697</v>
      </c>
      <c r="I141" s="1">
        <v>5.9505154413821799</v>
      </c>
      <c r="J141" s="1">
        <v>4.4328830293540502</v>
      </c>
      <c r="K141" s="1">
        <v>4.1476436073363798</v>
      </c>
      <c r="L141" s="1">
        <v>4.45242456294981</v>
      </c>
      <c r="M141" s="1">
        <v>6.0238798815430901</v>
      </c>
      <c r="N141" s="1">
        <v>8.6711511744000003</v>
      </c>
      <c r="O141" s="1">
        <v>3.6581668265505298</v>
      </c>
      <c r="P141" s="1">
        <v>2.28589857233669</v>
      </c>
      <c r="Q141" s="1">
        <v>1.2859557000016699</v>
      </c>
      <c r="R141" s="1">
        <v>0.68525739970559996</v>
      </c>
      <c r="S141" s="1">
        <v>0.66614181546240003</v>
      </c>
      <c r="T141" s="1">
        <v>0.6470262312192</v>
      </c>
      <c r="U141" s="1">
        <v>0.62815261639679998</v>
      </c>
      <c r="V141" s="1">
        <v>0.60903703215359895</v>
      </c>
      <c r="W141" s="1">
        <v>0.58992144791040002</v>
      </c>
      <c r="X141" s="1">
        <v>1.5612569949680299</v>
      </c>
      <c r="Y141" s="1">
        <v>2.8183056422858002</v>
      </c>
      <c r="Z141" s="1">
        <v>4.0777753051683998</v>
      </c>
      <c r="AA141" s="1">
        <v>4.9049627460716998</v>
      </c>
      <c r="AB141" s="1">
        <v>5.6365238879999904</v>
      </c>
      <c r="AC141" s="1">
        <v>5.4215366688</v>
      </c>
      <c r="AD141" s="1">
        <v>5.2037932032000001</v>
      </c>
      <c r="AE141" s="1">
        <v>4.9860497376000001</v>
      </c>
      <c r="AF141" s="1">
        <v>4.7710625183999902</v>
      </c>
      <c r="AG141" s="1">
        <v>4.5533190528</v>
      </c>
      <c r="AH141" s="1">
        <v>4.1136820872882103</v>
      </c>
      <c r="AI141" s="1">
        <v>4.1205883679999999</v>
      </c>
      <c r="AJ141" s="1">
        <v>3.9028449024</v>
      </c>
      <c r="AK141" s="1">
        <v>3.6851014368000001</v>
      </c>
      <c r="AL141" s="1">
        <v>3.4701142175999999</v>
      </c>
      <c r="AM141" s="1">
        <v>3.252370752</v>
      </c>
      <c r="AN141" s="1">
        <v>3.0346272864000001</v>
      </c>
      <c r="AO141" s="1">
        <v>2.8196400671999999</v>
      </c>
      <c r="AP141" s="1">
        <v>2.6018966016</v>
      </c>
      <c r="AQ141" s="1">
        <v>2.3841531360000001</v>
      </c>
      <c r="AR141" s="1">
        <v>2.1691659167999999</v>
      </c>
    </row>
    <row r="142" spans="1:44" x14ac:dyDescent="0.2">
      <c r="A142" s="13" t="s">
        <v>92</v>
      </c>
      <c r="B142" s="1" t="s">
        <v>137</v>
      </c>
      <c r="C142" s="1" t="s">
        <v>3</v>
      </c>
      <c r="D142" s="1">
        <v>0.22452925593599893</v>
      </c>
      <c r="E142" s="1">
        <v>0.39292619788799898</v>
      </c>
      <c r="F142" s="1">
        <v>0.56132313983999893</v>
      </c>
      <c r="G142" s="1">
        <v>0.55236719335679907</v>
      </c>
      <c r="H142" s="1">
        <v>0.54334818748799896</v>
      </c>
      <c r="I142" s="1">
        <v>0.53439224100479898</v>
      </c>
      <c r="J142" s="1">
        <v>0.52537323513599898</v>
      </c>
      <c r="K142" s="1">
        <v>0.51641728865279801</v>
      </c>
      <c r="L142" s="1">
        <v>0.50746134216959904</v>
      </c>
      <c r="M142" s="1">
        <v>0.49844233630079904</v>
      </c>
      <c r="N142" s="1">
        <v>0.517212926795519</v>
      </c>
      <c r="O142" s="1">
        <v>0.507685177128959</v>
      </c>
      <c r="P142" s="1">
        <v>0.49822048684799997</v>
      </c>
      <c r="Q142" s="1">
        <v>0.48875579656703894</v>
      </c>
      <c r="R142" s="1">
        <v>0.47922804690047999</v>
      </c>
      <c r="S142" s="1">
        <v>0.46976335661951896</v>
      </c>
      <c r="T142" s="1">
        <v>0.46023560695296001</v>
      </c>
      <c r="U142" s="1">
        <v>0.45077091667199998</v>
      </c>
      <c r="V142" s="1">
        <v>0.441306226391039</v>
      </c>
      <c r="W142" s="1">
        <v>0.43177847672448</v>
      </c>
      <c r="X142" s="1">
        <v>0.43570574427211201</v>
      </c>
      <c r="Y142" s="1">
        <v>0.42589572851548696</v>
      </c>
      <c r="Z142" s="1">
        <v>0.416117409245568</v>
      </c>
      <c r="AA142" s="1">
        <v>0.40633908997564605</v>
      </c>
      <c r="AB142" s="1">
        <v>0.39652907421902395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0.51736717820160005</v>
      </c>
      <c r="AK142" s="1">
        <v>1.0347343564032001</v>
      </c>
      <c r="AL142" s="1">
        <v>1.5521015346047999</v>
      </c>
      <c r="AM142" s="1">
        <v>2.0694687128064002</v>
      </c>
      <c r="AN142" s="1">
        <v>2.586835891008</v>
      </c>
      <c r="AO142" s="1">
        <v>3.1042030692095999</v>
      </c>
      <c r="AP142" s="1">
        <v>3.6215702474112001</v>
      </c>
      <c r="AQ142" s="1">
        <v>5.0612393604527997</v>
      </c>
      <c r="AR142" s="1">
        <v>6.6609893344031796</v>
      </c>
    </row>
    <row r="143" spans="1:44" x14ac:dyDescent="0.2">
      <c r="A143" s="13" t="s">
        <v>92</v>
      </c>
      <c r="B143" s="1" t="s">
        <v>138</v>
      </c>
      <c r="C143" s="1" t="s">
        <v>3</v>
      </c>
      <c r="D143" s="1">
        <v>8.5147199999999999E-3</v>
      </c>
      <c r="E143" s="1">
        <v>8.5147199999999999E-3</v>
      </c>
      <c r="F143" s="1">
        <v>7.0955999999999997E-3</v>
      </c>
      <c r="G143" s="1">
        <v>7.0955999999999997E-3</v>
      </c>
      <c r="H143" s="1">
        <v>7.0955999999999997E-3</v>
      </c>
      <c r="I143" s="1">
        <v>7.0955999999999997E-3</v>
      </c>
      <c r="J143" s="1">
        <v>5.6764800000000002E-3</v>
      </c>
      <c r="K143" s="1">
        <v>5.6764800000000002E-3</v>
      </c>
      <c r="L143" s="1">
        <v>5.6764800000000002E-3</v>
      </c>
      <c r="M143" s="1">
        <v>5.6764800000000002E-3</v>
      </c>
      <c r="N143" s="1">
        <v>5.6764800000000002E-3</v>
      </c>
      <c r="O143" s="1">
        <v>4.25736E-3</v>
      </c>
      <c r="P143" s="1">
        <v>4.25736E-3</v>
      </c>
      <c r="Q143" s="1">
        <v>4.25736E-3</v>
      </c>
      <c r="R143" s="1">
        <v>4.25736E-3</v>
      </c>
      <c r="S143" s="1">
        <v>2.8382400000000001E-3</v>
      </c>
      <c r="T143" s="1">
        <v>2.8382400000000001E-3</v>
      </c>
      <c r="U143" s="1">
        <v>2.8382400000000001E-3</v>
      </c>
      <c r="V143" s="1">
        <v>2.8382400000000001E-3</v>
      </c>
      <c r="W143" s="1">
        <v>1.4191200000000001E-3</v>
      </c>
      <c r="X143" s="1">
        <v>1.4191200000000001E-3</v>
      </c>
      <c r="Y143" s="1">
        <v>1.4191200000000001E-3</v>
      </c>
      <c r="Z143" s="1">
        <v>1.4191199999999901E-3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0.86594514835544301</v>
      </c>
      <c r="AH143" s="1">
        <v>1.85932914835542</v>
      </c>
      <c r="AI143" s="1">
        <v>2.85271314835544</v>
      </c>
      <c r="AJ143" s="1">
        <v>3.84609714835547</v>
      </c>
      <c r="AK143" s="1">
        <v>4.8394811483554401</v>
      </c>
      <c r="AL143" s="1">
        <v>5.8328651483554399</v>
      </c>
      <c r="AM143" s="1">
        <v>6.8262491483554397</v>
      </c>
      <c r="AN143" s="1">
        <v>7.8196331483554404</v>
      </c>
      <c r="AO143" s="1">
        <v>8.8130171483554403</v>
      </c>
      <c r="AP143" s="1">
        <v>9.8064011483554392</v>
      </c>
      <c r="AQ143" s="1">
        <v>10.799785148355401</v>
      </c>
      <c r="AR143" s="1">
        <v>11.7931691483554</v>
      </c>
    </row>
    <row r="144" spans="1:44" x14ac:dyDescent="0.2">
      <c r="A144" s="13" t="s">
        <v>92</v>
      </c>
      <c r="B144" s="1" t="s">
        <v>105</v>
      </c>
      <c r="C144" s="1" t="s">
        <v>3</v>
      </c>
      <c r="D144" s="1">
        <v>0.23304397593599893</v>
      </c>
      <c r="E144" s="1">
        <v>0.40144091788799896</v>
      </c>
      <c r="F144" s="1">
        <v>0.56841873983999891</v>
      </c>
      <c r="G144" s="1">
        <v>0.55946279335679905</v>
      </c>
      <c r="H144" s="1">
        <v>0.55044378748799894</v>
      </c>
      <c r="I144" s="1">
        <v>0.54148784100479896</v>
      </c>
      <c r="J144" s="1">
        <v>0.53104971513599897</v>
      </c>
      <c r="K144" s="1">
        <v>0.522093768652798</v>
      </c>
      <c r="L144" s="1">
        <v>0.51313782216959902</v>
      </c>
      <c r="M144" s="1">
        <v>0.50411881630079902</v>
      </c>
      <c r="N144" s="1">
        <v>0.52288940679551899</v>
      </c>
      <c r="O144" s="1">
        <v>0.51194253712895899</v>
      </c>
      <c r="P144" s="1">
        <v>0.50247784684800001</v>
      </c>
      <c r="Q144" s="1">
        <v>0.49301315656703892</v>
      </c>
      <c r="R144" s="1">
        <v>0.48348540690047997</v>
      </c>
      <c r="S144" s="1">
        <v>0.47260159661951895</v>
      </c>
      <c r="T144" s="1">
        <v>0.46307384695296</v>
      </c>
      <c r="U144" s="1">
        <v>0.45360915667199997</v>
      </c>
      <c r="V144" s="1">
        <v>0.44414446639103899</v>
      </c>
      <c r="W144" s="1">
        <v>0.43319759672447999</v>
      </c>
      <c r="X144" s="1">
        <v>0.437124864272112</v>
      </c>
      <c r="Y144" s="1">
        <v>0.42731484851548696</v>
      </c>
      <c r="Z144" s="1">
        <v>0.417536529245568</v>
      </c>
      <c r="AA144" s="1">
        <v>0.40633908997564605</v>
      </c>
      <c r="AB144" s="1">
        <v>0.39652907421902395</v>
      </c>
      <c r="AC144" s="1">
        <v>0</v>
      </c>
      <c r="AD144" s="1">
        <v>0</v>
      </c>
      <c r="AE144" s="1">
        <v>0</v>
      </c>
      <c r="AF144" s="1">
        <v>0</v>
      </c>
      <c r="AG144" s="1">
        <v>0.86594514835544301</v>
      </c>
      <c r="AH144" s="1">
        <v>1.85932914835542</v>
      </c>
      <c r="AI144" s="1">
        <v>2.85271314835544</v>
      </c>
      <c r="AJ144" s="1">
        <v>4.3634643265570698</v>
      </c>
      <c r="AK144" s="1">
        <v>5.8742155047586397</v>
      </c>
      <c r="AL144" s="1">
        <v>7.3849666829602398</v>
      </c>
      <c r="AM144" s="1">
        <v>8.8957178611618399</v>
      </c>
      <c r="AN144" s="1">
        <v>10.40646903936344</v>
      </c>
      <c r="AO144" s="1">
        <v>11.91722021756504</v>
      </c>
      <c r="AP144" s="1">
        <v>13.42797139576664</v>
      </c>
      <c r="AQ144" s="1">
        <v>15.8610245088082</v>
      </c>
      <c r="AR144" s="1">
        <v>18.454158482758579</v>
      </c>
    </row>
    <row r="145" spans="1:44" x14ac:dyDescent="0.2">
      <c r="A145" s="13" t="s">
        <v>92</v>
      </c>
      <c r="B145" s="1" t="s">
        <v>106</v>
      </c>
      <c r="C145" s="1" t="s">
        <v>3</v>
      </c>
      <c r="D145" s="1">
        <v>1.3084917119999999</v>
      </c>
      <c r="E145" s="1">
        <v>1.2656847456</v>
      </c>
      <c r="F145" s="1">
        <v>1.2217487904</v>
      </c>
      <c r="G145" s="1">
        <v>1.1781628848000001</v>
      </c>
      <c r="H145" s="1">
        <v>1.1326091328000001</v>
      </c>
      <c r="I145" s="1">
        <v>1.0865728800000001</v>
      </c>
      <c r="J145" s="1">
        <v>1.0405870848000001</v>
      </c>
      <c r="K145" s="1">
        <v>0.99260506079999899</v>
      </c>
      <c r="L145" s="1">
        <v>0.94502039039999997</v>
      </c>
      <c r="M145" s="1">
        <v>0.89454386879999992</v>
      </c>
      <c r="N145" s="1">
        <v>0.84535401599999904</v>
      </c>
      <c r="O145" s="1">
        <v>0.79253752319999993</v>
      </c>
      <c r="P145" s="1">
        <v>0.73719815039999992</v>
      </c>
      <c r="Q145" s="1">
        <v>0.6835806432</v>
      </c>
      <c r="R145" s="1">
        <v>0.62832326399999905</v>
      </c>
      <c r="S145" s="1">
        <v>0.57390789599999903</v>
      </c>
      <c r="T145" s="1">
        <v>0.51819324480000006</v>
      </c>
      <c r="U145" s="1">
        <v>0.46172803679999996</v>
      </c>
      <c r="V145" s="1">
        <v>0.40611430079999999</v>
      </c>
      <c r="W145" s="1">
        <v>0.34884492480000001</v>
      </c>
      <c r="X145" s="1">
        <v>0.29151878399999903</v>
      </c>
      <c r="Y145" s="1">
        <v>0.23470668</v>
      </c>
      <c r="Z145" s="1">
        <v>0.17622947520000001</v>
      </c>
      <c r="AA145" s="1">
        <v>0.85782335040000002</v>
      </c>
      <c r="AB145" s="1">
        <v>1.5418644191999999</v>
      </c>
      <c r="AC145" s="1">
        <v>2.2327488</v>
      </c>
      <c r="AD145" s="1">
        <v>2.9870899199999998</v>
      </c>
      <c r="AE145" s="1">
        <v>3.7464767999999999</v>
      </c>
      <c r="AF145" s="1">
        <v>4.5109094399999998</v>
      </c>
      <c r="AG145" s="1">
        <v>5.2803878399999897</v>
      </c>
      <c r="AH145" s="1">
        <v>6.0549119999999998</v>
      </c>
      <c r="AI145" s="1">
        <v>6.83448192</v>
      </c>
      <c r="AJ145" s="1">
        <v>7.6190975999999999</v>
      </c>
      <c r="AK145" s="1">
        <v>8.4087590399999996</v>
      </c>
      <c r="AL145" s="1">
        <v>9.4024612579141547</v>
      </c>
      <c r="AM145" s="1">
        <v>10.987941282208523</v>
      </c>
      <c r="AN145" s="1">
        <v>12.58225138650311</v>
      </c>
      <c r="AO145" s="1">
        <v>14.18539157079757</v>
      </c>
      <c r="AP145" s="1">
        <v>15.797361835091831</v>
      </c>
      <c r="AQ145" s="1">
        <v>17.418162179386492</v>
      </c>
      <c r="AR145" s="1">
        <v>19.047792603681021</v>
      </c>
    </row>
    <row r="146" spans="1:44" x14ac:dyDescent="0.2">
      <c r="A146" s="13" t="s">
        <v>92</v>
      </c>
      <c r="B146" s="1" t="s">
        <v>139</v>
      </c>
      <c r="C146" s="1" t="s">
        <v>3</v>
      </c>
      <c r="D146" s="1">
        <v>0.256576896</v>
      </c>
      <c r="E146" s="1">
        <v>0.24976512000000001</v>
      </c>
      <c r="F146" s="1">
        <v>0.24295334399999899</v>
      </c>
      <c r="G146" s="1">
        <v>0.241389158399999</v>
      </c>
      <c r="H146" s="1">
        <v>0.23442600960000001</v>
      </c>
      <c r="I146" s="1">
        <v>0.22978391040000001</v>
      </c>
      <c r="J146" s="1">
        <v>0.222820761599999</v>
      </c>
      <c r="K146" s="1">
        <v>0.21585761279999999</v>
      </c>
      <c r="L146" s="1">
        <v>0.208894464</v>
      </c>
      <c r="M146" s="1">
        <v>0.20193131519999899</v>
      </c>
      <c r="N146" s="1">
        <v>0.19728921599999999</v>
      </c>
      <c r="O146" s="1">
        <v>0.1903260672</v>
      </c>
      <c r="P146" s="1">
        <v>0.18336291839999899</v>
      </c>
      <c r="Q146" s="1">
        <v>0.17639976959999901</v>
      </c>
      <c r="R146" s="1">
        <v>0.16943662079999999</v>
      </c>
      <c r="S146" s="1">
        <v>0.16247347200000001</v>
      </c>
      <c r="T146" s="1">
        <v>0.15783137279999901</v>
      </c>
      <c r="U146" s="1">
        <v>0.150868224</v>
      </c>
      <c r="V146" s="1">
        <v>0.14390507520000001</v>
      </c>
      <c r="W146" s="1">
        <v>0.136941926399999</v>
      </c>
      <c r="X146" s="1">
        <v>0.12997877760000001</v>
      </c>
      <c r="Y146" s="1">
        <v>0.12533667840000001</v>
      </c>
      <c r="Z146" s="1">
        <v>0.1183735296</v>
      </c>
      <c r="AA146" s="1">
        <v>0.111410380799999</v>
      </c>
      <c r="AB146" s="1">
        <v>0.104447232</v>
      </c>
      <c r="AC146" s="1">
        <v>1.3030942998788599</v>
      </c>
      <c r="AD146" s="1">
        <v>1.63401891839999</v>
      </c>
      <c r="AE146" s="1">
        <v>1.63017781034724</v>
      </c>
      <c r="AF146" s="1">
        <v>1.62321466154724</v>
      </c>
      <c r="AG146" s="1">
        <v>1.6162515127472401</v>
      </c>
      <c r="AH146" s="1">
        <v>1.60928836394724</v>
      </c>
      <c r="AI146" s="1">
        <v>2.13304458239999</v>
      </c>
      <c r="AJ146" s="1">
        <v>2.26998650879999</v>
      </c>
      <c r="AK146" s="1">
        <v>2.26302336</v>
      </c>
      <c r="AL146" s="1">
        <v>2.54387036159999</v>
      </c>
      <c r="AM146" s="1">
        <v>2.6808122879999901</v>
      </c>
      <c r="AN146" s="1">
        <v>2.7899016192000001</v>
      </c>
      <c r="AO146" s="1">
        <v>2.8989909503999902</v>
      </c>
      <c r="AP146" s="1">
        <v>3.01040133119999</v>
      </c>
      <c r="AQ146" s="1">
        <v>3.1194906623999898</v>
      </c>
      <c r="AR146" s="1">
        <v>3.2285799935999901</v>
      </c>
    </row>
    <row r="147" spans="1:44" x14ac:dyDescent="0.2">
      <c r="A147" s="13" t="s">
        <v>92</v>
      </c>
      <c r="B147" s="1" t="s">
        <v>140</v>
      </c>
      <c r="C147" s="1" t="s">
        <v>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</row>
    <row r="148" spans="1:44" x14ac:dyDescent="0.2">
      <c r="A148" s="13" t="s">
        <v>92</v>
      </c>
      <c r="B148" s="1" t="s">
        <v>141</v>
      </c>
      <c r="C148" s="1" t="s">
        <v>3</v>
      </c>
      <c r="D148" s="1">
        <v>0.256576896</v>
      </c>
      <c r="E148" s="1">
        <v>0.24976512000000001</v>
      </c>
      <c r="F148" s="1">
        <v>0.24295334399999899</v>
      </c>
      <c r="G148" s="1">
        <v>0.241389158399999</v>
      </c>
      <c r="H148" s="1">
        <v>0.23442600960000001</v>
      </c>
      <c r="I148" s="1">
        <v>0.22978391040000001</v>
      </c>
      <c r="J148" s="1">
        <v>0.222820761599999</v>
      </c>
      <c r="K148" s="1">
        <v>0.21585761279999999</v>
      </c>
      <c r="L148" s="1">
        <v>0.208894464</v>
      </c>
      <c r="M148" s="1">
        <v>0.20193131519999899</v>
      </c>
      <c r="N148" s="1">
        <v>0.19728921599999999</v>
      </c>
      <c r="O148" s="1">
        <v>0.1903260672</v>
      </c>
      <c r="P148" s="1">
        <v>0.18336291839999899</v>
      </c>
      <c r="Q148" s="1">
        <v>0.17639976959999901</v>
      </c>
      <c r="R148" s="1">
        <v>0.16943662079999999</v>
      </c>
      <c r="S148" s="1">
        <v>0.16247347200000001</v>
      </c>
      <c r="T148" s="1">
        <v>0.15783137279999901</v>
      </c>
      <c r="U148" s="1">
        <v>0.150868224</v>
      </c>
      <c r="V148" s="1">
        <v>0.14390507520000001</v>
      </c>
      <c r="W148" s="1">
        <v>0.136941926399999</v>
      </c>
      <c r="X148" s="1">
        <v>0.12997877760000001</v>
      </c>
      <c r="Y148" s="1">
        <v>0.12533667840000001</v>
      </c>
      <c r="Z148" s="1">
        <v>0.1183735296</v>
      </c>
      <c r="AA148" s="1">
        <v>0.111410380799999</v>
      </c>
      <c r="AB148" s="1">
        <v>0.104447232</v>
      </c>
      <c r="AC148" s="1">
        <v>1.3030942998788599</v>
      </c>
      <c r="AD148" s="1">
        <v>1.63401891839999</v>
      </c>
      <c r="AE148" s="1">
        <v>1.63017781034724</v>
      </c>
      <c r="AF148" s="1">
        <v>1.62321466154724</v>
      </c>
      <c r="AG148" s="1">
        <v>1.6162515127472401</v>
      </c>
      <c r="AH148" s="1">
        <v>1.60928836394724</v>
      </c>
      <c r="AI148" s="1">
        <v>2.13304458239999</v>
      </c>
      <c r="AJ148" s="1">
        <v>2.26998650879999</v>
      </c>
      <c r="AK148" s="1">
        <v>2.26302336</v>
      </c>
      <c r="AL148" s="1">
        <v>2.54387036159999</v>
      </c>
      <c r="AM148" s="1">
        <v>2.6808122879999901</v>
      </c>
      <c r="AN148" s="1">
        <v>2.7899016192000001</v>
      </c>
      <c r="AO148" s="1">
        <v>2.8989909503999902</v>
      </c>
      <c r="AP148" s="1">
        <v>3.01040133119999</v>
      </c>
      <c r="AQ148" s="1">
        <v>3.1194906623999898</v>
      </c>
      <c r="AR148" s="1">
        <v>3.2285799935999901</v>
      </c>
    </row>
    <row r="149" spans="1:44" x14ac:dyDescent="0.2">
      <c r="A149" s="13" t="s">
        <v>92</v>
      </c>
      <c r="B149" s="1" t="s">
        <v>142</v>
      </c>
      <c r="C149" s="1" t="s">
        <v>3</v>
      </c>
      <c r="D149" s="1">
        <v>74.486775587922821</v>
      </c>
      <c r="E149" s="1">
        <v>77.114692736283274</v>
      </c>
      <c r="F149" s="1">
        <v>79.699740836427011</v>
      </c>
      <c r="G149" s="1">
        <v>82.155552082332719</v>
      </c>
      <c r="H149" s="1">
        <v>84.504556933091322</v>
      </c>
      <c r="I149" s="1">
        <v>86.834318058463737</v>
      </c>
      <c r="J149" s="1">
        <v>89.618087630999568</v>
      </c>
      <c r="K149" s="1">
        <v>92.284610291241094</v>
      </c>
      <c r="L149" s="1">
        <v>95.07827563518326</v>
      </c>
      <c r="M149" s="1">
        <v>97.967416501243918</v>
      </c>
      <c r="N149" s="1">
        <v>100.53658820719454</v>
      </c>
      <c r="O149" s="1">
        <v>100.89194785872554</v>
      </c>
      <c r="P149" s="1">
        <v>101.23946190288231</v>
      </c>
      <c r="Q149" s="1">
        <v>101.33352301723866</v>
      </c>
      <c r="R149" s="1">
        <v>100.15468688349212</v>
      </c>
      <c r="S149" s="1">
        <v>101.26883829597746</v>
      </c>
      <c r="T149" s="1">
        <v>101.69032174030002</v>
      </c>
      <c r="U149" s="1">
        <v>102.11144196821822</v>
      </c>
      <c r="V149" s="1">
        <v>102.51187307552236</v>
      </c>
      <c r="W149" s="1">
        <v>102.64246616902669</v>
      </c>
      <c r="X149" s="1">
        <v>104.4462193405305</v>
      </c>
      <c r="Y149" s="1">
        <v>106.04083861316929</v>
      </c>
      <c r="Z149" s="1">
        <v>107.62838148221265</v>
      </c>
      <c r="AA149" s="1">
        <v>109.20654993182532</v>
      </c>
      <c r="AB149" s="1">
        <v>110.77714364782119</v>
      </c>
      <c r="AC149" s="1">
        <v>112.33229355835842</v>
      </c>
      <c r="AD149" s="1">
        <v>113.62322644108637</v>
      </c>
      <c r="AE149" s="1">
        <v>114.91231281819508</v>
      </c>
      <c r="AF149" s="1">
        <v>116.19950002712041</v>
      </c>
      <c r="AG149" s="1">
        <v>117.48197450244049</v>
      </c>
      <c r="AH149" s="1">
        <v>118.7644086990024</v>
      </c>
      <c r="AI149" s="1">
        <v>121.23946760965178</v>
      </c>
      <c r="AJ149" s="1">
        <v>124.19591880515861</v>
      </c>
      <c r="AK149" s="1">
        <v>125.78990530947641</v>
      </c>
      <c r="AL149" s="1">
        <v>128.79227725176438</v>
      </c>
      <c r="AM149" s="1">
        <v>131.82560790807918</v>
      </c>
      <c r="AN149" s="1">
        <v>134.78389272516304</v>
      </c>
      <c r="AO149" s="1">
        <v>137.73906775266579</v>
      </c>
      <c r="AP149" s="1">
        <v>140.62270965464401</v>
      </c>
      <c r="AQ149" s="1">
        <v>143.51125527984615</v>
      </c>
      <c r="AR149" s="1">
        <v>146.44509085908123</v>
      </c>
    </row>
    <row r="151" spans="1:44" x14ac:dyDescent="0.2">
      <c r="A151" s="13" t="s">
        <v>92</v>
      </c>
      <c r="B151" s="25" t="s">
        <v>135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3.55896402543546</v>
      </c>
      <c r="P151" s="1">
        <v>3.55896402543546</v>
      </c>
      <c r="Q151" s="1">
        <v>3.5589640254354702</v>
      </c>
      <c r="R151" s="1">
        <v>3.55896402543546</v>
      </c>
      <c r="S151" s="1">
        <v>3.55896402543546</v>
      </c>
      <c r="T151" s="1">
        <v>3.3558825483440202</v>
      </c>
      <c r="U151" s="1">
        <v>3.55896402543546</v>
      </c>
      <c r="V151" s="1">
        <v>3.55896402543546</v>
      </c>
      <c r="W151" s="1">
        <v>3.55896402543546</v>
      </c>
      <c r="X151" s="1">
        <v>3.5589640254354702</v>
      </c>
      <c r="Y151" s="1">
        <v>3.5589640254354702</v>
      </c>
      <c r="Z151" s="1">
        <v>3.55896402543546</v>
      </c>
      <c r="AA151" s="1">
        <v>3.55896402543546</v>
      </c>
      <c r="AB151" s="1">
        <v>3.55896402543546</v>
      </c>
      <c r="AC151" s="1">
        <v>3.55896402543546</v>
      </c>
      <c r="AD151" s="1">
        <v>3.8968270091838502</v>
      </c>
      <c r="AE151" s="1">
        <v>5.1100541547648399</v>
      </c>
      <c r="AF151" s="1">
        <v>6.85512848305091</v>
      </c>
      <c r="AG151" s="1">
        <v>8.6136491886434001</v>
      </c>
      <c r="AH151" s="1">
        <v>9.6251618451894796</v>
      </c>
      <c r="AI151" s="1">
        <v>10</v>
      </c>
      <c r="AJ151" s="1">
        <v>10</v>
      </c>
      <c r="AK151" s="1">
        <v>10</v>
      </c>
      <c r="AL151" s="1">
        <v>10</v>
      </c>
      <c r="AM151" s="1">
        <v>10</v>
      </c>
      <c r="AN151" s="1">
        <v>10</v>
      </c>
      <c r="AO151" s="1">
        <v>9.9999999999999893</v>
      </c>
      <c r="AP151" s="1">
        <v>10</v>
      </c>
      <c r="AQ151" s="1">
        <v>10</v>
      </c>
      <c r="AR151" s="1">
        <v>10</v>
      </c>
    </row>
    <row r="152" spans="1:44" x14ac:dyDescent="0.2">
      <c r="A152" s="13" t="s">
        <v>92</v>
      </c>
      <c r="B152" s="25" t="s">
        <v>131</v>
      </c>
      <c r="C152" s="1" t="s">
        <v>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0.571318487408216</v>
      </c>
      <c r="AI152" s="1">
        <v>1.79915946614766</v>
      </c>
      <c r="AJ152" s="1">
        <v>3.0966065340052702</v>
      </c>
      <c r="AK152" s="1">
        <v>4.2690582678833504</v>
      </c>
      <c r="AL152" s="1">
        <v>5.2340698388330802</v>
      </c>
      <c r="AM152" s="1">
        <v>6.6341379334816803</v>
      </c>
      <c r="AN152" s="1">
        <v>7.9842750172970298</v>
      </c>
      <c r="AO152" s="1">
        <v>8.02472755204988</v>
      </c>
      <c r="AP152" s="1">
        <v>8.0649355339106403</v>
      </c>
      <c r="AQ152" s="1">
        <v>8.2226451623110606</v>
      </c>
      <c r="AR152" s="1">
        <v>9.2262142770416506</v>
      </c>
    </row>
    <row r="153" spans="1:44" x14ac:dyDescent="0.2">
      <c r="A153" s="13" t="s">
        <v>92</v>
      </c>
      <c r="B153" s="25" t="s">
        <v>143</v>
      </c>
      <c r="C153" s="1" t="s">
        <v>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0.80972081273979002</v>
      </c>
      <c r="AM153" s="1">
        <v>0.80972081273979002</v>
      </c>
      <c r="AN153" s="1">
        <v>0.80972081273979002</v>
      </c>
      <c r="AO153" s="1">
        <v>3.9037994430399299</v>
      </c>
      <c r="AP153" s="1">
        <v>7.0543851623187503</v>
      </c>
      <c r="AQ153" s="1">
        <v>10</v>
      </c>
      <c r="AR153" s="1">
        <v>10.000000000000099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R356"/>
  <sheetViews>
    <sheetView topLeftCell="A204" workbookViewId="0">
      <selection activeCell="B254" sqref="B254"/>
    </sheetView>
  </sheetViews>
  <sheetFormatPr baseColWidth="10" defaultColWidth="11" defaultRowHeight="16" x14ac:dyDescent="0.2"/>
  <cols>
    <col min="2" max="2" width="35" bestFit="1" customWidth="1"/>
    <col min="3" max="3" width="11.6640625" bestFit="1" customWidth="1"/>
  </cols>
  <sheetData>
    <row r="1" spans="1:44" s="21" customFormat="1" x14ac:dyDescent="0.2">
      <c r="A1" s="21" t="str">
        <f>Baseline_data!A3</f>
        <v>Scenario</v>
      </c>
      <c r="B1" s="21" t="s">
        <v>95</v>
      </c>
      <c r="C1" s="21" t="str">
        <f>Baseline_data!C3</f>
        <v>Unit</v>
      </c>
      <c r="D1" s="21">
        <f>Baseline_data!D3</f>
        <v>2010</v>
      </c>
      <c r="E1" s="21">
        <f>Baseline_data!E3</f>
        <v>2011</v>
      </c>
      <c r="F1" s="21">
        <f>Baseline_data!F3</f>
        <v>2012</v>
      </c>
      <c r="G1" s="21">
        <f>Baseline_data!G3</f>
        <v>2013</v>
      </c>
      <c r="H1" s="21">
        <f>Baseline_data!H3</f>
        <v>2014</v>
      </c>
      <c r="I1" s="21">
        <f>Baseline_data!I3</f>
        <v>2015</v>
      </c>
      <c r="J1" s="21">
        <f>Baseline_data!J3</f>
        <v>2016</v>
      </c>
      <c r="K1" s="21">
        <f>Baseline_data!K3</f>
        <v>2017</v>
      </c>
      <c r="L1" s="21">
        <f>Baseline_data!L3</f>
        <v>2018</v>
      </c>
      <c r="M1" s="21">
        <f>Baseline_data!M3</f>
        <v>2019</v>
      </c>
      <c r="N1" s="21">
        <f>Baseline_data!N3</f>
        <v>2020</v>
      </c>
      <c r="O1" s="21">
        <f>Baseline_data!O3</f>
        <v>2021</v>
      </c>
      <c r="P1" s="21">
        <f>Baseline_data!P3</f>
        <v>2022</v>
      </c>
      <c r="Q1" s="21">
        <f>Baseline_data!Q3</f>
        <v>2023</v>
      </c>
      <c r="R1" s="21">
        <f>Baseline_data!R3</f>
        <v>2024</v>
      </c>
      <c r="S1" s="21">
        <f>Baseline_data!S3</f>
        <v>2025</v>
      </c>
      <c r="T1" s="21">
        <f>Baseline_data!T3</f>
        <v>2026</v>
      </c>
      <c r="U1" s="21">
        <f>Baseline_data!U3</f>
        <v>2027</v>
      </c>
      <c r="V1" s="21">
        <f>Baseline_data!V3</f>
        <v>2028</v>
      </c>
      <c r="W1" s="21">
        <f>Baseline_data!W3</f>
        <v>2029</v>
      </c>
      <c r="X1" s="21">
        <f>Baseline_data!X3</f>
        <v>2030</v>
      </c>
      <c r="Y1" s="21">
        <f>Baseline_data!Y3</f>
        <v>2031</v>
      </c>
      <c r="Z1" s="21">
        <f>Baseline_data!Z3</f>
        <v>2032</v>
      </c>
      <c r="AA1" s="21">
        <f>Baseline_data!AA3</f>
        <v>2033</v>
      </c>
      <c r="AB1" s="21">
        <f>Baseline_data!AB3</f>
        <v>2034</v>
      </c>
      <c r="AC1" s="21">
        <f>Baseline_data!AC3</f>
        <v>2035</v>
      </c>
      <c r="AD1" s="21">
        <f>Baseline_data!AD3</f>
        <v>2036</v>
      </c>
      <c r="AE1" s="21">
        <f>Baseline_data!AE3</f>
        <v>2037</v>
      </c>
      <c r="AF1" s="21">
        <f>Baseline_data!AF3</f>
        <v>2038</v>
      </c>
      <c r="AG1" s="21">
        <f>Baseline_data!AG3</f>
        <v>2039</v>
      </c>
      <c r="AH1" s="21">
        <f>Baseline_data!AH3</f>
        <v>2040</v>
      </c>
      <c r="AI1" s="21">
        <f>Baseline_data!AI3</f>
        <v>2041</v>
      </c>
      <c r="AJ1" s="21">
        <f>Baseline_data!AJ3</f>
        <v>2042</v>
      </c>
      <c r="AK1" s="21">
        <f>Baseline_data!AK3</f>
        <v>2043</v>
      </c>
      <c r="AL1" s="21">
        <f>Baseline_data!AL3</f>
        <v>2044</v>
      </c>
      <c r="AM1" s="21">
        <f>Baseline_data!AM3</f>
        <v>2045</v>
      </c>
      <c r="AN1" s="21">
        <f>Baseline_data!AN3</f>
        <v>2046</v>
      </c>
      <c r="AO1" s="21">
        <f>Baseline_data!AO3</f>
        <v>2047</v>
      </c>
      <c r="AP1" s="21">
        <f>Baseline_data!AP3</f>
        <v>2048</v>
      </c>
      <c r="AQ1" s="21">
        <f>Baseline_data!AQ3</f>
        <v>2049</v>
      </c>
      <c r="AR1" s="21">
        <f>Baseline_data!AR3</f>
        <v>2050</v>
      </c>
    </row>
    <row r="2" spans="1:44" x14ac:dyDescent="0.2">
      <c r="A2" t="str">
        <f>Baseline_data!A4</f>
        <v>BASELINE</v>
      </c>
      <c r="B2" t="str">
        <f>Baseline_data!B4</f>
        <v>Agricultural Production|Crops</v>
      </c>
      <c r="C2" t="str">
        <f>Baseline_data!C4</f>
        <v>EJ/yr</v>
      </c>
      <c r="D2">
        <f>Baseline_data!D4</f>
        <v>83.894808424257803</v>
      </c>
      <c r="E2">
        <f>Baseline_data!E4</f>
        <v>84.884404973356993</v>
      </c>
      <c r="F2">
        <f>Baseline_data!F4</f>
        <v>85.879076376554096</v>
      </c>
      <c r="G2">
        <f>Baseline_data!G4</f>
        <v>86.881360060898203</v>
      </c>
      <c r="H2">
        <f>Baseline_data!H4</f>
        <v>87.888718599340194</v>
      </c>
      <c r="I2">
        <f>Baseline_data!I4</f>
        <v>89.056729669480006</v>
      </c>
      <c r="J2">
        <f>Baseline_data!J4</f>
        <v>90.296522987807393</v>
      </c>
      <c r="K2">
        <f>Baseline_data!K4</f>
        <v>91.543928587281499</v>
      </c>
      <c r="L2">
        <f>Baseline_data!L4</f>
        <v>92.796409040853604</v>
      </c>
      <c r="M2">
        <f>Baseline_data!M4</f>
        <v>94.056501775572599</v>
      </c>
      <c r="N2">
        <f>Baseline_data!N4</f>
        <v>95.321669364389592</v>
      </c>
      <c r="O2">
        <f>Baseline_data!O4</f>
        <v>96.252106571517302</v>
      </c>
      <c r="P2">
        <f>Baseline_data!P4</f>
        <v>97.182543778645297</v>
      </c>
      <c r="Q2">
        <f>Baseline_data!Q4</f>
        <v>98.118055839870891</v>
      </c>
      <c r="R2">
        <f>Baseline_data!R4</f>
        <v>99.053567901096798</v>
      </c>
      <c r="S2">
        <f>Baseline_data!S4</f>
        <v>99.994154816420405</v>
      </c>
      <c r="T2">
        <f>Baseline_data!T4</f>
        <v>100.9307463200234</v>
      </c>
      <c r="U2">
        <f>Baseline_data!U4</f>
        <v>101.8724126777245</v>
      </c>
      <c r="V2">
        <f>Baseline_data!V4</f>
        <v>102.81407903542531</v>
      </c>
      <c r="W2">
        <f>Baseline_data!W4</f>
        <v>103.7608202472243</v>
      </c>
      <c r="X2">
        <f>Baseline_data!X4</f>
        <v>104.7075614590231</v>
      </c>
      <c r="Y2">
        <f>Baseline_data!Y4</f>
        <v>105.37728839568311</v>
      </c>
      <c r="Z2">
        <f>Baseline_data!Z4</f>
        <v>106.0430199206221</v>
      </c>
      <c r="AA2">
        <f>Baseline_data!AA4</f>
        <v>106.7127468572821</v>
      </c>
      <c r="AB2">
        <f>Baseline_data!AB4</f>
        <v>107.3810158092702</v>
      </c>
      <c r="AC2">
        <f>Baseline_data!AC4</f>
        <v>108.04928476125829</v>
      </c>
      <c r="AD2">
        <f>Baseline_data!AD4</f>
        <v>108.7175537132465</v>
      </c>
      <c r="AE2">
        <f>Baseline_data!AE4</f>
        <v>109.3858226652346</v>
      </c>
      <c r="AF2">
        <f>Baseline_data!AF4</f>
        <v>110.0500962055021</v>
      </c>
      <c r="AG2">
        <f>Baseline_data!AG4</f>
        <v>110.7209025845392</v>
      </c>
      <c r="AH2">
        <f>Baseline_data!AH4</f>
        <v>111.3877135518555</v>
      </c>
      <c r="AI2">
        <f>Baseline_data!AI4</f>
        <v>111.8996852846783</v>
      </c>
      <c r="AJ2">
        <f>Baseline_data!AJ4</f>
        <v>112.4116570175009</v>
      </c>
      <c r="AK2">
        <f>Baseline_data!AK4</f>
        <v>112.92616617737249</v>
      </c>
      <c r="AL2">
        <f>Baseline_data!AL4</f>
        <v>113.4406753372441</v>
      </c>
      <c r="AM2">
        <f>Baseline_data!AM4</f>
        <v>113.9551844971157</v>
      </c>
      <c r="AN2">
        <f>Baseline_data!AN4</f>
        <v>114.46969365698729</v>
      </c>
      <c r="AO2">
        <f>Baseline_data!AO4</f>
        <v>114.98674024390789</v>
      </c>
      <c r="AP2">
        <f>Baseline_data!AP4</f>
        <v>115.4972539920586</v>
      </c>
      <c r="AQ2">
        <f>Baseline_data!AQ4</f>
        <v>116.0143005789793</v>
      </c>
      <c r="AR2">
        <f>Baseline_data!AR4</f>
        <v>116.5313471658998</v>
      </c>
    </row>
    <row r="3" spans="1:44" x14ac:dyDescent="0.2">
      <c r="A3" t="str">
        <f>Baseline_data!A5</f>
        <v>BASELINE</v>
      </c>
      <c r="B3" t="str">
        <f>Baseline_data!B5</f>
        <v>Agricultural Production|Livestock</v>
      </c>
      <c r="C3" t="str">
        <f>Baseline_data!C5</f>
        <v>EJ/yr</v>
      </c>
      <c r="D3">
        <f>Baseline_data!D5</f>
        <v>5.76</v>
      </c>
      <c r="E3">
        <f>Baseline_data!E5</f>
        <v>5.76</v>
      </c>
      <c r="F3">
        <f>Baseline_data!F5</f>
        <v>5.76</v>
      </c>
      <c r="G3">
        <f>Baseline_data!G5</f>
        <v>5.76</v>
      </c>
      <c r="H3">
        <f>Baseline_data!H5</f>
        <v>5.76</v>
      </c>
      <c r="I3">
        <f>Baseline_data!I5</f>
        <v>5.8044310404825401</v>
      </c>
      <c r="J3">
        <f>Baseline_data!J5</f>
        <v>5.8682287437652203</v>
      </c>
      <c r="K3">
        <f>Baseline_data!K5</f>
        <v>5.9320264470478996</v>
      </c>
      <c r="L3">
        <f>Baseline_data!L5</f>
        <v>5.9958241503305798</v>
      </c>
      <c r="M3">
        <f>Baseline_data!M5</f>
        <v>6.0596218536132698</v>
      </c>
      <c r="N3">
        <f>Baseline_data!N5</f>
        <v>6.12341955689595</v>
      </c>
      <c r="O3">
        <f>Baseline_data!O5</f>
        <v>6.1651780535900702</v>
      </c>
      <c r="P3">
        <f>Baseline_data!P5</f>
        <v>6.2069365502841798</v>
      </c>
      <c r="Q3">
        <f>Baseline_data!Q5</f>
        <v>6.2486950469783</v>
      </c>
      <c r="R3">
        <f>Baseline_data!R5</f>
        <v>6.2904535436724203</v>
      </c>
      <c r="S3">
        <f>Baseline_data!S5</f>
        <v>6.3322120403665396</v>
      </c>
      <c r="T3">
        <f>Baseline_data!T5</f>
        <v>6.37281057881916</v>
      </c>
      <c r="U3">
        <f>Baseline_data!U5</f>
        <v>6.4134091172717698</v>
      </c>
      <c r="V3">
        <f>Baseline_data!V5</f>
        <v>6.4540076557243902</v>
      </c>
      <c r="W3">
        <f>Baseline_data!W5</f>
        <v>6.4946061941770097</v>
      </c>
      <c r="X3">
        <f>Baseline_data!X5</f>
        <v>6.5352047326296203</v>
      </c>
      <c r="Y3">
        <f>Baseline_data!Y5</f>
        <v>6.5653636469087102</v>
      </c>
      <c r="Z3">
        <f>Baseline_data!Z5</f>
        <v>6.5943626029462896</v>
      </c>
      <c r="AA3">
        <f>Baseline_data!AA5</f>
        <v>6.6245215172253804</v>
      </c>
      <c r="AB3">
        <f>Baseline_data!AB5</f>
        <v>6.6535204732629598</v>
      </c>
      <c r="AC3">
        <f>Baseline_data!AC5</f>
        <v>6.6825194293005401</v>
      </c>
      <c r="AD3">
        <f>Baseline_data!AD5</f>
        <v>6.7115183853381204</v>
      </c>
      <c r="AE3">
        <f>Baseline_data!AE5</f>
        <v>6.7405173413757096</v>
      </c>
      <c r="AF3">
        <f>Baseline_data!AF5</f>
        <v>6.76835633917179</v>
      </c>
      <c r="AG3">
        <f>Baseline_data!AG5</f>
        <v>6.7973552952093703</v>
      </c>
      <c r="AH3">
        <f>Baseline_data!AH5</f>
        <v>6.8251942930054499</v>
      </c>
      <c r="AI3">
        <f>Baseline_data!AI5</f>
        <v>6.8449135831110004</v>
      </c>
      <c r="AJ3">
        <f>Baseline_data!AJ5</f>
        <v>6.8646328732165598</v>
      </c>
      <c r="AK3">
        <f>Baseline_data!AK5</f>
        <v>6.8843521633221201</v>
      </c>
      <c r="AL3">
        <f>Baseline_data!AL5</f>
        <v>6.9040714534276697</v>
      </c>
      <c r="AM3">
        <f>Baseline_data!AM5</f>
        <v>6.92379074353323</v>
      </c>
      <c r="AN3">
        <f>Baseline_data!AN5</f>
        <v>6.9435100336387796</v>
      </c>
      <c r="AO3">
        <f>Baseline_data!AO5</f>
        <v>6.9632293237443399</v>
      </c>
      <c r="AP3">
        <f>Baseline_data!AP5</f>
        <v>6.9817886556083897</v>
      </c>
      <c r="AQ3">
        <f>Baseline_data!AQ5</f>
        <v>7.00150794571395</v>
      </c>
      <c r="AR3">
        <f>Baseline_data!AR5</f>
        <v>7.0212272358194996</v>
      </c>
    </row>
    <row r="4" spans="1:44" x14ac:dyDescent="0.2">
      <c r="A4" t="str">
        <f>Baseline_data!A8</f>
        <v>BASELINE</v>
      </c>
      <c r="B4" t="str">
        <f>Baseline_data!B8</f>
        <v>Capacity|Electricity</v>
      </c>
      <c r="C4" t="str">
        <f>Baseline_data!C8</f>
        <v>GW</v>
      </c>
      <c r="D4">
        <f>Baseline_data!D8</f>
        <v>5143.7741192377725</v>
      </c>
      <c r="E4">
        <f>Baseline_data!E8</f>
        <v>5166.7741192377707</v>
      </c>
      <c r="F4">
        <f>Baseline_data!F8</f>
        <v>5230.5855692267533</v>
      </c>
      <c r="G4">
        <f>Baseline_data!G8</f>
        <v>5269.3260124586195</v>
      </c>
      <c r="H4">
        <f>Baseline_data!H8</f>
        <v>5286.7146594031274</v>
      </c>
      <c r="I4">
        <f>Baseline_data!I8</f>
        <v>5276.3146594031268</v>
      </c>
      <c r="J4">
        <f>Baseline_data!J8</f>
        <v>5265.2146594031228</v>
      </c>
      <c r="K4">
        <f>Baseline_data!K8</f>
        <v>5254.4146594031226</v>
      </c>
      <c r="L4">
        <f>Baseline_data!L8</f>
        <v>5345.3905791886191</v>
      </c>
      <c r="M4">
        <f>Baseline_data!M8</f>
        <v>5290.6902355244301</v>
      </c>
      <c r="N4">
        <f>Baseline_data!N8</f>
        <v>5469.6592618430323</v>
      </c>
      <c r="O4">
        <f>Baseline_data!O8</f>
        <v>5577.536759912553</v>
      </c>
      <c r="P4">
        <f>Baseline_data!P8</f>
        <v>5617.4671680366246</v>
      </c>
      <c r="Q4">
        <f>Baseline_data!Q8</f>
        <v>5699.8543607439524</v>
      </c>
      <c r="R4">
        <f>Baseline_data!R8</f>
        <v>5807.6110481112073</v>
      </c>
      <c r="S4">
        <f>Baseline_data!S8</f>
        <v>5986.2486830938724</v>
      </c>
      <c r="T4">
        <f>Baseline_data!T8</f>
        <v>6278.8745835705331</v>
      </c>
      <c r="U4">
        <f>Baseline_data!U8</f>
        <v>6479.670871662116</v>
      </c>
      <c r="V4">
        <f>Baseline_data!V8</f>
        <v>6722.544091323075</v>
      </c>
      <c r="W4">
        <f>Baseline_data!W8</f>
        <v>6931.2617193570668</v>
      </c>
      <c r="X4">
        <f>Baseline_data!X8</f>
        <v>7152.9712307529071</v>
      </c>
      <c r="Y4">
        <f>Baseline_data!Y8</f>
        <v>7421.2898597782178</v>
      </c>
      <c r="Z4">
        <f>Baseline_data!Z8</f>
        <v>7624.5321522366276</v>
      </c>
      <c r="AA4">
        <f>Baseline_data!AA8</f>
        <v>7890.6440229878153</v>
      </c>
      <c r="AB4">
        <f>Baseline_data!AB8</f>
        <v>8170.0822292354642</v>
      </c>
      <c r="AC4">
        <f>Baseline_data!AC8</f>
        <v>8244.8028984225093</v>
      </c>
      <c r="AD4">
        <f>Baseline_data!AD8</f>
        <v>8409.8286941294173</v>
      </c>
      <c r="AE4">
        <f>Baseline_data!AE8</f>
        <v>8689.9631349852498</v>
      </c>
      <c r="AF4">
        <f>Baseline_data!AF8</f>
        <v>8989.2855839035692</v>
      </c>
      <c r="AG4">
        <f>Baseline_data!AG8</f>
        <v>9334.5830315309904</v>
      </c>
      <c r="AH4">
        <f>Baseline_data!AH8</f>
        <v>9677.4819843820624</v>
      </c>
      <c r="AI4">
        <f>Baseline_data!AI8</f>
        <v>10019.673848683109</v>
      </c>
      <c r="AJ4">
        <f>Baseline_data!AJ8</f>
        <v>10341.479428408918</v>
      </c>
      <c r="AK4">
        <f>Baseline_data!AK8</f>
        <v>10600.786651891445</v>
      </c>
      <c r="AL4">
        <f>Baseline_data!AL8</f>
        <v>10920.16990277462</v>
      </c>
      <c r="AM4">
        <f>Baseline_data!AM8</f>
        <v>11231.081275989804</v>
      </c>
      <c r="AN4">
        <f>Baseline_data!AN8</f>
        <v>11538.37717611233</v>
      </c>
      <c r="AO4">
        <f>Baseline_data!AO8</f>
        <v>11892.409417541014</v>
      </c>
      <c r="AP4">
        <f>Baseline_data!AP8</f>
        <v>12158.829392014866</v>
      </c>
      <c r="AQ4">
        <f>Baseline_data!AQ8</f>
        <v>12541.715108215443</v>
      </c>
      <c r="AR4">
        <f>Baseline_data!AR8</f>
        <v>12917.556745653657</v>
      </c>
    </row>
    <row r="5" spans="1:44" x14ac:dyDescent="0.2">
      <c r="A5" t="str">
        <f>Baseline_data!A9</f>
        <v>BASELINE</v>
      </c>
      <c r="B5" t="str">
        <f>Baseline_data!B9</f>
        <v>Capacity|Electricity|Biomass</v>
      </c>
      <c r="C5" t="str">
        <f>Baseline_data!C9</f>
        <v>GW</v>
      </c>
      <c r="D5">
        <f>Baseline_data!D9</f>
        <v>86.3</v>
      </c>
      <c r="E5">
        <f>Baseline_data!E9</f>
        <v>83.2</v>
      </c>
      <c r="F5">
        <f>Baseline_data!F9</f>
        <v>80.100000000000009</v>
      </c>
      <c r="G5">
        <f>Baseline_data!G9</f>
        <v>77</v>
      </c>
      <c r="H5">
        <f>Baseline_data!H9</f>
        <v>73.800000000000011</v>
      </c>
      <c r="I5">
        <f>Baseline_data!I9</f>
        <v>70.8</v>
      </c>
      <c r="J5">
        <f>Baseline_data!J9</f>
        <v>67.7</v>
      </c>
      <c r="K5">
        <f>Baseline_data!K9</f>
        <v>64.5</v>
      </c>
      <c r="L5">
        <f>Baseline_data!L9</f>
        <v>73.680018381661498</v>
      </c>
      <c r="M5">
        <f>Baseline_data!M9</f>
        <v>61.5</v>
      </c>
      <c r="N5">
        <f>Baseline_data!N9</f>
        <v>111.78663455125191</v>
      </c>
      <c r="O5">
        <f>Baseline_data!O9</f>
        <v>168.586634551251</v>
      </c>
      <c r="P5">
        <f>Baseline_data!P9</f>
        <v>225.58663455125199</v>
      </c>
      <c r="Q5">
        <f>Baseline_data!Q9</f>
        <v>263.07359718171</v>
      </c>
      <c r="R5">
        <f>Baseline_data!R9</f>
        <v>294.68668918435196</v>
      </c>
      <c r="S5">
        <f>Baseline_data!S9</f>
        <v>321.12432416701597</v>
      </c>
      <c r="T5">
        <f>Baseline_data!T9</f>
        <v>334.13323183102301</v>
      </c>
      <c r="U5">
        <f>Baseline_data!U9</f>
        <v>331.521895549443</v>
      </c>
      <c r="V5">
        <f>Baseline_data!V9</f>
        <v>328.42189554944304</v>
      </c>
      <c r="W5">
        <f>Baseline_data!W9</f>
        <v>325.42189554944298</v>
      </c>
      <c r="X5">
        <f>Baseline_data!X9</f>
        <v>322.32189554944296</v>
      </c>
      <c r="Y5">
        <f>Baseline_data!Y9</f>
        <v>319.12189554944297</v>
      </c>
      <c r="Z5">
        <f>Baseline_data!Z9</f>
        <v>316.12189554944302</v>
      </c>
      <c r="AA5">
        <f>Baseline_data!AA9</f>
        <v>313.02189554944306</v>
      </c>
      <c r="AB5">
        <f>Baseline_data!AB9</f>
        <v>312.85423483740101</v>
      </c>
      <c r="AC5">
        <f>Baseline_data!AC9</f>
        <v>342.53595818943398</v>
      </c>
      <c r="AD5">
        <f>Baseline_data!AD9</f>
        <v>356.061753896352</v>
      </c>
      <c r="AE5">
        <f>Baseline_data!AE9</f>
        <v>355.06175389635195</v>
      </c>
      <c r="AF5">
        <f>Baseline_data!AF9</f>
        <v>354.061753896352</v>
      </c>
      <c r="AG5">
        <f>Baseline_data!AG9</f>
        <v>353.16175389635202</v>
      </c>
      <c r="AH5">
        <f>Baseline_data!AH9</f>
        <v>352.16175389635202</v>
      </c>
      <c r="AI5">
        <f>Baseline_data!AI9</f>
        <v>351.653618197399</v>
      </c>
      <c r="AJ5">
        <f>Baseline_data!AJ9</f>
        <v>352.37835187273498</v>
      </c>
      <c r="AK5">
        <f>Baseline_data!AK9</f>
        <v>351.478351872735</v>
      </c>
      <c r="AL5">
        <f>Baseline_data!AL9</f>
        <v>351.56460691046698</v>
      </c>
      <c r="AM5">
        <f>Baseline_data!AM9</f>
        <v>351.77598012564897</v>
      </c>
      <c r="AN5">
        <f>Baseline_data!AN9</f>
        <v>352.11872745816402</v>
      </c>
      <c r="AO5">
        <f>Baseline_data!AO9</f>
        <v>356.65609116496302</v>
      </c>
      <c r="AP5">
        <f>Baseline_data!AP9</f>
        <v>356.65609116496302</v>
      </c>
      <c r="AQ5">
        <f>Baseline_data!AQ9</f>
        <v>358.96739333862598</v>
      </c>
      <c r="AR5">
        <f>Baseline_data!AR9</f>
        <v>359.90066148473699</v>
      </c>
    </row>
    <row r="6" spans="1:44" x14ac:dyDescent="0.2">
      <c r="A6" t="str">
        <f>Baseline_data!A10</f>
        <v>BASELINE</v>
      </c>
      <c r="B6" t="str">
        <f>Baseline_data!B10</f>
        <v>Capacity|Electricity|Coal</v>
      </c>
      <c r="C6" t="str">
        <f>Baseline_data!C10</f>
        <v>GW</v>
      </c>
      <c r="D6">
        <f>Baseline_data!D10</f>
        <v>1580.8000000000002</v>
      </c>
      <c r="E6">
        <f>Baseline_data!E10</f>
        <v>1543.7</v>
      </c>
      <c r="F6">
        <f>Baseline_data!F10</f>
        <v>1504.3</v>
      </c>
      <c r="G6">
        <f>Baseline_data!G10</f>
        <v>1464.6999999999998</v>
      </c>
      <c r="H6">
        <f>Baseline_data!H10</f>
        <v>1425.2</v>
      </c>
      <c r="I6">
        <f>Baseline_data!I10</f>
        <v>1385.7</v>
      </c>
      <c r="J6">
        <f>Baseline_data!J10</f>
        <v>1346.1999999999998</v>
      </c>
      <c r="K6">
        <f>Baseline_data!K10</f>
        <v>1306.7</v>
      </c>
      <c r="L6">
        <f>Baseline_data!L10</f>
        <v>1227.7</v>
      </c>
      <c r="M6">
        <f>Baseline_data!M10</f>
        <v>1267.1000000000001</v>
      </c>
      <c r="N6">
        <f>Baseline_data!N10</f>
        <v>1188.1000000000001</v>
      </c>
      <c r="O6">
        <f>Baseline_data!O10</f>
        <v>1148.5999999999999</v>
      </c>
      <c r="P6">
        <f>Baseline_data!P10</f>
        <v>1109</v>
      </c>
      <c r="Q6">
        <f>Baseline_data!Q10</f>
        <v>1069.5999999999999</v>
      </c>
      <c r="R6">
        <f>Baseline_data!R10</f>
        <v>1030</v>
      </c>
      <c r="S6">
        <f>Baseline_data!S10</f>
        <v>990.5</v>
      </c>
      <c r="T6">
        <f>Baseline_data!T10</f>
        <v>950.9</v>
      </c>
      <c r="U6">
        <f>Baseline_data!U10</f>
        <v>911.5</v>
      </c>
      <c r="V6">
        <f>Baseline_data!V10</f>
        <v>915.27321966095894</v>
      </c>
      <c r="W6">
        <f>Baseline_data!W10</f>
        <v>959.28398656456</v>
      </c>
      <c r="X6">
        <f>Baseline_data!X10</f>
        <v>1019.68398656456</v>
      </c>
      <c r="Y6">
        <f>Baseline_data!Y10</f>
        <v>1080.2839865645599</v>
      </c>
      <c r="Z6">
        <f>Baseline_data!Z10</f>
        <v>1140.7839865645601</v>
      </c>
      <c r="AA6">
        <f>Baseline_data!AA10</f>
        <v>1201.1839865645602</v>
      </c>
      <c r="AB6">
        <f>Baseline_data!AB10</f>
        <v>1261.68398656456</v>
      </c>
      <c r="AC6">
        <f>Baseline_data!AC10</f>
        <v>1322.18398656456</v>
      </c>
      <c r="AD6">
        <f>Baseline_data!AD10</f>
        <v>1382.68398656456</v>
      </c>
      <c r="AE6">
        <f>Baseline_data!AE10</f>
        <v>1443.0839865645601</v>
      </c>
      <c r="AF6">
        <f>Baseline_data!AF10</f>
        <v>1503.68398656456</v>
      </c>
      <c r="AG6">
        <f>Baseline_data!AG10</f>
        <v>1564.0839865645598</v>
      </c>
      <c r="AH6">
        <f>Baseline_data!AH10</f>
        <v>1624.5839865645598</v>
      </c>
      <c r="AI6">
        <f>Baseline_data!AI10</f>
        <v>1684.9839865645602</v>
      </c>
      <c r="AJ6">
        <f>Baseline_data!AJ10</f>
        <v>1745.5839865645601</v>
      </c>
      <c r="AK6">
        <f>Baseline_data!AK10</f>
        <v>1805.9839865645599</v>
      </c>
      <c r="AL6">
        <f>Baseline_data!AL10</f>
        <v>1866.4839865645599</v>
      </c>
      <c r="AM6">
        <f>Baseline_data!AM10</f>
        <v>1926.88398656456</v>
      </c>
      <c r="AN6">
        <f>Baseline_data!AN10</f>
        <v>1987.4839865645602</v>
      </c>
      <c r="AO6">
        <f>Baseline_data!AO10</f>
        <v>2047.88398656456</v>
      </c>
      <c r="AP6">
        <f>Baseline_data!AP10</f>
        <v>2108.38398656456</v>
      </c>
      <c r="AQ6">
        <f>Baseline_data!AQ10</f>
        <v>2168.7839865645601</v>
      </c>
      <c r="AR6">
        <f>Baseline_data!AR10</f>
        <v>2229.38398656456</v>
      </c>
    </row>
    <row r="7" spans="1:44" x14ac:dyDescent="0.2">
      <c r="A7" t="str">
        <f>Baseline_data!A11</f>
        <v>BASELINE</v>
      </c>
      <c r="B7" t="str">
        <f>Baseline_data!B11</f>
        <v>Capacity|Electricity|Gas</v>
      </c>
      <c r="C7" t="str">
        <f>Baseline_data!C11</f>
        <v>GW</v>
      </c>
      <c r="D7">
        <f>Baseline_data!D11</f>
        <v>1403.7741192377712</v>
      </c>
      <c r="E7">
        <f>Baseline_data!E11</f>
        <v>1459.1741192377701</v>
      </c>
      <c r="F7">
        <f>Baseline_data!F11</f>
        <v>1557.4855692267531</v>
      </c>
      <c r="G7">
        <f>Baseline_data!G11</f>
        <v>1662.5260124586205</v>
      </c>
      <c r="H7">
        <f>Baseline_data!H11</f>
        <v>1746.3146594031266</v>
      </c>
      <c r="I7">
        <f>Baseline_data!I11</f>
        <v>1801.9146594031265</v>
      </c>
      <c r="J7">
        <f>Baseline_data!J11</f>
        <v>1857.1146594031225</v>
      </c>
      <c r="K7">
        <f>Baseline_data!K11</f>
        <v>1912.6146594031225</v>
      </c>
      <c r="L7">
        <f>Baseline_data!L11</f>
        <v>2065.5104400751525</v>
      </c>
      <c r="M7">
        <f>Baseline_data!M11</f>
        <v>2010.2104400751525</v>
      </c>
      <c r="N7">
        <f>Baseline_data!N11</f>
        <v>2121.1104400751524</v>
      </c>
      <c r="O7">
        <f>Baseline_data!O11</f>
        <v>2213.1572872851402</v>
      </c>
      <c r="P7">
        <f>Baseline_data!P11</f>
        <v>2279.4876954092124</v>
      </c>
      <c r="Q7">
        <f>Baseline_data!Q11</f>
        <v>2407.3879254860808</v>
      </c>
      <c r="R7">
        <f>Baseline_data!R11</f>
        <v>2486.6315208506944</v>
      </c>
      <c r="S7">
        <f>Baseline_data!S11</f>
        <v>2642.031520850695</v>
      </c>
      <c r="T7">
        <f>Baseline_data!T11</f>
        <v>2780.8435453841785</v>
      </c>
      <c r="U7">
        <f>Baseline_data!U11</f>
        <v>2836.7511697573423</v>
      </c>
      <c r="V7">
        <f>Baseline_data!V11</f>
        <v>2892.051169757342</v>
      </c>
      <c r="W7">
        <f>Baseline_data!W11</f>
        <v>2947.551169757342</v>
      </c>
      <c r="X7">
        <f>Baseline_data!X11</f>
        <v>3003.0511697573424</v>
      </c>
      <c r="Y7">
        <f>Baseline_data!Y11</f>
        <v>3058.3511697573426</v>
      </c>
      <c r="Z7">
        <f>Baseline_data!Z11</f>
        <v>3113.8511697573422</v>
      </c>
      <c r="AA7">
        <f>Baseline_data!AA11</f>
        <v>3169.1511697573419</v>
      </c>
      <c r="AB7">
        <f>Baseline_data!AB11</f>
        <v>3224.6511697573419</v>
      </c>
      <c r="AC7">
        <f>Baseline_data!AC11</f>
        <v>3174.3770505195712</v>
      </c>
      <c r="AD7">
        <f>Baseline_data!AD11</f>
        <v>3137.6770505195714</v>
      </c>
      <c r="AE7">
        <f>Baseline_data!AE11</f>
        <v>3153.2473963891316</v>
      </c>
      <c r="AF7">
        <f>Baseline_data!AF11</f>
        <v>3167.0069531572649</v>
      </c>
      <c r="AG7">
        <f>Baseline_data!AG11</f>
        <v>3185.1044007846995</v>
      </c>
      <c r="AH7">
        <f>Baseline_data!AH11</f>
        <v>3200.8033536357598</v>
      </c>
      <c r="AI7">
        <f>Baseline_data!AI11</f>
        <v>3200.8033536357598</v>
      </c>
      <c r="AJ7">
        <f>Baseline_data!AJ11</f>
        <v>3205.62155777721</v>
      </c>
      <c r="AK7">
        <f>Baseline_data!AK11</f>
        <v>3163.5257771051802</v>
      </c>
      <c r="AL7">
        <f>Baseline_data!AL11</f>
        <v>3163.5257771051802</v>
      </c>
      <c r="AM7">
        <f>Baseline_data!AM11</f>
        <v>3163.5257771051802</v>
      </c>
      <c r="AN7">
        <f>Baseline_data!AN11</f>
        <v>3126.6789298951912</v>
      </c>
      <c r="AO7">
        <f>Baseline_data!AO11</f>
        <v>3115.8485217711191</v>
      </c>
      <c r="AP7">
        <f>Baseline_data!AP11</f>
        <v>3043.4482916942511</v>
      </c>
      <c r="AQ7">
        <f>Baseline_data!AQ11</f>
        <v>3096.5953300862052</v>
      </c>
      <c r="AR7">
        <f>Baseline_data!AR11</f>
        <v>3151.1657658631311</v>
      </c>
    </row>
    <row r="8" spans="1:44" x14ac:dyDescent="0.2">
      <c r="A8" t="str">
        <f>Baseline_data!A12</f>
        <v>BASELINE</v>
      </c>
      <c r="B8" t="str">
        <f>Baseline_data!B12</f>
        <v>Capacity|Electricity|Hydro</v>
      </c>
      <c r="C8" t="str">
        <f>Baseline_data!C12</f>
        <v>GW</v>
      </c>
      <c r="D8">
        <f>Baseline_data!D12</f>
        <v>1006.6999999999999</v>
      </c>
      <c r="E8">
        <f>Baseline_data!E12</f>
        <v>994.1</v>
      </c>
      <c r="F8">
        <f>Baseline_data!F12</f>
        <v>981.6</v>
      </c>
      <c r="G8">
        <f>Baseline_data!G12</f>
        <v>969</v>
      </c>
      <c r="H8">
        <f>Baseline_data!H12</f>
        <v>956.4</v>
      </c>
      <c r="I8">
        <f>Baseline_data!I12</f>
        <v>943.8</v>
      </c>
      <c r="J8">
        <f>Baseline_data!J12</f>
        <v>931.2</v>
      </c>
      <c r="K8">
        <f>Baseline_data!K12</f>
        <v>918.60000000000014</v>
      </c>
      <c r="L8">
        <f>Baseline_data!L12</f>
        <v>893.5</v>
      </c>
      <c r="M8">
        <f>Baseline_data!M12</f>
        <v>906</v>
      </c>
      <c r="N8">
        <f>Baseline_data!N12</f>
        <v>880.89999999999986</v>
      </c>
      <c r="O8">
        <f>Baseline_data!O12</f>
        <v>868.30000000000007</v>
      </c>
      <c r="P8">
        <f>Baseline_data!P12</f>
        <v>855.7</v>
      </c>
      <c r="Q8">
        <f>Baseline_data!Q12</f>
        <v>843.09999999999991</v>
      </c>
      <c r="R8">
        <f>Baseline_data!R12</f>
        <v>830.5</v>
      </c>
      <c r="S8">
        <f>Baseline_data!S12</f>
        <v>818.00000000000011</v>
      </c>
      <c r="T8">
        <f>Baseline_data!T12</f>
        <v>951.50496827917095</v>
      </c>
      <c r="U8">
        <f>Baseline_data!U12</f>
        <v>1088.9049682791701</v>
      </c>
      <c r="V8">
        <f>Baseline_data!V12</f>
        <v>1226.30496827917</v>
      </c>
      <c r="W8">
        <f>Baseline_data!W12</f>
        <v>1289.2118294095601</v>
      </c>
      <c r="X8">
        <f>Baseline_data!X12</f>
        <v>1303.6213408053998</v>
      </c>
      <c r="Y8">
        <f>Baseline_data!Y12</f>
        <v>1406.2399698307099</v>
      </c>
      <c r="Z8">
        <f>Baseline_data!Z12</f>
        <v>1443.4822622891202</v>
      </c>
      <c r="AA8">
        <f>Baseline_data!AA12</f>
        <v>1543.9941330403099</v>
      </c>
      <c r="AB8">
        <f>Baseline_data!AB12</f>
        <v>1654.8</v>
      </c>
      <c r="AC8">
        <f>Baseline_data!AC12</f>
        <v>1674.6</v>
      </c>
      <c r="AD8">
        <f>Baseline_data!AD12</f>
        <v>1690.7</v>
      </c>
      <c r="AE8">
        <f>Baseline_data!AE12</f>
        <v>1706.9</v>
      </c>
      <c r="AF8">
        <f>Baseline_data!AF12</f>
        <v>1723.1</v>
      </c>
      <c r="AG8">
        <f>Baseline_data!AG12</f>
        <v>1739.19999999999</v>
      </c>
      <c r="AH8">
        <f>Baseline_data!AH12</f>
        <v>1755.3</v>
      </c>
      <c r="AI8">
        <f>Baseline_data!AI12</f>
        <v>1769.5</v>
      </c>
      <c r="AJ8">
        <f>Baseline_data!AJ12</f>
        <v>1783.7</v>
      </c>
      <c r="AK8">
        <f>Baseline_data!AK12</f>
        <v>1797.8999999999899</v>
      </c>
      <c r="AL8">
        <f>Baseline_data!AL12</f>
        <v>1812.2</v>
      </c>
      <c r="AM8">
        <f>Baseline_data!AM12</f>
        <v>1826.4</v>
      </c>
      <c r="AN8">
        <f>Baseline_data!AN12</f>
        <v>1835.8999999999999</v>
      </c>
      <c r="AO8">
        <f>Baseline_data!AO12</f>
        <v>1845.4</v>
      </c>
      <c r="AP8">
        <f>Baseline_data!AP12</f>
        <v>1854.9</v>
      </c>
      <c r="AQ8">
        <f>Baseline_data!AQ12</f>
        <v>1864.4</v>
      </c>
      <c r="AR8">
        <f>Baseline_data!AR12</f>
        <v>1874</v>
      </c>
    </row>
    <row r="9" spans="1:44" x14ac:dyDescent="0.2">
      <c r="A9" t="str">
        <f>Baseline_data!A13</f>
        <v>BASELINE</v>
      </c>
      <c r="B9" t="str">
        <f>Baseline_data!B13</f>
        <v>Capacity|Electricity|Nuclear</v>
      </c>
      <c r="C9" t="str">
        <f>Baseline_data!C13</f>
        <v>GW</v>
      </c>
      <c r="D9">
        <f>Baseline_data!D13</f>
        <v>393.29999999999995</v>
      </c>
      <c r="E9">
        <f>Baseline_data!E13</f>
        <v>385.40000000000003</v>
      </c>
      <c r="F9">
        <f>Baseline_data!F13</f>
        <v>377.59999999999997</v>
      </c>
      <c r="G9">
        <f>Baseline_data!G13</f>
        <v>369.7</v>
      </c>
      <c r="H9">
        <f>Baseline_data!H13</f>
        <v>361.8</v>
      </c>
      <c r="I9">
        <f>Baseline_data!I13</f>
        <v>354</v>
      </c>
      <c r="J9">
        <f>Baseline_data!J13</f>
        <v>346.1</v>
      </c>
      <c r="K9">
        <f>Baseline_data!K13</f>
        <v>338.2</v>
      </c>
      <c r="L9">
        <f>Baseline_data!L13</f>
        <v>322.5</v>
      </c>
      <c r="M9">
        <f>Baseline_data!M13</f>
        <v>330.40000000000003</v>
      </c>
      <c r="N9">
        <f>Baseline_data!N13</f>
        <v>314.59999999999997</v>
      </c>
      <c r="O9">
        <f>Baseline_data!O13</f>
        <v>306.8</v>
      </c>
      <c r="P9">
        <f>Baseline_data!P13</f>
        <v>298.89999999999998</v>
      </c>
      <c r="Q9">
        <f>Baseline_data!Q13</f>
        <v>291</v>
      </c>
      <c r="R9">
        <f>Baseline_data!R13</f>
        <v>283.2</v>
      </c>
      <c r="S9">
        <f>Baseline_data!S13</f>
        <v>275.3</v>
      </c>
      <c r="T9">
        <f>Baseline_data!T13</f>
        <v>267.40000000000003</v>
      </c>
      <c r="U9">
        <f>Baseline_data!U13</f>
        <v>259.60000000000002</v>
      </c>
      <c r="V9">
        <f>Baseline_data!V13</f>
        <v>251.7</v>
      </c>
      <c r="W9">
        <f>Baseline_data!W13</f>
        <v>243.79999999999998</v>
      </c>
      <c r="X9">
        <f>Baseline_data!X13</f>
        <v>236</v>
      </c>
      <c r="Y9">
        <f>Baseline_data!Y13</f>
        <v>228.1</v>
      </c>
      <c r="Z9">
        <f>Baseline_data!Z13</f>
        <v>220.29999999999998</v>
      </c>
      <c r="AA9">
        <f>Baseline_data!AA13</f>
        <v>212.4</v>
      </c>
      <c r="AB9">
        <f>Baseline_data!AB13</f>
        <v>204.5</v>
      </c>
      <c r="AC9">
        <f>Baseline_data!AC13</f>
        <v>196.70000000000002</v>
      </c>
      <c r="AD9">
        <f>Baseline_data!AD13</f>
        <v>188.79999999999998</v>
      </c>
      <c r="AE9">
        <f>Baseline_data!AE13</f>
        <v>180.9</v>
      </c>
      <c r="AF9">
        <f>Baseline_data!AF13</f>
        <v>173.1</v>
      </c>
      <c r="AG9">
        <f>Baseline_data!AG13</f>
        <v>165.20000000000002</v>
      </c>
      <c r="AH9">
        <f>Baseline_data!AH13</f>
        <v>157.29999999999998</v>
      </c>
      <c r="AI9">
        <f>Baseline_data!AI13</f>
        <v>149.5</v>
      </c>
      <c r="AJ9">
        <f>Baseline_data!AJ13</f>
        <v>141.6</v>
      </c>
      <c r="AK9">
        <f>Baseline_data!AK13</f>
        <v>133.70000000000002</v>
      </c>
      <c r="AL9">
        <f>Baseline_data!AL13</f>
        <v>125.9</v>
      </c>
      <c r="AM9">
        <f>Baseline_data!AM13</f>
        <v>118</v>
      </c>
      <c r="AN9">
        <f>Baseline_data!AN13</f>
        <v>110.10000000000001</v>
      </c>
      <c r="AO9">
        <f>Baseline_data!AO13</f>
        <v>102.3</v>
      </c>
      <c r="AP9">
        <f>Baseline_data!AP13</f>
        <v>94.399999999999991</v>
      </c>
      <c r="AQ9">
        <f>Baseline_data!AQ13</f>
        <v>86.5</v>
      </c>
      <c r="AR9">
        <f>Baseline_data!AR13</f>
        <v>78.7</v>
      </c>
    </row>
    <row r="10" spans="1:44" x14ac:dyDescent="0.2">
      <c r="A10" t="str">
        <f>Baseline_data!A14</f>
        <v>BASELINE</v>
      </c>
      <c r="B10" t="str">
        <f>Baseline_data!B14</f>
        <v>Capacity|Electricity|Oil</v>
      </c>
      <c r="C10" t="str">
        <f>Baseline_data!C14</f>
        <v>GW</v>
      </c>
      <c r="D10">
        <f>Baseline_data!D14</f>
        <v>461.80000000000007</v>
      </c>
      <c r="E10">
        <f>Baseline_data!E14</f>
        <v>466.8</v>
      </c>
      <c r="F10">
        <f>Baseline_data!F14</f>
        <v>471.9</v>
      </c>
      <c r="G10">
        <f>Baseline_data!G14</f>
        <v>477</v>
      </c>
      <c r="H10">
        <f>Baseline_data!H14</f>
        <v>482.09999999999997</v>
      </c>
      <c r="I10">
        <f>Baseline_data!I14</f>
        <v>487.20000000000005</v>
      </c>
      <c r="J10">
        <f>Baseline_data!J14</f>
        <v>492.29999999999995</v>
      </c>
      <c r="K10">
        <f>Baseline_data!K14</f>
        <v>497.5</v>
      </c>
      <c r="L10">
        <f>Baseline_data!L14</f>
        <v>562.80012073180581</v>
      </c>
      <c r="M10">
        <f>Baseline_data!M14</f>
        <v>507.37979544927867</v>
      </c>
      <c r="N10">
        <f>Baseline_data!N14</f>
        <v>661.56218721662799</v>
      </c>
      <c r="O10">
        <f>Baseline_data!O14</f>
        <v>688.79283807616093</v>
      </c>
      <c r="P10">
        <f>Baseline_data!P14</f>
        <v>673.89283807616107</v>
      </c>
      <c r="Q10">
        <f>Baseline_data!Q14</f>
        <v>658.99283807616109</v>
      </c>
      <c r="R10">
        <f>Baseline_data!R14</f>
        <v>644.19283807616102</v>
      </c>
      <c r="S10">
        <f>Baseline_data!S14</f>
        <v>629.19283807616102</v>
      </c>
      <c r="T10">
        <f>Baseline_data!T14</f>
        <v>612.19283807616102</v>
      </c>
      <c r="U10">
        <f>Baseline_data!U14</f>
        <v>597.79283807616105</v>
      </c>
      <c r="V10">
        <f>Baseline_data!V14</f>
        <v>583.39283807616096</v>
      </c>
      <c r="W10">
        <f>Baseline_data!W14</f>
        <v>568.99283807616098</v>
      </c>
      <c r="X10">
        <f>Baseline_data!X14</f>
        <v>554.79283807616093</v>
      </c>
      <c r="Y10">
        <f>Baseline_data!Y14</f>
        <v>540.39283807616096</v>
      </c>
      <c r="Z10">
        <f>Baseline_data!Z14</f>
        <v>525.99283807616109</v>
      </c>
      <c r="AA10">
        <f>Baseline_data!AA14</f>
        <v>511.59283807616094</v>
      </c>
      <c r="AB10">
        <f>Baseline_data!AB14</f>
        <v>497.19283807616097</v>
      </c>
      <c r="AC10">
        <f>Baseline_data!AC14</f>
        <v>462.79283807616099</v>
      </c>
      <c r="AD10">
        <f>Baseline_data!AD14</f>
        <v>428.39283807616204</v>
      </c>
      <c r="AE10">
        <f>Baseline_data!AE14</f>
        <v>394.19283807616199</v>
      </c>
      <c r="AF10">
        <f>Baseline_data!AF14</f>
        <v>359.79283807616201</v>
      </c>
      <c r="AG10">
        <f>Baseline_data!AG14</f>
        <v>325.39283807616204</v>
      </c>
      <c r="AH10">
        <f>Baseline_data!AH14</f>
        <v>290.992838076162</v>
      </c>
      <c r="AI10">
        <f>Baseline_data!AI14</f>
        <v>270.992838076162</v>
      </c>
      <c r="AJ10">
        <f>Baseline_data!AJ14</f>
        <v>250.99283807616203</v>
      </c>
      <c r="AK10">
        <f>Baseline_data!AK14</f>
        <v>230.992838076162</v>
      </c>
      <c r="AL10">
        <f>Baseline_data!AL14</f>
        <v>210.99283807616197</v>
      </c>
      <c r="AM10">
        <f>Baseline_data!AM14</f>
        <v>190.992838076162</v>
      </c>
      <c r="AN10">
        <f>Baseline_data!AN14</f>
        <v>190.992838076162</v>
      </c>
      <c r="AO10">
        <f>Baseline_data!AO14</f>
        <v>190.992838076162</v>
      </c>
      <c r="AP10">
        <f>Baseline_data!AP14</f>
        <v>186.11304262688199</v>
      </c>
      <c r="AQ10">
        <f>Baseline_data!AQ14</f>
        <v>135.792717344355</v>
      </c>
      <c r="AR10">
        <f>Baseline_data!AR14</f>
        <v>42.130650859533198</v>
      </c>
    </row>
    <row r="11" spans="1:44" x14ac:dyDescent="0.2">
      <c r="A11" t="str">
        <f>Baseline_data!A15</f>
        <v>BASELINE</v>
      </c>
      <c r="B11" t="str">
        <f>Baseline_data!B15</f>
        <v>Capacity|Electricity|Other</v>
      </c>
      <c r="C11" t="str">
        <f>Baseline_data!C15</f>
        <v>GW</v>
      </c>
      <c r="D11">
        <f>Baseline_data!D15</f>
        <v>11.299999999999999</v>
      </c>
      <c r="E11">
        <f>Baseline_data!E15</f>
        <v>11</v>
      </c>
      <c r="F11">
        <f>Baseline_data!F15</f>
        <v>10.7</v>
      </c>
      <c r="G11">
        <f>Baseline_data!G15</f>
        <v>10.4</v>
      </c>
      <c r="H11">
        <f>Baseline_data!H15</f>
        <v>10.1</v>
      </c>
      <c r="I11">
        <f>Baseline_data!I15</f>
        <v>9.9</v>
      </c>
      <c r="J11">
        <f>Baseline_data!J15</f>
        <v>9.6</v>
      </c>
      <c r="K11">
        <f>Baseline_data!K15</f>
        <v>9.2999999999999989</v>
      </c>
      <c r="L11">
        <f>Baseline_data!L15</f>
        <v>8.6999999999999993</v>
      </c>
      <c r="M11">
        <f>Baseline_data!M15</f>
        <v>9</v>
      </c>
      <c r="N11">
        <f>Baseline_data!N15</f>
        <v>8.5</v>
      </c>
      <c r="O11">
        <f>Baseline_data!O15</f>
        <v>8.2000000000000011</v>
      </c>
      <c r="P11">
        <f>Baseline_data!P15</f>
        <v>7.9</v>
      </c>
      <c r="Q11">
        <f>Baseline_data!Q15</f>
        <v>7.6</v>
      </c>
      <c r="R11">
        <f>Baseline_data!R15</f>
        <v>7.3</v>
      </c>
      <c r="S11">
        <f>Baseline_data!S15</f>
        <v>7</v>
      </c>
      <c r="T11">
        <f>Baseline_data!T15</f>
        <v>6.8</v>
      </c>
      <c r="U11">
        <f>Baseline_data!U15</f>
        <v>6.5</v>
      </c>
      <c r="V11">
        <f>Baseline_data!V15</f>
        <v>6.2</v>
      </c>
      <c r="W11">
        <f>Baseline_data!W15</f>
        <v>5.8999999999999995</v>
      </c>
      <c r="X11">
        <f>Baseline_data!X15</f>
        <v>50.4</v>
      </c>
      <c r="Y11">
        <f>Baseline_data!Y15</f>
        <v>53.6</v>
      </c>
      <c r="Z11">
        <f>Baseline_data!Z15</f>
        <v>56.800000000000004</v>
      </c>
      <c r="AA11">
        <f>Baseline_data!AA15</f>
        <v>60.1</v>
      </c>
      <c r="AB11">
        <f>Baseline_data!AB15</f>
        <v>63.3</v>
      </c>
      <c r="AC11">
        <f>Baseline_data!AC15</f>
        <v>66.5</v>
      </c>
      <c r="AD11">
        <f>Baseline_data!AD15</f>
        <v>70.400000000000006</v>
      </c>
      <c r="AE11">
        <f>Baseline_data!AE15</f>
        <v>74.300000000000011</v>
      </c>
      <c r="AF11">
        <f>Baseline_data!AF15</f>
        <v>78.2</v>
      </c>
      <c r="AG11">
        <f>Baseline_data!AG15</f>
        <v>82.099999999999895</v>
      </c>
      <c r="AH11">
        <f>Baseline_data!AH15</f>
        <v>86</v>
      </c>
      <c r="AI11">
        <f>Baseline_data!AI15</f>
        <v>91.899999999999991</v>
      </c>
      <c r="AJ11">
        <f>Baseline_data!AJ15</f>
        <v>97.8</v>
      </c>
      <c r="AK11">
        <f>Baseline_data!AK15</f>
        <v>103.7</v>
      </c>
      <c r="AL11">
        <f>Baseline_data!AL15</f>
        <v>109.60000000000001</v>
      </c>
      <c r="AM11">
        <f>Baseline_data!AM15</f>
        <v>115.5</v>
      </c>
      <c r="AN11">
        <f>Baseline_data!AN15</f>
        <v>120.2</v>
      </c>
      <c r="AO11">
        <f>Baseline_data!AO15</f>
        <v>124.89999999999999</v>
      </c>
      <c r="AP11">
        <f>Baseline_data!AP15</f>
        <v>129.70000000000002</v>
      </c>
      <c r="AQ11">
        <f>Baseline_data!AQ15</f>
        <v>134.4</v>
      </c>
      <c r="AR11">
        <f>Baseline_data!AR15</f>
        <v>139.1</v>
      </c>
    </row>
    <row r="12" spans="1:44" x14ac:dyDescent="0.2">
      <c r="A12" t="str">
        <f>Baseline_data!A16</f>
        <v>BASELINE</v>
      </c>
      <c r="B12" t="str">
        <f>Baseline_data!B16</f>
        <v>Capacity|Electricity|Solar</v>
      </c>
      <c r="C12" t="str">
        <f>Baseline_data!C16</f>
        <v>GW</v>
      </c>
      <c r="D12">
        <f>Baseline_data!D16</f>
        <v>40.6</v>
      </c>
      <c r="E12">
        <f>Baseline_data!E16</f>
        <v>70.599999999999994</v>
      </c>
      <c r="F12">
        <f>Baseline_data!F16</f>
        <v>100.5</v>
      </c>
      <c r="G12">
        <f>Baseline_data!G16</f>
        <v>98.899999999999991</v>
      </c>
      <c r="H12">
        <f>Baseline_data!H16</f>
        <v>97.3</v>
      </c>
      <c r="I12">
        <f>Baseline_data!I16</f>
        <v>95.7</v>
      </c>
      <c r="J12">
        <f>Baseline_data!J16</f>
        <v>94.000000000000014</v>
      </c>
      <c r="K12">
        <f>Baseline_data!K16</f>
        <v>92.4</v>
      </c>
      <c r="L12">
        <f>Baseline_data!L16</f>
        <v>89.199999999999989</v>
      </c>
      <c r="M12">
        <f>Baseline_data!M16</f>
        <v>90.800000000000011</v>
      </c>
      <c r="N12">
        <f>Baseline_data!N16</f>
        <v>87.600000000000009</v>
      </c>
      <c r="O12">
        <f>Baseline_data!O16</f>
        <v>85.9</v>
      </c>
      <c r="P12">
        <f>Baseline_data!P16</f>
        <v>84.299999999999983</v>
      </c>
      <c r="Q12">
        <f>Baseline_data!Q16</f>
        <v>82.7</v>
      </c>
      <c r="R12">
        <f>Baseline_data!R16</f>
        <v>81.100000000000009</v>
      </c>
      <c r="S12">
        <f>Baseline_data!S16</f>
        <v>79.399999999999991</v>
      </c>
      <c r="T12">
        <f>Baseline_data!T16</f>
        <v>77.800000000000011</v>
      </c>
      <c r="U12">
        <f>Baseline_data!U16</f>
        <v>76.2</v>
      </c>
      <c r="V12">
        <f>Baseline_data!V16</f>
        <v>74.599999999999994</v>
      </c>
      <c r="W12">
        <f>Baseline_data!W16</f>
        <v>72.899999999999991</v>
      </c>
      <c r="X12">
        <f>Baseline_data!X16</f>
        <v>71.3</v>
      </c>
      <c r="Y12">
        <f>Baseline_data!Y16</f>
        <v>69.699999999999989</v>
      </c>
      <c r="Z12">
        <f>Baseline_data!Z16</f>
        <v>68.099999999999994</v>
      </c>
      <c r="AA12">
        <f>Baseline_data!AA16</f>
        <v>66.400000000000006</v>
      </c>
      <c r="AB12">
        <f>Baseline_data!AB16</f>
        <v>64.8</v>
      </c>
      <c r="AC12">
        <f>Baseline_data!AC16</f>
        <v>45.1130650727834</v>
      </c>
      <c r="AD12">
        <f>Baseline_data!AD16</f>
        <v>115.113065072783</v>
      </c>
      <c r="AE12">
        <f>Baseline_data!AE16</f>
        <v>258.87446594080302</v>
      </c>
      <c r="AF12">
        <f>Baseline_data!AF16</f>
        <v>366.937358090977</v>
      </c>
      <c r="AG12">
        <f>Baseline_data!AG16</f>
        <v>516.937358090977</v>
      </c>
      <c r="AH12">
        <f>Baseline_data!AH16</f>
        <v>666.937358090977</v>
      </c>
      <c r="AI12">
        <f>Baseline_data!AI16</f>
        <v>816.93735809097802</v>
      </c>
      <c r="AJ12">
        <f>Baseline_data!AJ16</f>
        <v>940.4</v>
      </c>
      <c r="AK12">
        <f>Baseline_data!AK16</f>
        <v>1050.1030041545669</v>
      </c>
      <c r="AL12">
        <f>Baseline_data!AL16</f>
        <v>1176.5</v>
      </c>
      <c r="AM12">
        <f>Baseline_data!AM16</f>
        <v>1294.5999999999999</v>
      </c>
      <c r="AN12">
        <f>Baseline_data!AN16</f>
        <v>1431.4999999999991</v>
      </c>
      <c r="AO12">
        <f>Baseline_data!AO16</f>
        <v>1585.0252858459583</v>
      </c>
      <c r="AP12">
        <f>Baseline_data!AP16</f>
        <v>1721.8252858459582</v>
      </c>
      <c r="AQ12">
        <f>Baseline_data!AQ16</f>
        <v>1972.872986763447</v>
      </c>
      <c r="AR12">
        <f>Baseline_data!AR16</f>
        <v>2259.7729867634471</v>
      </c>
    </row>
    <row r="13" spans="1:44" x14ac:dyDescent="0.2">
      <c r="A13" t="str">
        <f>Baseline_data!A17</f>
        <v>BASELINE</v>
      </c>
      <c r="B13" t="str">
        <f>Baseline_data!B17</f>
        <v>Capacity|Electricity|Wind</v>
      </c>
      <c r="C13" t="str">
        <f>Baseline_data!C17</f>
        <v>GW</v>
      </c>
      <c r="D13">
        <f>Baseline_data!D17</f>
        <v>159.20000000000002</v>
      </c>
      <c r="E13">
        <f>Baseline_data!E17</f>
        <v>152.79999999999998</v>
      </c>
      <c r="F13">
        <f>Baseline_data!F17</f>
        <v>146.4</v>
      </c>
      <c r="G13">
        <f>Baseline_data!G17</f>
        <v>140.1</v>
      </c>
      <c r="H13">
        <f>Baseline_data!H17</f>
        <v>133.69999999999999</v>
      </c>
      <c r="I13">
        <f>Baseline_data!I17</f>
        <v>127.3</v>
      </c>
      <c r="J13">
        <f>Baseline_data!J17</f>
        <v>121</v>
      </c>
      <c r="K13">
        <f>Baseline_data!K17</f>
        <v>114.60000000000001</v>
      </c>
      <c r="L13">
        <f>Baseline_data!L17</f>
        <v>101.8</v>
      </c>
      <c r="M13">
        <f>Baseline_data!M17</f>
        <v>108.30000000000001</v>
      </c>
      <c r="N13">
        <f>Baseline_data!N17</f>
        <v>95.5</v>
      </c>
      <c r="O13">
        <f>Baseline_data!O17</f>
        <v>89.2</v>
      </c>
      <c r="P13">
        <f>Baseline_data!P17</f>
        <v>82.699999999999989</v>
      </c>
      <c r="Q13">
        <f>Baseline_data!Q17</f>
        <v>76.399999999999991</v>
      </c>
      <c r="R13">
        <f>Baseline_data!R17</f>
        <v>150.00000000000003</v>
      </c>
      <c r="S13">
        <f>Baseline_data!S17</f>
        <v>223.70000000000002</v>
      </c>
      <c r="T13">
        <f>Baseline_data!T17</f>
        <v>297.3</v>
      </c>
      <c r="U13">
        <f>Baseline_data!U17</f>
        <v>370.90000000000003</v>
      </c>
      <c r="V13">
        <f>Baseline_data!V17</f>
        <v>444.6</v>
      </c>
      <c r="W13">
        <f>Baseline_data!W17</f>
        <v>518.20000000000005</v>
      </c>
      <c r="X13">
        <f>Baseline_data!X17</f>
        <v>591.79999999999995</v>
      </c>
      <c r="Y13">
        <f>Baseline_data!Y17</f>
        <v>665.5</v>
      </c>
      <c r="Z13">
        <f>Baseline_data!Z17</f>
        <v>739.1</v>
      </c>
      <c r="AA13">
        <f>Baseline_data!AA17</f>
        <v>812.8</v>
      </c>
      <c r="AB13">
        <f>Baseline_data!AB17</f>
        <v>886.29999999999893</v>
      </c>
      <c r="AC13">
        <f>Baseline_data!AC17</f>
        <v>959.99999999999898</v>
      </c>
      <c r="AD13">
        <f>Baseline_data!AD17</f>
        <v>1039.99999999999</v>
      </c>
      <c r="AE13">
        <f>Baseline_data!AE17</f>
        <v>1123.4026941182412</v>
      </c>
      <c r="AF13">
        <f>Baseline_data!AF17</f>
        <v>1263.4026941182515</v>
      </c>
      <c r="AG13">
        <f>Baseline_data!AG17</f>
        <v>1403.4026941182512</v>
      </c>
      <c r="AH13">
        <f>Baseline_data!AH17</f>
        <v>1543.402694118251</v>
      </c>
      <c r="AI13">
        <f>Baseline_data!AI17</f>
        <v>1683.402694118251</v>
      </c>
      <c r="AJ13">
        <f>Baseline_data!AJ17</f>
        <v>1823.402694118251</v>
      </c>
      <c r="AK13">
        <f>Baseline_data!AK17</f>
        <v>1963.4026941182512</v>
      </c>
      <c r="AL13">
        <f>Baseline_data!AL17</f>
        <v>2103.402694118251</v>
      </c>
      <c r="AM13">
        <f>Baseline_data!AM17</f>
        <v>2243.402694118251</v>
      </c>
      <c r="AN13">
        <f>Baseline_data!AN17</f>
        <v>2383.402694118251</v>
      </c>
      <c r="AO13">
        <f>Baseline_data!AO17</f>
        <v>2523.402694118251</v>
      </c>
      <c r="AP13">
        <f>Baseline_data!AP17</f>
        <v>2663.402694118251</v>
      </c>
      <c r="AQ13">
        <f>Baseline_data!AQ17</f>
        <v>2723.402694118251</v>
      </c>
      <c r="AR13">
        <f>Baseline_data!AR17</f>
        <v>2783.402694118251</v>
      </c>
    </row>
    <row r="14" spans="1:44" x14ac:dyDescent="0.2">
      <c r="A14" t="str">
        <f>Baseline_data!A20</f>
        <v>BASELINE</v>
      </c>
      <c r="B14" t="str">
        <f>Baseline_data!B20</f>
        <v>Emissions|CO2eq</v>
      </c>
      <c r="C14" t="str">
        <f>Baseline_data!C20</f>
        <v>Mt CO2eq/yr</v>
      </c>
      <c r="D14">
        <f>Baseline_data!D20</f>
        <v>35767.862747946194</v>
      </c>
      <c r="E14">
        <f>Baseline_data!E20</f>
        <v>36026.700580784702</v>
      </c>
      <c r="F14">
        <f>Baseline_data!F20</f>
        <v>36285.656824241298</v>
      </c>
      <c r="G14">
        <f>Baseline_data!G20</f>
        <v>36543.8149658943</v>
      </c>
      <c r="H14">
        <f>Baseline_data!H20</f>
        <v>36799.345321562396</v>
      </c>
      <c r="I14">
        <f>Baseline_data!I20</f>
        <v>37083.082699429295</v>
      </c>
      <c r="J14">
        <f>Baseline_data!J20</f>
        <v>37378.667613843099</v>
      </c>
      <c r="K14">
        <f>Baseline_data!K20</f>
        <v>37674.530482633301</v>
      </c>
      <c r="L14">
        <f>Baseline_data!L20</f>
        <v>37970.464599141298</v>
      </c>
      <c r="M14">
        <f>Baseline_data!M20</f>
        <v>38266.5035423726</v>
      </c>
      <c r="N14">
        <f>Baseline_data!N20</f>
        <v>38576.497007891398</v>
      </c>
      <c r="O14">
        <f>Baseline_data!O20</f>
        <v>38093.718807395497</v>
      </c>
      <c r="P14">
        <f>Baseline_data!P20</f>
        <v>37611.7254610901</v>
      </c>
      <c r="Q14">
        <f>Baseline_data!Q20</f>
        <v>37982.993920257402</v>
      </c>
      <c r="R14">
        <f>Baseline_data!R20</f>
        <v>38111.483248026801</v>
      </c>
      <c r="S14">
        <f>Baseline_data!S20</f>
        <v>38478.510132428804</v>
      </c>
      <c r="T14">
        <f>Baseline_data!T20</f>
        <v>38734.703155061601</v>
      </c>
      <c r="U14">
        <f>Baseline_data!U20</f>
        <v>38935.380758968</v>
      </c>
      <c r="V14">
        <f>Baseline_data!V20</f>
        <v>39099.7406423879</v>
      </c>
      <c r="W14">
        <f>Baseline_data!W20</f>
        <v>39453.0033086568</v>
      </c>
      <c r="X14">
        <f>Baseline_data!X20</f>
        <v>39837.343827591998</v>
      </c>
      <c r="Y14">
        <f>Baseline_data!Y20</f>
        <v>40299.432954808406</v>
      </c>
      <c r="Z14">
        <f>Baseline_data!Z20</f>
        <v>41148.810774619298</v>
      </c>
      <c r="AA14">
        <f>Baseline_data!AA20</f>
        <v>41884.129589216202</v>
      </c>
      <c r="AB14">
        <f>Baseline_data!AB20</f>
        <v>42380.910844678096</v>
      </c>
      <c r="AC14">
        <f>Baseline_data!AC20</f>
        <v>42839.309854830601</v>
      </c>
      <c r="AD14">
        <f>Baseline_data!AD20</f>
        <v>43478.094761914101</v>
      </c>
      <c r="AE14">
        <f>Baseline_data!AE20</f>
        <v>44051.259120168295</v>
      </c>
      <c r="AF14">
        <f>Baseline_data!AF20</f>
        <v>44560.657399999996</v>
      </c>
      <c r="AG14">
        <f>Baseline_data!AG20</f>
        <v>44867.102699999996</v>
      </c>
      <c r="AH14">
        <f>Baseline_data!AH20</f>
        <v>45173.547999999901</v>
      </c>
      <c r="AI14">
        <f>Baseline_data!AI20</f>
        <v>45385.318857152401</v>
      </c>
      <c r="AJ14">
        <f>Baseline_data!AJ20</f>
        <v>45639.312039999902</v>
      </c>
      <c r="AK14">
        <f>Baseline_data!AK20</f>
        <v>45745.144271078301</v>
      </c>
      <c r="AL14">
        <f>Baseline_data!AL20</f>
        <v>46051.266058494199</v>
      </c>
      <c r="AM14">
        <f>Baseline_data!AM20</f>
        <v>46327.865016348704</v>
      </c>
      <c r="AN14">
        <f>Baseline_data!AN20</f>
        <v>46542.772447740899</v>
      </c>
      <c r="AO14">
        <f>Baseline_data!AO20</f>
        <v>46730.568900050996</v>
      </c>
      <c r="AP14">
        <f>Baseline_data!AP20</f>
        <v>46915.1126445548</v>
      </c>
      <c r="AQ14">
        <f>Baseline_data!AQ20</f>
        <v>47044.5941611198</v>
      </c>
      <c r="AR14">
        <f>Baseline_data!AR20</f>
        <v>46999.911034516597</v>
      </c>
    </row>
    <row r="15" spans="1:44" x14ac:dyDescent="0.2">
      <c r="A15" t="str">
        <f>Baseline_data!A21</f>
        <v>BASELINE</v>
      </c>
      <c r="B15" t="str">
        <f>Baseline_data!B21</f>
        <v>Emissions|CO2eq|AFOLU</v>
      </c>
      <c r="C15" t="str">
        <f>Baseline_data!C21</f>
        <v>Mt CO2eq/yr</v>
      </c>
      <c r="D15">
        <f>Baseline_data!D21</f>
        <v>5564.2293816707506</v>
      </c>
      <c r="E15">
        <f>Baseline_data!E21</f>
        <v>5587.4321143577199</v>
      </c>
      <c r="F15">
        <f>Baseline_data!F21</f>
        <v>5610.7538354174403</v>
      </c>
      <c r="G15">
        <f>Baseline_data!G21</f>
        <v>5633.3590099895682</v>
      </c>
      <c r="H15">
        <f>Baseline_data!H21</f>
        <v>5654.4295966885047</v>
      </c>
      <c r="I15">
        <f>Baseline_data!I21</f>
        <v>5702.6087918721987</v>
      </c>
      <c r="J15">
        <f>Baseline_data!J21</f>
        <v>5762.6408709239604</v>
      </c>
      <c r="K15">
        <f>Baseline_data!K21</f>
        <v>5822.8321735528025</v>
      </c>
      <c r="L15">
        <f>Baseline_data!L21</f>
        <v>5883.1296252330094</v>
      </c>
      <c r="M15">
        <f>Baseline_data!M21</f>
        <v>5943.5863004902967</v>
      </c>
      <c r="N15">
        <f>Baseline_data!N21</f>
        <v>6004.1491247989707</v>
      </c>
      <c r="O15">
        <f>Baseline_data!O21</f>
        <v>6040.5877033638217</v>
      </c>
      <c r="P15">
        <f>Baseline_data!P21</f>
        <v>6076.7591372450152</v>
      </c>
      <c r="Q15">
        <f>Baseline_data!Q21</f>
        <v>6112.7562182597467</v>
      </c>
      <c r="R15">
        <f>Baseline_data!R21</f>
        <v>6148.4587722462174</v>
      </c>
      <c r="S15">
        <f>Baseline_data!S21</f>
        <v>6183.9582219450713</v>
      </c>
      <c r="T15">
        <f>Baseline_data!T21</f>
        <v>6218.4293897972011</v>
      </c>
      <c r="U15">
        <f>Baseline_data!U21</f>
        <v>6252.665754836421</v>
      </c>
      <c r="V15">
        <f>Baseline_data!V21</f>
        <v>6286.5441204907929</v>
      </c>
      <c r="W15">
        <f>Baseline_data!W21</f>
        <v>6320.152735781433</v>
      </c>
      <c r="X15">
        <f>Baseline_data!X21</f>
        <v>6353.3666566992633</v>
      </c>
      <c r="Y15">
        <f>Baseline_data!Y21</f>
        <v>6374.7919762709216</v>
      </c>
      <c r="Z15">
        <f>Baseline_data!Z21</f>
        <v>6395.078579492344</v>
      </c>
      <c r="AA15">
        <f>Baseline_data!AA21</f>
        <v>6415.6118404717026</v>
      </c>
      <c r="AB15">
        <f>Baseline_data!AB21</f>
        <v>6435.0148566620401</v>
      </c>
      <c r="AC15">
        <f>Baseline_data!AC21</f>
        <v>6453.9141317338463</v>
      </c>
      <c r="AD15">
        <f>Baseline_data!AD21</f>
        <v>6472.2844786065134</v>
      </c>
      <c r="AE15">
        <f>Baseline_data!AE21</f>
        <v>6490.099450856992</v>
      </c>
      <c r="AF15">
        <f>Baseline_data!AF21</f>
        <v>6506.6277139482763</v>
      </c>
      <c r="AG15">
        <f>Baseline_data!AG21</f>
        <v>6523.300316882528</v>
      </c>
      <c r="AH15">
        <f>Baseline_data!AH21</f>
        <v>6538.6264384654869</v>
      </c>
      <c r="AI15">
        <f>Baseline_data!AI21</f>
        <v>6545.6988117044393</v>
      </c>
      <c r="AJ15">
        <f>Baseline_data!AJ21</f>
        <v>6552.0623706369806</v>
      </c>
      <c r="AK15">
        <f>Baseline_data!AK21</f>
        <v>6557.7347491751716</v>
      </c>
      <c r="AL15">
        <f>Baseline_data!AL21</f>
        <v>6562.6256596405801</v>
      </c>
      <c r="AM15">
        <f>Baseline_data!AM21</f>
        <v>6566.6960288910559</v>
      </c>
      <c r="AN15">
        <f>Baseline_data!AN21</f>
        <v>6569.9048296624524</v>
      </c>
      <c r="AO15">
        <f>Baseline_data!AO21</f>
        <v>6572.2620586375988</v>
      </c>
      <c r="AP15">
        <f>Baseline_data!AP21</f>
        <v>6572.9127679385474</v>
      </c>
      <c r="AQ15">
        <f>Baseline_data!AQ21</f>
        <v>6573.3227445958591</v>
      </c>
      <c r="AR15">
        <f>Baseline_data!AR21</f>
        <v>6572.6854795198506</v>
      </c>
    </row>
    <row r="16" spans="1:44" x14ac:dyDescent="0.2">
      <c r="A16" t="str">
        <f>Baseline_data!A22</f>
        <v>BASELINE</v>
      </c>
      <c r="B16" t="str">
        <f>Baseline_data!B22</f>
        <v>Emissions|CO2eq|Energy</v>
      </c>
      <c r="C16" t="str">
        <f>Baseline_data!C22</f>
        <v>Mt CO2eq/yr</v>
      </c>
      <c r="D16">
        <f>Baseline_data!D22</f>
        <v>29761.899099999988</v>
      </c>
      <c r="E16">
        <f>Baseline_data!E22</f>
        <v>29987.735049999992</v>
      </c>
      <c r="F16">
        <f>Baseline_data!F22</f>
        <v>30213.571000000004</v>
      </c>
      <c r="G16">
        <f>Baseline_data!G22</f>
        <v>30439.398009999997</v>
      </c>
      <c r="H16">
        <f>Baseline_data!H22</f>
        <v>30665.226869999991</v>
      </c>
      <c r="I16">
        <f>Baseline_data!I22</f>
        <v>30891.057789999999</v>
      </c>
      <c r="J16">
        <f>Baseline_data!J22</f>
        <v>31116.884799999902</v>
      </c>
      <c r="K16">
        <f>Baseline_data!K22</f>
        <v>31342.720749999989</v>
      </c>
      <c r="L16">
        <f>Baseline_data!L22</f>
        <v>31568.549609999893</v>
      </c>
      <c r="M16">
        <f>Baseline_data!M22</f>
        <v>31794.376620000003</v>
      </c>
      <c r="N16">
        <f>Baseline_data!N22</f>
        <v>32034.099999999995</v>
      </c>
      <c r="O16">
        <f>Baseline_data!O22</f>
        <v>31506.440000000002</v>
      </c>
      <c r="P16">
        <f>Baseline_data!P22</f>
        <v>30978.78</v>
      </c>
      <c r="Q16">
        <f>Baseline_data!Q22</f>
        <v>31304.334866028799</v>
      </c>
      <c r="R16">
        <f>Baseline_data!R22</f>
        <v>31387.356691395897</v>
      </c>
      <c r="S16">
        <f>Baseline_data!S22</f>
        <v>31709.120039037298</v>
      </c>
      <c r="T16">
        <f>Baseline_data!T22</f>
        <v>31921.077804385292</v>
      </c>
      <c r="U16">
        <f>Baseline_data!U22</f>
        <v>32078.888955581002</v>
      </c>
      <c r="V16">
        <f>Baseline_data!V22</f>
        <v>32199.610155001388</v>
      </c>
      <c r="W16">
        <f>Baseline_data!W22</f>
        <v>32509.504254208303</v>
      </c>
      <c r="X16">
        <f>Baseline_data!X22</f>
        <v>32850.870758621102</v>
      </c>
      <c r="Y16">
        <f>Baseline_data!Y22</f>
        <v>33281.774794723497</v>
      </c>
      <c r="Z16">
        <f>Baseline_data!Z22</f>
        <v>34101.107045220589</v>
      </c>
      <c r="AA16">
        <f>Baseline_data!AA22</f>
        <v>34806.133915680985</v>
      </c>
      <c r="AB16">
        <f>Baseline_data!AB22</f>
        <v>35274.904382492598</v>
      </c>
      <c r="AC16">
        <f>Baseline_data!AC22</f>
        <v>35704.648450261797</v>
      </c>
      <c r="AD16">
        <f>Baseline_data!AD22</f>
        <v>36315.307093251198</v>
      </c>
      <c r="AE16">
        <f>Baseline_data!AE22</f>
        <v>36860.901296526303</v>
      </c>
      <c r="AF16">
        <f>Baseline_data!AF22</f>
        <v>37344.015880826686</v>
      </c>
      <c r="AG16">
        <f>Baseline_data!AG22</f>
        <v>37624.033866606493</v>
      </c>
      <c r="AH16">
        <f>Baseline_data!AH22</f>
        <v>37905.398066562302</v>
      </c>
      <c r="AI16">
        <f>Baseline_data!AI22</f>
        <v>38101.509546805391</v>
      </c>
      <c r="AJ16">
        <f>Baseline_data!AJ22</f>
        <v>38339.386869331429</v>
      </c>
      <c r="AK16">
        <f>Baseline_data!AK22</f>
        <v>38429.795050135988</v>
      </c>
      <c r="AL16">
        <f>Baseline_data!AL22</f>
        <v>38721.273981342987</v>
      </c>
      <c r="AM16">
        <f>Baseline_data!AM22</f>
        <v>38984.051243382171</v>
      </c>
      <c r="AN16">
        <f>Baseline_data!AN22</f>
        <v>39185.998277239509</v>
      </c>
      <c r="AO16">
        <f>Baseline_data!AO22</f>
        <v>39362.866864217256</v>
      </c>
      <c r="AP16">
        <f>Baseline_data!AP22</f>
        <v>39537.010675376383</v>
      </c>
      <c r="AQ16">
        <f>Baseline_data!AQ22</f>
        <v>39656.333618450903</v>
      </c>
      <c r="AR16">
        <f>Baseline_data!AR22</f>
        <v>39602.538781650037</v>
      </c>
    </row>
    <row r="17" spans="1:44" x14ac:dyDescent="0.2">
      <c r="A17" t="str">
        <f>Baseline_data!A23</f>
        <v>BASELINE</v>
      </c>
      <c r="B17" t="str">
        <f>Baseline_data!B23</f>
        <v>Emissions|CO2eq|Industry</v>
      </c>
      <c r="C17" t="str">
        <f>Baseline_data!C23</f>
        <v>Mt CO2eq/yr</v>
      </c>
      <c r="D17">
        <f>Baseline_data!D23</f>
        <v>1104.1238937563085</v>
      </c>
      <c r="E17">
        <f>Baseline_data!E23</f>
        <v>1113.9015426637918</v>
      </c>
      <c r="F17">
        <f>Baseline_data!F23</f>
        <v>1123.6788984139571</v>
      </c>
      <c r="G17">
        <f>Baseline_data!G23</f>
        <v>1133.4551391726995</v>
      </c>
      <c r="H17">
        <f>Baseline_data!H23</f>
        <v>1142.1335129780934</v>
      </c>
      <c r="I17">
        <f>Baseline_data!I23</f>
        <v>1151.9054710131243</v>
      </c>
      <c r="J17">
        <f>Baseline_data!J23</f>
        <v>1161.6772409535047</v>
      </c>
      <c r="K17">
        <f>Baseline_data!K23</f>
        <v>1171.4480065687721</v>
      </c>
      <c r="L17">
        <f>Baseline_data!L23</f>
        <v>1181.2186734983466</v>
      </c>
      <c r="M17">
        <f>Baseline_data!M23</f>
        <v>1190.988331472375</v>
      </c>
      <c r="N17">
        <f>Baseline_data!N23</f>
        <v>1200.75792770064</v>
      </c>
      <c r="O17">
        <f>Baseline_data!O23</f>
        <v>1209.4089254745631</v>
      </c>
      <c r="P17">
        <f>Baseline_data!P23</f>
        <v>1219.174759184142</v>
      </c>
      <c r="Q17">
        <f>Baseline_data!Q23</f>
        <v>1228.9397059688224</v>
      </c>
      <c r="R17">
        <f>Baseline_data!R23</f>
        <v>1238.7046543847034</v>
      </c>
      <c r="S17">
        <f>Baseline_data!S23</f>
        <v>1248.4687414464081</v>
      </c>
      <c r="T17">
        <f>Baseline_data!T23</f>
        <v>1258.2328308791059</v>
      </c>
      <c r="U17">
        <f>Baseline_data!U23</f>
        <v>1266.8629185504535</v>
      </c>
      <c r="V17">
        <f>Baseline_data!V23</f>
        <v>1276.6232368957549</v>
      </c>
      <c r="W17">
        <f>Baseline_data!W23</f>
        <v>1286.3831886671419</v>
      </c>
      <c r="X17">
        <f>Baseline_data!X23</f>
        <v>1296.1432822715631</v>
      </c>
      <c r="Y17">
        <f>Baseline_data!Y23</f>
        <v>1305.9030538140441</v>
      </c>
      <c r="Z17">
        <f>Baseline_data!Z23</f>
        <v>1315.6620199062861</v>
      </c>
      <c r="AA17">
        <f>Baseline_data!AA23</f>
        <v>1325.4207030634568</v>
      </c>
      <c r="AB17">
        <f>Baseline_data!AB23</f>
        <v>1334.0284755234843</v>
      </c>
      <c r="AC17">
        <f>Baseline_data!AC23</f>
        <v>1343.7841428349634</v>
      </c>
      <c r="AD17">
        <f>Baseline_data!AD23</f>
        <v>1353.5400600564305</v>
      </c>
      <c r="AE17">
        <f>Baseline_data!AE23</f>
        <v>1363.2952427850103</v>
      </c>
      <c r="AF17">
        <f>Baseline_data!AF23</f>
        <v>1373.0506752249266</v>
      </c>
      <c r="AG17">
        <f>Baseline_data!AG23</f>
        <v>1382.8053865108598</v>
      </c>
      <c r="AH17">
        <f>Baseline_data!AH23</f>
        <v>1392.5603649721643</v>
      </c>
      <c r="AI17">
        <f>Baseline_data!AI23</f>
        <v>1401.147368642562</v>
      </c>
      <c r="AJ17">
        <f>Baseline_data!AJ23</f>
        <v>1410.899670031564</v>
      </c>
      <c r="AK17">
        <f>Baseline_data!AK23</f>
        <v>1420.6513417671219</v>
      </c>
      <c r="AL17">
        <f>Baseline_data!AL23</f>
        <v>1430.4032875106313</v>
      </c>
      <c r="AM17">
        <f>Baseline_data!AM23</f>
        <v>1440.1546140754233</v>
      </c>
      <c r="AN17">
        <f>Baseline_data!AN23</f>
        <v>1449.9062108389696</v>
      </c>
      <c r="AO17">
        <f>Baseline_data!AO23</f>
        <v>1458.4768471960738</v>
      </c>
      <c r="AP17">
        <f>Baseline_data!AP23</f>
        <v>1468.2260712398288</v>
      </c>
      <c r="AQ17">
        <f>Baseline_data!AQ23</f>
        <v>1477.9746680730209</v>
      </c>
      <c r="AR17">
        <f>Baseline_data!AR23</f>
        <v>1487.7236433466542</v>
      </c>
    </row>
    <row r="18" spans="1:44" x14ac:dyDescent="0.2">
      <c r="A18" t="str">
        <f>Baseline_data!A26</f>
        <v>BASELINE</v>
      </c>
      <c r="B18" t="str">
        <f>Baseline_data!B26</f>
        <v xml:space="preserve">Final Energy </v>
      </c>
      <c r="C18" t="str">
        <f>Baseline_data!C26</f>
        <v>EJ/yr</v>
      </c>
      <c r="D18">
        <f>Baseline_data!D26</f>
        <v>343.55347773541678</v>
      </c>
      <c r="E18">
        <f>Baseline_data!E26</f>
        <v>348.4386026745658</v>
      </c>
      <c r="F18">
        <f>Baseline_data!F26</f>
        <v>355.80152941106184</v>
      </c>
      <c r="G18">
        <f>Baseline_data!G26</f>
        <v>362.99033404496674</v>
      </c>
      <c r="H18">
        <f>Baseline_data!H26</f>
        <v>370.01984671432677</v>
      </c>
      <c r="I18">
        <f>Baseline_data!I26</f>
        <v>376.94686170913553</v>
      </c>
      <c r="J18">
        <f>Baseline_data!J26</f>
        <v>383.3399677442643</v>
      </c>
      <c r="K18">
        <f>Baseline_data!K26</f>
        <v>389.83719977319925</v>
      </c>
      <c r="L18">
        <f>Baseline_data!L26</f>
        <v>396.18952045185665</v>
      </c>
      <c r="M18">
        <f>Baseline_data!M26</f>
        <v>402.64819013273984</v>
      </c>
      <c r="N18">
        <f>Baseline_data!N26</f>
        <v>408.86029536816159</v>
      </c>
      <c r="O18">
        <f>Baseline_data!O26</f>
        <v>416.31551477051437</v>
      </c>
      <c r="P18">
        <f>Baseline_data!P26</f>
        <v>423.68124007680444</v>
      </c>
      <c r="Q18">
        <f>Baseline_data!Q26</f>
        <v>430.92704611968946</v>
      </c>
      <c r="R18">
        <f>Baseline_data!R26</f>
        <v>437.6256597188268</v>
      </c>
      <c r="S18">
        <f>Baseline_data!S26</f>
        <v>444.67029948113168</v>
      </c>
      <c r="T18">
        <f>Baseline_data!T26</f>
        <v>451.6318382951589</v>
      </c>
      <c r="U18">
        <f>Baseline_data!U26</f>
        <v>458.5107647300556</v>
      </c>
      <c r="V18">
        <f>Baseline_data!V26</f>
        <v>465.32604097593753</v>
      </c>
      <c r="W18">
        <f>Baseline_data!W26</f>
        <v>472.01486573204068</v>
      </c>
      <c r="X18">
        <f>Baseline_data!X26</f>
        <v>478.6326872252468</v>
      </c>
      <c r="Y18">
        <f>Baseline_data!Y26</f>
        <v>485.92089401481263</v>
      </c>
      <c r="Z18">
        <f>Baseline_data!Z26</f>
        <v>493.1372494148705</v>
      </c>
      <c r="AA18">
        <f>Baseline_data!AA26</f>
        <v>500.27812289489918</v>
      </c>
      <c r="AB18">
        <f>Baseline_data!AB26</f>
        <v>506.38807497679898</v>
      </c>
      <c r="AC18">
        <f>Baseline_data!AC26</f>
        <v>511.91350028857903</v>
      </c>
      <c r="AD18">
        <f>Baseline_data!AD26</f>
        <v>518.51817903881931</v>
      </c>
      <c r="AE18">
        <f>Baseline_data!AE26</f>
        <v>525.0766516957076</v>
      </c>
      <c r="AF18">
        <f>Baseline_data!AF26</f>
        <v>531.53707785161464</v>
      </c>
      <c r="AG18">
        <f>Baseline_data!AG26</f>
        <v>537.5647651934421</v>
      </c>
      <c r="AH18">
        <f>Baseline_data!AH26</f>
        <v>543.6456847229249</v>
      </c>
      <c r="AI18">
        <f>Baseline_data!AI26</f>
        <v>549.00455228283238</v>
      </c>
      <c r="AJ18">
        <f>Baseline_data!AJ26</f>
        <v>554.73077790208333</v>
      </c>
      <c r="AK18">
        <f>Baseline_data!AK26</f>
        <v>560.42306341806136</v>
      </c>
      <c r="AL18">
        <f>Baseline_data!AL26</f>
        <v>566.0501716420506</v>
      </c>
      <c r="AM18">
        <f>Baseline_data!AM26</f>
        <v>571.61255418574024</v>
      </c>
      <c r="AN18">
        <f>Baseline_data!AN26</f>
        <v>577.01958554951875</v>
      </c>
      <c r="AO18">
        <f>Baseline_data!AO26</f>
        <v>582.36995584841668</v>
      </c>
      <c r="AP18">
        <f>Baseline_data!AP26</f>
        <v>587.63207778731328</v>
      </c>
      <c r="AQ18">
        <f>Baseline_data!AQ26</f>
        <v>592.82637453255893</v>
      </c>
      <c r="AR18">
        <f>Baseline_data!AR26</f>
        <v>597.96226498978035</v>
      </c>
    </row>
    <row r="19" spans="1:44" x14ac:dyDescent="0.2">
      <c r="A19" t="str">
        <f>Baseline_data!A27</f>
        <v>BASELINE</v>
      </c>
      <c r="B19" t="str">
        <f>Baseline_data!B27</f>
        <v>Final Energy|Electricity|Industrial</v>
      </c>
      <c r="C19" t="str">
        <f>Baseline_data!C27</f>
        <v>EJ/yr</v>
      </c>
      <c r="D19">
        <f>Baseline_data!D27</f>
        <v>12.93801036341241</v>
      </c>
      <c r="E19">
        <f>Baseline_data!E27</f>
        <v>13.20974719432772</v>
      </c>
      <c r="F19">
        <f>Baseline_data!F27</f>
        <v>13.474692437142849</v>
      </c>
      <c r="G19">
        <f>Baseline_data!G27</f>
        <v>13.732683271120619</v>
      </c>
      <c r="H19">
        <f>Baseline_data!H27</f>
        <v>13.98398884844595</v>
      </c>
      <c r="I19">
        <f>Baseline_data!I27</f>
        <v>14.228903230185109</v>
      </c>
      <c r="J19">
        <f>Baseline_data!J27</f>
        <v>14.467671075133492</v>
      </c>
      <c r="K19">
        <f>Baseline_data!K27</f>
        <v>14.700527425822639</v>
      </c>
      <c r="L19">
        <f>Baseline_data!L27</f>
        <v>14.92771351635586</v>
      </c>
      <c r="M19">
        <f>Baseline_data!M27</f>
        <v>15.149474273557049</v>
      </c>
      <c r="N19">
        <f>Baseline_data!N27</f>
        <v>15.365980050359509</v>
      </c>
      <c r="O19">
        <f>Baseline_data!O27</f>
        <v>15.577480293482658</v>
      </c>
      <c r="P19">
        <f>Baseline_data!P27</f>
        <v>15.78409961734887</v>
      </c>
      <c r="Q19">
        <f>Baseline_data!Q27</f>
        <v>15.986104521746732</v>
      </c>
      <c r="R19">
        <f>Baseline_data!R27</f>
        <v>16.183582800260019</v>
      </c>
      <c r="S19">
        <f>Baseline_data!S27</f>
        <v>16.3767979015484</v>
      </c>
      <c r="T19">
        <f>Baseline_data!T27</f>
        <v>16.565796216309021</v>
      </c>
      <c r="U19">
        <f>Baseline_data!U27</f>
        <v>16.750818626140571</v>
      </c>
      <c r="V19">
        <f>Baseline_data!V27</f>
        <v>16.93197516129263</v>
      </c>
      <c r="W19">
        <f>Baseline_data!W27</f>
        <v>17.109411302038531</v>
      </c>
      <c r="X19">
        <f>Baseline_data!X27</f>
        <v>17.28326014483968</v>
      </c>
      <c r="Y19">
        <f>Baseline_data!Y27</f>
        <v>17.45367014562429</v>
      </c>
      <c r="Z19">
        <f>Baseline_data!Z27</f>
        <v>17.62069854403417</v>
      </c>
      <c r="AA19">
        <f>Baseline_data!AA27</f>
        <v>17.78456158501994</v>
      </c>
      <c r="AB19">
        <f>Baseline_data!AB27</f>
        <v>17.94526210938913</v>
      </c>
      <c r="AC19">
        <f>Baseline_data!AC27</f>
        <v>18.103026532484009</v>
      </c>
      <c r="AD19">
        <f>Baseline_data!AD27</f>
        <v>18.257850494695347</v>
      </c>
      <c r="AE19">
        <f>Baseline_data!AE27</f>
        <v>18.409897613691399</v>
      </c>
      <c r="AF19">
        <f>Baseline_data!AF27</f>
        <v>18.559241329161551</v>
      </c>
      <c r="AG19">
        <f>Baseline_data!AG27</f>
        <v>18.705993558555701</v>
      </c>
      <c r="AH19">
        <f>Baseline_data!AH27</f>
        <v>18.85021545702411</v>
      </c>
      <c r="AI19">
        <f>Baseline_data!AI27</f>
        <v>18.992027774612531</v>
      </c>
      <c r="AJ19">
        <f>Baseline_data!AJ27</f>
        <v>19.131457278167389</v>
      </c>
      <c r="AK19">
        <f>Baseline_data!AK27</f>
        <v>19.268660912853111</v>
      </c>
      <c r="AL19">
        <f>Baseline_data!AL27</f>
        <v>19.403609419468559</v>
      </c>
      <c r="AM19">
        <f>Baseline_data!AM27</f>
        <v>19.53651489427061</v>
      </c>
      <c r="AN19">
        <f>Baseline_data!AN27</f>
        <v>19.667317393249132</v>
      </c>
      <c r="AO19">
        <f>Baseline_data!AO27</f>
        <v>19.796184229930191</v>
      </c>
      <c r="AP19">
        <f>Baseline_data!AP27</f>
        <v>19.923094736683929</v>
      </c>
      <c r="AQ19">
        <f>Baseline_data!AQ27</f>
        <v>20.048193464625491</v>
      </c>
      <c r="AR19">
        <f>Baseline_data!AR27</f>
        <v>20.17146763373454</v>
      </c>
    </row>
    <row r="20" spans="1:44" x14ac:dyDescent="0.2">
      <c r="A20" t="str">
        <f>Baseline_data!A28</f>
        <v>BASELINE</v>
      </c>
      <c r="B20" t="str">
        <f>Baseline_data!B28</f>
        <v>Final Energy|Heat|Industrial</v>
      </c>
      <c r="C20" t="str">
        <f>Baseline_data!C28</f>
        <v>EJ/yr</v>
      </c>
      <c r="D20">
        <f>Baseline_data!D28</f>
        <v>118.40359817200448</v>
      </c>
      <c r="E20">
        <f>Baseline_data!E28</f>
        <v>119.91576881903814</v>
      </c>
      <c r="F20">
        <f>Baseline_data!F28</f>
        <v>121.40100819291935</v>
      </c>
      <c r="G20">
        <f>Baseline_data!G28</f>
        <v>122.85995934124634</v>
      </c>
      <c r="H20">
        <f>Baseline_data!H28</f>
        <v>124.29407042368103</v>
      </c>
      <c r="I20">
        <f>Baseline_data!I28</f>
        <v>125.70364171655055</v>
      </c>
      <c r="J20">
        <f>Baseline_data!J28</f>
        <v>127.090115350731</v>
      </c>
      <c r="K20">
        <f>Baseline_data!K28</f>
        <v>128.45381667168297</v>
      </c>
      <c r="L20">
        <f>Baseline_data!L28</f>
        <v>129.79606712119713</v>
      </c>
      <c r="M20">
        <f>Baseline_data!M28</f>
        <v>131.11701054896633</v>
      </c>
      <c r="N20">
        <f>Baseline_data!N28</f>
        <v>132.41789825374917</v>
      </c>
      <c r="O20">
        <f>Baseline_data!O28</f>
        <v>133.74669503557521</v>
      </c>
      <c r="P20">
        <f>Baseline_data!P28</f>
        <v>135.05662915945595</v>
      </c>
      <c r="Q20">
        <f>Baseline_data!Q28</f>
        <v>136.34797101794283</v>
      </c>
      <c r="R20">
        <f>Baseline_data!R28</f>
        <v>137.62171503856698</v>
      </c>
      <c r="S20">
        <f>Baseline_data!S28</f>
        <v>138.87827257958355</v>
      </c>
      <c r="T20">
        <f>Baseline_data!T28</f>
        <v>140.11791715885099</v>
      </c>
      <c r="U20">
        <f>Baseline_data!U28</f>
        <v>141.3412511439154</v>
      </c>
      <c r="V20">
        <f>Baseline_data!V28</f>
        <v>142.54921101464583</v>
      </c>
      <c r="W20">
        <f>Baseline_data!W28</f>
        <v>143.74156993000287</v>
      </c>
      <c r="X20">
        <f>Baseline_data!X28</f>
        <v>144.91932478040749</v>
      </c>
      <c r="Y20">
        <f>Baseline_data!Y28</f>
        <v>146.10433058918881</v>
      </c>
      <c r="Z20">
        <f>Baseline_data!Z28</f>
        <v>147.27552521083732</v>
      </c>
      <c r="AA20">
        <f>Baseline_data!AA28</f>
        <v>148.43299828987966</v>
      </c>
      <c r="AB20">
        <f>Baseline_data!AB28</f>
        <v>149.57728760840394</v>
      </c>
      <c r="AC20">
        <f>Baseline_data!AC28</f>
        <v>150.70862685806085</v>
      </c>
      <c r="AD20">
        <f>Baseline_data!AD28</f>
        <v>151.82755261622586</v>
      </c>
      <c r="AE20">
        <f>Baseline_data!AE28</f>
        <v>152.93409600425414</v>
      </c>
      <c r="AF20">
        <f>Baseline_data!AF28</f>
        <v>154.02887746780206</v>
      </c>
      <c r="AG20">
        <f>Baseline_data!AG28</f>
        <v>155.11194424051416</v>
      </c>
      <c r="AH20">
        <f>Baseline_data!AH28</f>
        <v>156.18382443809051</v>
      </c>
      <c r="AI20">
        <f>Baseline_data!AI28</f>
        <v>157.19877134822053</v>
      </c>
      <c r="AJ20">
        <f>Baseline_data!AJ28</f>
        <v>158.20304886391628</v>
      </c>
      <c r="AK20">
        <f>Baseline_data!AK28</f>
        <v>159.19661710520887</v>
      </c>
      <c r="AL20">
        <f>Baseline_data!AL28</f>
        <v>160.18017406258267</v>
      </c>
      <c r="AM20">
        <f>Baseline_data!AM28</f>
        <v>161.15360869147</v>
      </c>
      <c r="AN20">
        <f>Baseline_data!AN28</f>
        <v>162.11724043627049</v>
      </c>
      <c r="AO20">
        <f>Baseline_data!AO28</f>
        <v>163.07132977848866</v>
      </c>
      <c r="AP20">
        <f>Baseline_data!AP28</f>
        <v>164.01622165062983</v>
      </c>
      <c r="AQ20">
        <f>Baseline_data!AQ28</f>
        <v>164.95181938793414</v>
      </c>
      <c r="AR20">
        <f>Baseline_data!AR28</f>
        <v>165.87851961715637</v>
      </c>
    </row>
    <row r="21" spans="1:44" x14ac:dyDescent="0.2">
      <c r="A21" t="str">
        <f>Baseline_data!A29</f>
        <v>BASELINE</v>
      </c>
      <c r="B21" t="str">
        <f>Baseline_data!B29</f>
        <v>Final Energy|Electricity|Residential</v>
      </c>
      <c r="C21" t="str">
        <f>Baseline_data!C29</f>
        <v>EJ/yr</v>
      </c>
      <c r="D21">
        <f>Baseline_data!D29</f>
        <v>47.763470499999926</v>
      </c>
      <c r="E21">
        <f>Baseline_data!E29</f>
        <v>49.853523571200014</v>
      </c>
      <c r="F21">
        <f>Baseline_data!F29</f>
        <v>51.916501670999985</v>
      </c>
      <c r="G21">
        <f>Baseline_data!G29</f>
        <v>53.883178392600001</v>
      </c>
      <c r="H21">
        <f>Baseline_data!H29</f>
        <v>55.769179762199954</v>
      </c>
      <c r="I21">
        <f>Baseline_data!I29</f>
        <v>57.643775437400009</v>
      </c>
      <c r="J21">
        <f>Baseline_data!J29</f>
        <v>59.8346624084</v>
      </c>
      <c r="K21">
        <f>Baseline_data!K29</f>
        <v>62.009966149999997</v>
      </c>
      <c r="L21">
        <f>Baseline_data!L29</f>
        <v>64.134757464118138</v>
      </c>
      <c r="M21">
        <f>Baseline_data!M29</f>
        <v>66.597075999999987</v>
      </c>
      <c r="N21">
        <f>Baseline_data!N29</f>
        <v>68.713391999999985</v>
      </c>
      <c r="O21">
        <f>Baseline_data!O29</f>
        <v>71.242634999999993</v>
      </c>
      <c r="P21">
        <f>Baseline_data!P29</f>
        <v>73.749656999999942</v>
      </c>
      <c r="Q21">
        <f>Baseline_data!Q29</f>
        <v>76.234707999999969</v>
      </c>
      <c r="R21">
        <f>Baseline_data!R29</f>
        <v>78.698999999999927</v>
      </c>
      <c r="S21">
        <f>Baseline_data!S29</f>
        <v>81.139563999999964</v>
      </c>
      <c r="T21">
        <f>Baseline_data!T29</f>
        <v>83.653976999999259</v>
      </c>
      <c r="U21">
        <f>Baseline_data!U29</f>
        <v>86.158881999999849</v>
      </c>
      <c r="V21">
        <f>Baseline_data!V29</f>
        <v>88.635051999999149</v>
      </c>
      <c r="W21">
        <f>Baseline_data!W29</f>
        <v>91.087436999999511</v>
      </c>
      <c r="X21">
        <f>Baseline_data!X29</f>
        <v>93.523073999999767</v>
      </c>
      <c r="Y21">
        <f>Baseline_data!Y29</f>
        <v>96.242699999999672</v>
      </c>
      <c r="Z21">
        <f>Baseline_data!Z29</f>
        <v>98.963367999999235</v>
      </c>
      <c r="AA21">
        <f>Baseline_data!AA29</f>
        <v>101.68112399999995</v>
      </c>
      <c r="AB21">
        <f>Baseline_data!AB29</f>
        <v>104.39700999999961</v>
      </c>
      <c r="AC21">
        <f>Baseline_data!AC29</f>
        <v>107.10019599999974</v>
      </c>
      <c r="AD21">
        <f>Baseline_data!AD29</f>
        <v>109.4528999999995</v>
      </c>
      <c r="AE21">
        <f>Baseline_data!AE29</f>
        <v>111.80241599999917</v>
      </c>
      <c r="AF21">
        <f>Baseline_data!AF29</f>
        <v>114.15223799999929</v>
      </c>
      <c r="AG21">
        <f>Baseline_data!AG29</f>
        <v>116.49838399999969</v>
      </c>
      <c r="AH21">
        <f>Baseline_data!AH29</f>
        <v>118.84432399999909</v>
      </c>
      <c r="AI21">
        <f>Baseline_data!AI29</f>
        <v>121.02919999999945</v>
      </c>
      <c r="AJ21">
        <f>Baseline_data!AJ29</f>
        <v>123.18325799999977</v>
      </c>
      <c r="AK21">
        <f>Baseline_data!AK29</f>
        <v>125.36826399999953</v>
      </c>
      <c r="AL21">
        <f>Baseline_data!AL29</f>
        <v>127.55243999999965</v>
      </c>
      <c r="AM21">
        <f>Baseline_data!AM29</f>
        <v>129.73597599999968</v>
      </c>
      <c r="AN21">
        <f>Baseline_data!AN29</f>
        <v>131.90076999999926</v>
      </c>
      <c r="AO21">
        <f>Baseline_data!AO29</f>
        <v>134.07073999999909</v>
      </c>
      <c r="AP21">
        <f>Baseline_data!AP29</f>
        <v>136.21381399999964</v>
      </c>
      <c r="AQ21">
        <f>Baseline_data!AQ29</f>
        <v>138.35017099999948</v>
      </c>
      <c r="AR21">
        <f>Baseline_data!AR29</f>
        <v>140.49224063888943</v>
      </c>
    </row>
    <row r="22" spans="1:44" x14ac:dyDescent="0.2">
      <c r="A22" t="str">
        <f>Baseline_data!A30</f>
        <v>BASELINE</v>
      </c>
      <c r="B22" t="str">
        <f>Baseline_data!B30</f>
        <v>Final Energy|Heat|Residential</v>
      </c>
      <c r="C22" t="str">
        <f>Baseline_data!C30</f>
        <v>EJ/yr</v>
      </c>
      <c r="D22">
        <f>Baseline_data!D30</f>
        <v>77.894399999999933</v>
      </c>
      <c r="E22">
        <f>Baseline_data!E30</f>
        <v>78.979799999999926</v>
      </c>
      <c r="F22">
        <f>Baseline_data!F30</f>
        <v>80.065099999999831</v>
      </c>
      <c r="G22">
        <f>Baseline_data!G30</f>
        <v>81.15049999999988</v>
      </c>
      <c r="H22">
        <f>Baseline_data!H30</f>
        <v>82.235899999999958</v>
      </c>
      <c r="I22">
        <f>Baseline_data!I30</f>
        <v>83.321299999999823</v>
      </c>
      <c r="J22">
        <f>Baseline_data!J30</f>
        <v>84.406699999999844</v>
      </c>
      <c r="K22">
        <f>Baseline_data!K30</f>
        <v>85.492099999999809</v>
      </c>
      <c r="L22">
        <f>Baseline_data!L30</f>
        <v>86.577499999999816</v>
      </c>
      <c r="M22">
        <f>Baseline_data!M30</f>
        <v>87.662899999999851</v>
      </c>
      <c r="N22">
        <f>Baseline_data!N30</f>
        <v>88.748299999999901</v>
      </c>
      <c r="O22">
        <f>Baseline_data!O30</f>
        <v>89.972999999999828</v>
      </c>
      <c r="P22">
        <f>Baseline_data!P30</f>
        <v>91.197699999999827</v>
      </c>
      <c r="Q22">
        <f>Baseline_data!Q30</f>
        <v>92.422399999999911</v>
      </c>
      <c r="R22">
        <f>Baseline_data!R30</f>
        <v>93.647099999999966</v>
      </c>
      <c r="S22">
        <f>Baseline_data!S30</f>
        <v>94.871799999999894</v>
      </c>
      <c r="T22">
        <f>Baseline_data!T30</f>
        <v>96.096499999999722</v>
      </c>
      <c r="U22">
        <f>Baseline_data!U30</f>
        <v>97.321199999999891</v>
      </c>
      <c r="V22">
        <f>Baseline_data!V30</f>
        <v>98.545899999999918</v>
      </c>
      <c r="W22">
        <f>Baseline_data!W30</f>
        <v>99.770599999999888</v>
      </c>
      <c r="X22">
        <f>Baseline_data!X30</f>
        <v>100.99529999999987</v>
      </c>
      <c r="Y22">
        <f>Baseline_data!Y30</f>
        <v>102.28389999999987</v>
      </c>
      <c r="Z22">
        <f>Baseline_data!Z30</f>
        <v>103.57249999999985</v>
      </c>
      <c r="AA22">
        <f>Baseline_data!AA30</f>
        <v>104.86109999999977</v>
      </c>
      <c r="AB22">
        <f>Baseline_data!AB30</f>
        <v>106.14959999999988</v>
      </c>
      <c r="AC22">
        <f>Baseline_data!AC30</f>
        <v>107.43819999999991</v>
      </c>
      <c r="AD22">
        <f>Baseline_data!AD30</f>
        <v>108.72679999999983</v>
      </c>
      <c r="AE22">
        <f>Baseline_data!AE30</f>
        <v>110.01539999999986</v>
      </c>
      <c r="AF22">
        <f>Baseline_data!AF30</f>
        <v>111.3039999999998</v>
      </c>
      <c r="AG22">
        <f>Baseline_data!AG30</f>
        <v>112.5925999999999</v>
      </c>
      <c r="AH22">
        <f>Baseline_data!AH30</f>
        <v>113.8810999999998</v>
      </c>
      <c r="AI22">
        <f>Baseline_data!AI30</f>
        <v>115.03589999999988</v>
      </c>
      <c r="AJ22">
        <f>Baseline_data!AJ30</f>
        <v>116.19059999999988</v>
      </c>
      <c r="AK22">
        <f>Baseline_data!AK30</f>
        <v>117.34539999999988</v>
      </c>
      <c r="AL22">
        <f>Baseline_data!AL30</f>
        <v>118.50009999999983</v>
      </c>
      <c r="AM22">
        <f>Baseline_data!AM30</f>
        <v>119.65479999999999</v>
      </c>
      <c r="AN22">
        <f>Baseline_data!AN30</f>
        <v>120.80959999999992</v>
      </c>
      <c r="AO22">
        <f>Baseline_data!AO30</f>
        <v>121.96429999999899</v>
      </c>
      <c r="AP22">
        <f>Baseline_data!AP30</f>
        <v>123.119</v>
      </c>
      <c r="AQ22">
        <f>Baseline_data!AQ30</f>
        <v>124.27379999999999</v>
      </c>
      <c r="AR22">
        <f>Baseline_data!AR30</f>
        <v>125.42849999999999</v>
      </c>
    </row>
    <row r="23" spans="1:44" x14ac:dyDescent="0.2">
      <c r="A23" t="str">
        <f>Baseline_data!A31</f>
        <v>BASELINE</v>
      </c>
      <c r="B23" t="str">
        <f>Baseline_data!B31</f>
        <v>Final Energy|Transportation</v>
      </c>
      <c r="C23" t="str">
        <f>Baseline_data!C31</f>
        <v>EJ/yr</v>
      </c>
      <c r="D23">
        <f>Baseline_data!D31</f>
        <v>86.553998699999994</v>
      </c>
      <c r="E23">
        <f>Baseline_data!E31</f>
        <v>86.479763089999992</v>
      </c>
      <c r="F23">
        <f>Baseline_data!F31</f>
        <v>88.944227109999815</v>
      </c>
      <c r="G23">
        <f>Baseline_data!G31</f>
        <v>91.364013039999904</v>
      </c>
      <c r="H23">
        <f>Baseline_data!H31</f>
        <v>93.736707679999896</v>
      </c>
      <c r="I23">
        <f>Baseline_data!I31</f>
        <v>96.049241324999997</v>
      </c>
      <c r="J23">
        <f>Baseline_data!J31</f>
        <v>97.540818909999984</v>
      </c>
      <c r="K23">
        <f>Baseline_data!K31</f>
        <v>99.180789525693839</v>
      </c>
      <c r="L23">
        <f>Baseline_data!L31</f>
        <v>100.75348235018569</v>
      </c>
      <c r="M23">
        <f>Baseline_data!M31</f>
        <v>102.12172931021662</v>
      </c>
      <c r="N23">
        <f>Baseline_data!N31</f>
        <v>103.614725064053</v>
      </c>
      <c r="O23">
        <f>Baseline_data!O31</f>
        <v>105.77570444145663</v>
      </c>
      <c r="P23">
        <f>Baseline_data!P31</f>
        <v>107.89315429999988</v>
      </c>
      <c r="Q23">
        <f>Baseline_data!Q31</f>
        <v>109.93586258000001</v>
      </c>
      <c r="R23">
        <f>Baseline_data!R31</f>
        <v>111.4742618799999</v>
      </c>
      <c r="S23">
        <f>Baseline_data!S31</f>
        <v>113.4038649999999</v>
      </c>
      <c r="T23">
        <f>Baseline_data!T31</f>
        <v>115.19764791999992</v>
      </c>
      <c r="U23">
        <f>Baseline_data!U31</f>
        <v>116.93861295999989</v>
      </c>
      <c r="V23">
        <f>Baseline_data!V31</f>
        <v>118.6639028</v>
      </c>
      <c r="W23">
        <f>Baseline_data!W31</f>
        <v>120.30584749999989</v>
      </c>
      <c r="X23">
        <f>Baseline_data!X31</f>
        <v>121.91172829999999</v>
      </c>
      <c r="Y23">
        <f>Baseline_data!Y31</f>
        <v>123.83629328000001</v>
      </c>
      <c r="Z23">
        <f>Baseline_data!Z31</f>
        <v>125.7051576599999</v>
      </c>
      <c r="AA23">
        <f>Baseline_data!AA31</f>
        <v>127.51833901999989</v>
      </c>
      <c r="AB23">
        <f>Baseline_data!AB31</f>
        <v>128.31891525900642</v>
      </c>
      <c r="AC23">
        <f>Baseline_data!AC31</f>
        <v>128.56345089803446</v>
      </c>
      <c r="AD23">
        <f>Baseline_data!AD31</f>
        <v>130.25307592789875</v>
      </c>
      <c r="AE23">
        <f>Baseline_data!AE31</f>
        <v>131.91484207776301</v>
      </c>
      <c r="AF23">
        <f>Baseline_data!AF31</f>
        <v>133.49272105465195</v>
      </c>
      <c r="AG23">
        <f>Baseline_data!AG31</f>
        <v>134.65584339437265</v>
      </c>
      <c r="AH23">
        <f>Baseline_data!AH31</f>
        <v>135.88622082781131</v>
      </c>
      <c r="AI23">
        <f>Baseline_data!AI31</f>
        <v>136.74865316</v>
      </c>
      <c r="AJ23">
        <f>Baseline_data!AJ31</f>
        <v>138.02241375999998</v>
      </c>
      <c r="AK23">
        <f>Baseline_data!AK31</f>
        <v>139.24412139999998</v>
      </c>
      <c r="AL23">
        <f>Baseline_data!AL31</f>
        <v>140.41384815999987</v>
      </c>
      <c r="AM23">
        <f>Baseline_data!AM31</f>
        <v>141.53165459999997</v>
      </c>
      <c r="AN23">
        <f>Baseline_data!AN31</f>
        <v>142.52465771999988</v>
      </c>
      <c r="AO23">
        <f>Baseline_data!AO31</f>
        <v>143.46740183999978</v>
      </c>
      <c r="AP23">
        <f>Baseline_data!AP31</f>
        <v>144.35994739999992</v>
      </c>
      <c r="AQ23">
        <f>Baseline_data!AQ31</f>
        <v>145.20239067999989</v>
      </c>
      <c r="AR23">
        <f>Baseline_data!AR31</f>
        <v>145.99153709999999</v>
      </c>
    </row>
    <row r="24" spans="1:44" x14ac:dyDescent="0.2">
      <c r="A24" t="str">
        <f>Baseline_data!A34</f>
        <v>BASELINE</v>
      </c>
      <c r="B24" t="str">
        <f>Baseline_data!B34</f>
        <v>Food Demand</v>
      </c>
      <c r="C24" t="str">
        <f>Baseline_data!C34</f>
        <v>kcal/cap/day</v>
      </c>
      <c r="D24">
        <f>Baseline_data!D34</f>
        <v>2856.3201850944711</v>
      </c>
      <c r="E24">
        <f>Baseline_data!E34</f>
        <v>2867.5667417364225</v>
      </c>
      <c r="F24">
        <f>Baseline_data!F34</f>
        <v>2878.8546235695385</v>
      </c>
      <c r="G24">
        <f>Baseline_data!G34</f>
        <v>2890.0902420072202</v>
      </c>
      <c r="H24">
        <f>Baseline_data!H34</f>
        <v>2901.366554683596</v>
      </c>
      <c r="I24">
        <f>Baseline_data!I34</f>
        <v>2912.5919157585263</v>
      </c>
      <c r="J24">
        <f>Baseline_data!J34</f>
        <v>2923.857351939399</v>
      </c>
      <c r="K24">
        <f>Baseline_data!K34</f>
        <v>2935.1616527540828</v>
      </c>
      <c r="L24">
        <f>Baseline_data!L34</f>
        <v>2946.4159676525992</v>
      </c>
      <c r="M24">
        <f>Baseline_data!M34</f>
        <v>2957.7085995521347</v>
      </c>
      <c r="N24">
        <f>Baseline_data!N34</f>
        <v>2968.9524506611479</v>
      </c>
      <c r="O24">
        <f>Baseline_data!O34</f>
        <v>2973.2788979422326</v>
      </c>
      <c r="P24">
        <f>Baseline_data!P34</f>
        <v>2977.532609205774</v>
      </c>
      <c r="Q24">
        <f>Baseline_data!Q34</f>
        <v>2981.8830520822089</v>
      </c>
      <c r="R24">
        <f>Baseline_data!R34</f>
        <v>2986.1615648143638</v>
      </c>
      <c r="S24">
        <f>Baseline_data!S34</f>
        <v>2990.5348162093296</v>
      </c>
      <c r="T24">
        <f>Baseline_data!T34</f>
        <v>2994.7551572028124</v>
      </c>
      <c r="U24">
        <f>Baseline_data!U34</f>
        <v>2999.0696468939491</v>
      </c>
      <c r="V24">
        <f>Baseline_data!V34</f>
        <v>3003.3150843083304</v>
      </c>
      <c r="W24">
        <f>Baseline_data!W34</f>
        <v>3007.6527770846656</v>
      </c>
      <c r="X24">
        <f>Baseline_data!X34</f>
        <v>3011.9221398291975</v>
      </c>
      <c r="Y24">
        <f>Baseline_data!Y34</f>
        <v>3012.4962740211085</v>
      </c>
      <c r="Z24">
        <f>Baseline_data!Z34</f>
        <v>3012.9849928944454</v>
      </c>
      <c r="AA24">
        <f>Baseline_data!AA34</f>
        <v>3013.5453362174553</v>
      </c>
      <c r="AB24">
        <f>Baseline_data!AB34</f>
        <v>3014.0987330903863</v>
      </c>
      <c r="AC24">
        <f>Baseline_data!AC34</f>
        <v>3014.6453118877721</v>
      </c>
      <c r="AD24">
        <f>Baseline_data!AD34</f>
        <v>3015.1851978403797</v>
      </c>
      <c r="AE24">
        <f>Baseline_data!AE34</f>
        <v>3015.7185131307433</v>
      </c>
      <c r="AF24">
        <f>Baseline_data!AF34</f>
        <v>3016.1700066519329</v>
      </c>
      <c r="AG24">
        <f>Baseline_data!AG34</f>
        <v>3016.7659057636115</v>
      </c>
      <c r="AH24">
        <f>Baseline_data!AH34</f>
        <v>3017.2802130431955</v>
      </c>
      <c r="AI24">
        <f>Baseline_data!AI34</f>
        <v>3018.4566462882512</v>
      </c>
      <c r="AJ24">
        <f>Baseline_data!AJ34</f>
        <v>3019.6229394120746</v>
      </c>
      <c r="AK24">
        <f>Baseline_data!AK34</f>
        <v>3020.8527337524033</v>
      </c>
      <c r="AL24">
        <f>Baseline_data!AL34</f>
        <v>3022.0720186172498</v>
      </c>
      <c r="AM24">
        <f>Baseline_data!AM34</f>
        <v>3023.2809281499572</v>
      </c>
      <c r="AN24">
        <f>Baseline_data!AN34</f>
        <v>3024.4795942205928</v>
      </c>
      <c r="AO24">
        <f>Baseline_data!AO34</f>
        <v>3025.7404167683458</v>
      </c>
      <c r="AP24">
        <f>Baseline_data!AP34</f>
        <v>3026.8467123761629</v>
      </c>
      <c r="AQ24">
        <f>Baseline_data!AQ34</f>
        <v>3028.0870828718225</v>
      </c>
      <c r="AR24">
        <f>Baseline_data!AR34</f>
        <v>3029.3171184685521</v>
      </c>
    </row>
    <row r="25" spans="1:44" x14ac:dyDescent="0.2">
      <c r="A25" t="str">
        <f>Baseline_data!A35</f>
        <v>BASELINE</v>
      </c>
      <c r="B25" t="str">
        <f>Baseline_data!B35</f>
        <v>Food Demand|Crops</v>
      </c>
      <c r="C25" t="str">
        <f>Baseline_data!C35</f>
        <v>kcal/cap/day</v>
      </c>
      <c r="D25">
        <f>Baseline_data!D35</f>
        <v>2405.4225637268787</v>
      </c>
      <c r="E25">
        <f>Baseline_data!E35</f>
        <v>2416.410449563055</v>
      </c>
      <c r="F25">
        <f>Baseline_data!F35</f>
        <v>2427.351879073035</v>
      </c>
      <c r="G25">
        <f>Baseline_data!G35</f>
        <v>2438.3406023338757</v>
      </c>
      <c r="H25">
        <f>Baseline_data!H35</f>
        <v>2449.2838164950012</v>
      </c>
      <c r="I25">
        <f>Baseline_data!I35</f>
        <v>2460.2733158188853</v>
      </c>
      <c r="J25">
        <f>Baseline_data!J35</f>
        <v>2471.2182159816443</v>
      </c>
      <c r="K25">
        <f>Baseline_data!K35</f>
        <v>2482.2084353248665</v>
      </c>
      <c r="L25">
        <f>Baseline_data!L35</f>
        <v>2493.1549302817612</v>
      </c>
      <c r="M25">
        <f>Baseline_data!M35</f>
        <v>2504.1458183727127</v>
      </c>
      <c r="N25">
        <f>Baseline_data!N35</f>
        <v>2515.0938236570328</v>
      </c>
      <c r="O25">
        <f>Baseline_data!O35</f>
        <v>2520.1988978942854</v>
      </c>
      <c r="P25">
        <f>Baseline_data!P35</f>
        <v>2525.2181458761474</v>
      </c>
      <c r="Q25">
        <f>Baseline_data!Q35</f>
        <v>2530.321362589948</v>
      </c>
      <c r="R25">
        <f>Baseline_data!R35</f>
        <v>2535.3402028103797</v>
      </c>
      <c r="S25">
        <f>Baseline_data!S35</f>
        <v>2540.4416414951565</v>
      </c>
      <c r="T25">
        <f>Baseline_data!T35</f>
        <v>2545.460104994685</v>
      </c>
      <c r="U25">
        <f>Baseline_data!U35</f>
        <v>2550.5598404055368</v>
      </c>
      <c r="V25">
        <f>Baseline_data!V35</f>
        <v>2555.5779558876875</v>
      </c>
      <c r="W25">
        <f>Baseline_data!W35</f>
        <v>2560.6760583975597</v>
      </c>
      <c r="X25">
        <f>Baseline_data!X35</f>
        <v>2565.6938524290322</v>
      </c>
      <c r="Y25">
        <f>Baseline_data!Y35</f>
        <v>2567.0400238369416</v>
      </c>
      <c r="Z25">
        <f>Baseline_data!Z35</f>
        <v>2568.3692975840518</v>
      </c>
      <c r="AA25">
        <f>Baseline_data!AA35</f>
        <v>2569.6819898448848</v>
      </c>
      <c r="AB25">
        <f>Baseline_data!AB35</f>
        <v>2571.0556479865722</v>
      </c>
      <c r="AC25">
        <f>Baseline_data!AC35</f>
        <v>2572.4123820987952</v>
      </c>
      <c r="AD25">
        <f>Baseline_data!AD35</f>
        <v>2573.7525030330798</v>
      </c>
      <c r="AE25">
        <f>Baseline_data!AE35</f>
        <v>2575.0763140745389</v>
      </c>
      <c r="AF25">
        <f>Baseline_data!AF35</f>
        <v>2576.3841111706934</v>
      </c>
      <c r="AG25">
        <f>Baseline_data!AG35</f>
        <v>2577.7511003544519</v>
      </c>
      <c r="AH25">
        <f>Baseline_data!AH35</f>
        <v>2579.1017509191847</v>
      </c>
      <c r="AI25">
        <f>Baseline_data!AI35</f>
        <v>2580.9142687797321</v>
      </c>
      <c r="AJ25">
        <f>Baseline_data!AJ35</f>
        <v>2582.7111638661718</v>
      </c>
      <c r="AK25">
        <f>Baseline_data!AK35</f>
        <v>2584.5661480976319</v>
      </c>
      <c r="AL25">
        <f>Baseline_data!AL35</f>
        <v>2586.4052801571788</v>
      </c>
      <c r="AM25">
        <f>Baseline_data!AM35</f>
        <v>2588.2287623825364</v>
      </c>
      <c r="AN25">
        <f>Baseline_data!AN35</f>
        <v>2590.0367936824869</v>
      </c>
      <c r="AO25">
        <f>Baseline_data!AO35</f>
        <v>2591.9018399036486</v>
      </c>
      <c r="AP25">
        <f>Baseline_data!AP35</f>
        <v>2593.6792491115903</v>
      </c>
      <c r="AQ25">
        <f>Baseline_data!AQ35</f>
        <v>2595.5134524129007</v>
      </c>
      <c r="AR25">
        <f>Baseline_data!AR35</f>
        <v>2597.3323729371682</v>
      </c>
    </row>
    <row r="26" spans="1:44" x14ac:dyDescent="0.2">
      <c r="A26" t="str">
        <f>Baseline_data!A36</f>
        <v>BASELINE</v>
      </c>
      <c r="B26" t="str">
        <f>Baseline_data!B36</f>
        <v>Food Demand|Livestock</v>
      </c>
      <c r="C26" t="str">
        <f>Baseline_data!C36</f>
        <v>kcal/cap/day</v>
      </c>
      <c r="D26">
        <f>Baseline_data!D36</f>
        <v>450.89762136759254</v>
      </c>
      <c r="E26">
        <f>Baseline_data!E36</f>
        <v>451.15629217336738</v>
      </c>
      <c r="F26">
        <f>Baseline_data!F36</f>
        <v>451.5027444965034</v>
      </c>
      <c r="G26">
        <f>Baseline_data!G36</f>
        <v>451.74963967334469</v>
      </c>
      <c r="H26">
        <f>Baseline_data!H36</f>
        <v>452.08273818859482</v>
      </c>
      <c r="I26">
        <f>Baseline_data!I36</f>
        <v>452.31859993964082</v>
      </c>
      <c r="J26">
        <f>Baseline_data!J36</f>
        <v>452.63913595775477</v>
      </c>
      <c r="K26">
        <f>Baseline_data!K36</f>
        <v>452.95321742921618</v>
      </c>
      <c r="L26">
        <f>Baseline_data!L36</f>
        <v>453.26103737083821</v>
      </c>
      <c r="M26">
        <f>Baseline_data!M36</f>
        <v>453.56278117942219</v>
      </c>
      <c r="N26">
        <f>Baseline_data!N36</f>
        <v>453.85862700411514</v>
      </c>
      <c r="O26">
        <f>Baseline_data!O36</f>
        <v>453.08000004794712</v>
      </c>
      <c r="P26">
        <f>Baseline_data!P36</f>
        <v>452.31446332962639</v>
      </c>
      <c r="Q26">
        <f>Baseline_data!Q36</f>
        <v>451.56168949226094</v>
      </c>
      <c r="R26">
        <f>Baseline_data!R36</f>
        <v>450.82136200398429</v>
      </c>
      <c r="S26">
        <f>Baseline_data!S36</f>
        <v>450.09317471417313</v>
      </c>
      <c r="T26">
        <f>Baseline_data!T36</f>
        <v>449.29505220812729</v>
      </c>
      <c r="U26">
        <f>Baseline_data!U36</f>
        <v>448.50980648841244</v>
      </c>
      <c r="V26">
        <f>Baseline_data!V36</f>
        <v>447.73712842064276</v>
      </c>
      <c r="W26">
        <f>Baseline_data!W36</f>
        <v>446.97671868710574</v>
      </c>
      <c r="X26">
        <f>Baseline_data!X36</f>
        <v>446.22828740016553</v>
      </c>
      <c r="Y26">
        <f>Baseline_data!Y36</f>
        <v>445.45625018416672</v>
      </c>
      <c r="Z26">
        <f>Baseline_data!Z36</f>
        <v>444.61569531039385</v>
      </c>
      <c r="AA26">
        <f>Baseline_data!AA36</f>
        <v>443.86334637257045</v>
      </c>
      <c r="AB26">
        <f>Baseline_data!AB36</f>
        <v>443.04308510381406</v>
      </c>
      <c r="AC26">
        <f>Baseline_data!AC36</f>
        <v>442.23292978897689</v>
      </c>
      <c r="AD26">
        <f>Baseline_data!AD36</f>
        <v>441.4326948072997</v>
      </c>
      <c r="AE26">
        <f>Baseline_data!AE36</f>
        <v>440.64219905620456</v>
      </c>
      <c r="AF26">
        <f>Baseline_data!AF36</f>
        <v>439.78589548123966</v>
      </c>
      <c r="AG26">
        <f>Baseline_data!AG36</f>
        <v>439.01480540915958</v>
      </c>
      <c r="AH26">
        <f>Baseline_data!AH36</f>
        <v>438.17846212401105</v>
      </c>
      <c r="AI26">
        <f>Baseline_data!AI36</f>
        <v>437.542377508519</v>
      </c>
      <c r="AJ26">
        <f>Baseline_data!AJ36</f>
        <v>436.91177554590297</v>
      </c>
      <c r="AK26">
        <f>Baseline_data!AK36</f>
        <v>436.28658565477161</v>
      </c>
      <c r="AL26">
        <f>Baseline_data!AL36</f>
        <v>435.66673846007086</v>
      </c>
      <c r="AM26">
        <f>Baseline_data!AM36</f>
        <v>435.05216576742089</v>
      </c>
      <c r="AN26">
        <f>Baseline_data!AN36</f>
        <v>434.44280053810604</v>
      </c>
      <c r="AO26">
        <f>Baseline_data!AO36</f>
        <v>433.83857686469713</v>
      </c>
      <c r="AP26">
        <f>Baseline_data!AP36</f>
        <v>433.16746326457246</v>
      </c>
      <c r="AQ26">
        <f>Baseline_data!AQ36</f>
        <v>432.57363045892163</v>
      </c>
      <c r="AR26">
        <f>Baseline_data!AR36</f>
        <v>431.98474553138396</v>
      </c>
    </row>
    <row r="27" spans="1:44" x14ac:dyDescent="0.2">
      <c r="A27" t="str">
        <f>Baseline_data!A39</f>
        <v>BASELINE</v>
      </c>
      <c r="B27" t="str">
        <f>Baseline_data!B39</f>
        <v>Forestry Production|for PAPPLANT</v>
      </c>
      <c r="C27" t="str">
        <f>Baseline_data!C39</f>
        <v>EJ/yr</v>
      </c>
      <c r="D27">
        <f>Baseline_data!D39</f>
        <v>537.57000000000005</v>
      </c>
      <c r="E27">
        <f>Baseline_data!E39</f>
        <v>537.57000000000005</v>
      </c>
      <c r="F27">
        <f>Baseline_data!F39</f>
        <v>537.57000000000005</v>
      </c>
      <c r="G27">
        <f>Baseline_data!G39</f>
        <v>535.92765355081201</v>
      </c>
      <c r="H27">
        <f>Baseline_data!H39</f>
        <v>531.25105353647405</v>
      </c>
      <c r="I27">
        <f>Baseline_data!I39</f>
        <v>520.94121957840798</v>
      </c>
      <c r="J27">
        <f>Baseline_data!J39</f>
        <v>508.16780804313203</v>
      </c>
      <c r="K27">
        <f>Baseline_data!K39</f>
        <v>495.35905696114799</v>
      </c>
      <c r="L27">
        <f>Baseline_data!L39</f>
        <v>482.52674618136001</v>
      </c>
      <c r="M27">
        <f>Baseline_data!M39</f>
        <v>469.65909585486401</v>
      </c>
      <c r="N27">
        <f>Baseline_data!N39</f>
        <v>456.76788583056202</v>
      </c>
      <c r="O27">
        <f>Baseline_data!O39</f>
        <v>449.04080474142302</v>
      </c>
      <c r="P27">
        <f>Baseline_data!P39</f>
        <v>441.37301620304601</v>
      </c>
      <c r="Q27">
        <f>Baseline_data!Q39</f>
        <v>433.74392514516501</v>
      </c>
      <c r="R27">
        <f>Baseline_data!R39</f>
        <v>426.18020412772302</v>
      </c>
      <c r="S27">
        <f>Baseline_data!S39</f>
        <v>418.66156194590798</v>
      </c>
      <c r="T27">
        <f>Baseline_data!T39</f>
        <v>411.36113408989598</v>
      </c>
      <c r="U27">
        <f>Baseline_data!U39</f>
        <v>404.112820532071</v>
      </c>
      <c r="V27">
        <f>Baseline_data!V39</f>
        <v>396.94396465391401</v>
      </c>
      <c r="W27">
        <f>Baseline_data!W39</f>
        <v>389.83497965514698</v>
      </c>
      <c r="X27">
        <f>Baseline_data!X39</f>
        <v>382.81359675953399</v>
      </c>
      <c r="Y27">
        <f>Baseline_data!Y39</f>
        <v>378.31857645315301</v>
      </c>
      <c r="Z27">
        <f>Baseline_data!Z39</f>
        <v>374.06628132308799</v>
      </c>
      <c r="AA27">
        <f>Baseline_data!AA39</f>
        <v>369.76925271409698</v>
      </c>
      <c r="AB27">
        <f>Baseline_data!AB39</f>
        <v>365.71306902512498</v>
      </c>
      <c r="AC27">
        <f>Baseline_data!AC39</f>
        <v>361.76869027807402</v>
      </c>
      <c r="AD27">
        <f>Baseline_data!AD39</f>
        <v>357.94170672552201</v>
      </c>
      <c r="AE27">
        <f>Baseline_data!AE39</f>
        <v>354.237988130095</v>
      </c>
      <c r="AF27">
        <f>Baseline_data!AF39</f>
        <v>350.80984159760902</v>
      </c>
      <c r="AG27">
        <f>Baseline_data!AG39</f>
        <v>347.35967096631799</v>
      </c>
      <c r="AH27">
        <f>Baseline_data!AH39</f>
        <v>344.19833878861903</v>
      </c>
      <c r="AI27">
        <f>Baseline_data!AI39</f>
        <v>342.79883540838</v>
      </c>
      <c r="AJ27">
        <f>Baseline_data!AJ39</f>
        <v>341.55665280154199</v>
      </c>
      <c r="AK27">
        <f>Baseline_data!AK39</f>
        <v>340.46787713530199</v>
      </c>
      <c r="AL27">
        <f>Baseline_data!AL39</f>
        <v>339.552547688316</v>
      </c>
      <c r="AM27">
        <f>Baseline_data!AM39</f>
        <v>338.81933671351101</v>
      </c>
      <c r="AN27">
        <f>Baseline_data!AN39</f>
        <v>338.27735017963403</v>
      </c>
      <c r="AO27">
        <f>Baseline_data!AO39</f>
        <v>337.92436933086401</v>
      </c>
      <c r="AP27">
        <f>Baseline_data!AP39</f>
        <v>337.94013715603501</v>
      </c>
      <c r="AQ27">
        <f>Baseline_data!AQ39</f>
        <v>338.019347415543</v>
      </c>
      <c r="AR27">
        <f>Baseline_data!AR39</f>
        <v>338.33099214757101</v>
      </c>
    </row>
    <row r="28" spans="1:44" x14ac:dyDescent="0.2">
      <c r="A28" t="str">
        <f>Baseline_data!A42</f>
        <v>BASELINE</v>
      </c>
      <c r="B28" t="str">
        <f>Baseline_data!B42</f>
        <v>Land Cover</v>
      </c>
      <c r="C28" t="str">
        <f>Baseline_data!C42</f>
        <v>million ha</v>
      </c>
      <c r="D28">
        <f>Baseline_data!D42</f>
        <v>13007.9999999999</v>
      </c>
      <c r="E28">
        <f>Baseline_data!E42</f>
        <v>13008</v>
      </c>
      <c r="F28">
        <f>Baseline_data!F42</f>
        <v>13008</v>
      </c>
      <c r="G28">
        <f>Baseline_data!G42</f>
        <v>13009</v>
      </c>
      <c r="H28">
        <f>Baseline_data!H42</f>
        <v>13009</v>
      </c>
      <c r="I28">
        <f>Baseline_data!I42</f>
        <v>13009</v>
      </c>
      <c r="J28">
        <f>Baseline_data!J42</f>
        <v>13009</v>
      </c>
      <c r="K28">
        <f>Baseline_data!K42</f>
        <v>13009</v>
      </c>
      <c r="L28">
        <f>Baseline_data!L42</f>
        <v>13008.9999999999</v>
      </c>
      <c r="M28">
        <f>Baseline_data!M42</f>
        <v>13009</v>
      </c>
      <c r="N28">
        <f>Baseline_data!N42</f>
        <v>13009</v>
      </c>
      <c r="O28">
        <f>Baseline_data!O42</f>
        <v>13009</v>
      </c>
      <c r="P28">
        <f>Baseline_data!P42</f>
        <v>13009</v>
      </c>
      <c r="Q28">
        <f>Baseline_data!Q42</f>
        <v>13008.9999999999</v>
      </c>
      <c r="R28">
        <f>Baseline_data!R42</f>
        <v>13009</v>
      </c>
      <c r="S28">
        <f>Baseline_data!S42</f>
        <v>13009</v>
      </c>
      <c r="T28">
        <f>Baseline_data!T42</f>
        <v>13009</v>
      </c>
      <c r="U28">
        <f>Baseline_data!U42</f>
        <v>13009</v>
      </c>
      <c r="V28">
        <f>Baseline_data!V42</f>
        <v>13009</v>
      </c>
      <c r="W28">
        <f>Baseline_data!W42</f>
        <v>13009</v>
      </c>
      <c r="X28">
        <f>Baseline_data!X42</f>
        <v>13009</v>
      </c>
      <c r="Y28">
        <f>Baseline_data!Y42</f>
        <v>13008.9999999999</v>
      </c>
      <c r="Z28">
        <f>Baseline_data!Z42</f>
        <v>13009</v>
      </c>
      <c r="AA28">
        <f>Baseline_data!AA42</f>
        <v>13009</v>
      </c>
      <c r="AB28">
        <f>Baseline_data!AB42</f>
        <v>13009</v>
      </c>
      <c r="AC28">
        <f>Baseline_data!AC42</f>
        <v>13009</v>
      </c>
      <c r="AD28">
        <f>Baseline_data!AD42</f>
        <v>13009</v>
      </c>
      <c r="AE28">
        <f>Baseline_data!AE42</f>
        <v>13009</v>
      </c>
      <c r="AF28">
        <f>Baseline_data!AF42</f>
        <v>13009</v>
      </c>
      <c r="AG28">
        <f>Baseline_data!AG42</f>
        <v>13009</v>
      </c>
      <c r="AH28">
        <f>Baseline_data!AH42</f>
        <v>13009</v>
      </c>
      <c r="AI28">
        <f>Baseline_data!AI42</f>
        <v>13009</v>
      </c>
      <c r="AJ28">
        <f>Baseline_data!AJ42</f>
        <v>13008.9999999999</v>
      </c>
      <c r="AK28">
        <f>Baseline_data!AK42</f>
        <v>13009</v>
      </c>
      <c r="AL28">
        <f>Baseline_data!AL42</f>
        <v>13009</v>
      </c>
      <c r="AM28">
        <f>Baseline_data!AM42</f>
        <v>13009</v>
      </c>
      <c r="AN28">
        <f>Baseline_data!AN42</f>
        <v>13009</v>
      </c>
      <c r="AO28">
        <f>Baseline_data!AO42</f>
        <v>13009</v>
      </c>
      <c r="AP28">
        <f>Baseline_data!AP42</f>
        <v>13009</v>
      </c>
      <c r="AQ28">
        <f>Baseline_data!AQ42</f>
        <v>13009</v>
      </c>
      <c r="AR28">
        <f>Baseline_data!AR42</f>
        <v>13009</v>
      </c>
    </row>
    <row r="29" spans="1:44" x14ac:dyDescent="0.2">
      <c r="A29" t="str">
        <f>Baseline_data!A43</f>
        <v>BASELINE</v>
      </c>
      <c r="B29" t="str">
        <f>Baseline_data!B43</f>
        <v>Land Cover|Cropland</v>
      </c>
      <c r="C29" t="str">
        <f>Baseline_data!C43</f>
        <v>million ha</v>
      </c>
      <c r="D29">
        <f>Baseline_data!D43</f>
        <v>1847.2700216707499</v>
      </c>
      <c r="E29">
        <f>Baseline_data!E43</f>
        <v>1870.4727543577199</v>
      </c>
      <c r="F29">
        <f>Baseline_data!F43</f>
        <v>1893.79447541744</v>
      </c>
      <c r="G29">
        <f>Baseline_data!G43</f>
        <v>1917.2946790363001</v>
      </c>
      <c r="H29">
        <f>Baseline_data!H43</f>
        <v>1940.9138710278999</v>
      </c>
      <c r="I29">
        <f>Baseline_data!I43</f>
        <v>1968.299828123799</v>
      </c>
      <c r="J29">
        <f>Baseline_data!J43</f>
        <v>1997.36883910451</v>
      </c>
      <c r="K29">
        <f>Baseline_data!K43</f>
        <v>2026.61633264435</v>
      </c>
      <c r="L29">
        <f>Baseline_data!L43</f>
        <v>2055.98281455694</v>
      </c>
      <c r="M29">
        <f>Baseline_data!M43</f>
        <v>2085.52777902866</v>
      </c>
      <c r="N29">
        <f>Baseline_data!N43</f>
        <v>2115.1917318731403</v>
      </c>
      <c r="O29">
        <f>Baseline_data!O43</f>
        <v>2131.0182291094288</v>
      </c>
      <c r="P29">
        <f>Baseline_data!P43</f>
        <v>2146.5452690186389</v>
      </c>
      <c r="Q29">
        <f>Baseline_data!Q43</f>
        <v>2161.8768671071689</v>
      </c>
      <c r="R29">
        <f>Baseline_data!R43</f>
        <v>2176.8783134763098</v>
      </c>
      <c r="S29">
        <f>Baseline_data!S43</f>
        <v>2191.6520889584399</v>
      </c>
      <c r="T29">
        <f>Baseline_data!T43</f>
        <v>2205.9681931312898</v>
      </c>
      <c r="U29">
        <f>Baseline_data!U43</f>
        <v>2220.0210937779402</v>
      </c>
      <c r="V29">
        <f>Baseline_data!V43</f>
        <v>2233.6726930121299</v>
      </c>
      <c r="W29">
        <f>Baseline_data!W43</f>
        <v>2247.021914067579</v>
      </c>
      <c r="X29">
        <f>Baseline_data!X43</f>
        <v>2259.9287002586198</v>
      </c>
      <c r="Y29">
        <f>Baseline_data!Y43</f>
        <v>2265.8758706408398</v>
      </c>
      <c r="Z29">
        <f>Baseline_data!Z43</f>
        <v>2271.2415775394888</v>
      </c>
      <c r="AA29">
        <f>Baseline_data!AA43</f>
        <v>2276.1887898540899</v>
      </c>
      <c r="AB29">
        <f>Baseline_data!AB43</f>
        <v>2280.5640349290297</v>
      </c>
      <c r="AC29">
        <f>Baseline_data!AC43</f>
        <v>2284.374608580119</v>
      </c>
      <c r="AD29">
        <f>Baseline_data!AD43</f>
        <v>2287.5922772085</v>
      </c>
      <c r="AE29">
        <f>Baseline_data!AE43</f>
        <v>2290.1873955483588</v>
      </c>
      <c r="AF29">
        <f>Baseline_data!AF43</f>
        <v>2292.0351570378398</v>
      </c>
      <c r="AG29">
        <f>Baseline_data!AG43</f>
        <v>2293.3497301042889</v>
      </c>
      <c r="AH29">
        <f>Baseline_data!AH43</f>
        <v>2293.8499443473702</v>
      </c>
      <c r="AI29">
        <f>Baseline_data!AI43</f>
        <v>2289.9629820677201</v>
      </c>
      <c r="AJ29">
        <f>Baseline_data!AJ43</f>
        <v>2285.2814704274497</v>
      </c>
      <c r="AK29">
        <f>Baseline_data!AK43</f>
        <v>2279.8251762589098</v>
      </c>
      <c r="AL29">
        <f>Baseline_data!AL43</f>
        <v>2273.4928910840299</v>
      </c>
      <c r="AM29">
        <f>Baseline_data!AM43</f>
        <v>2266.2408156456199</v>
      </c>
      <c r="AN29">
        <f>Baseline_data!AN43</f>
        <v>2258.0229602025161</v>
      </c>
      <c r="AO29">
        <f>Baseline_data!AO43</f>
        <v>2248.8505305922131</v>
      </c>
      <c r="AP29">
        <f>Baseline_data!AP43</f>
        <v>2238.4601551870751</v>
      </c>
      <c r="AQ29">
        <f>Baseline_data!AQ43</f>
        <v>2227.1049422016263</v>
      </c>
      <c r="AR29">
        <f>Baseline_data!AR43</f>
        <v>2214.575817738792</v>
      </c>
    </row>
    <row r="30" spans="1:44" x14ac:dyDescent="0.2">
      <c r="A30" t="str">
        <f>Baseline_data!A44</f>
        <v>BASELINE</v>
      </c>
      <c r="B30" t="str">
        <f>Baseline_data!B44</f>
        <v>Land Cover|Cropland|Rainfed</v>
      </c>
      <c r="C30" t="str">
        <f>Baseline_data!C44</f>
        <v>million ha</v>
      </c>
      <c r="D30">
        <f>Baseline_data!D44</f>
        <v>1479.4700216707499</v>
      </c>
      <c r="E30">
        <f>Baseline_data!E44</f>
        <v>1502.6727543577199</v>
      </c>
      <c r="F30">
        <f>Baseline_data!F44</f>
        <v>1525.9944754174401</v>
      </c>
      <c r="G30">
        <f>Baseline_data!G44</f>
        <v>1549.4946790363001</v>
      </c>
      <c r="H30">
        <f>Baseline_data!H44</f>
        <v>1573.1138710278999</v>
      </c>
      <c r="I30">
        <f>Baseline_data!I44</f>
        <v>1600.4998281237999</v>
      </c>
      <c r="J30">
        <f>Baseline_data!J44</f>
        <v>1629.5688391045101</v>
      </c>
      <c r="K30">
        <f>Baseline_data!K44</f>
        <v>1658.81633264435</v>
      </c>
      <c r="L30">
        <f>Baseline_data!L44</f>
        <v>1688.18281455694</v>
      </c>
      <c r="M30">
        <f>Baseline_data!M44</f>
        <v>1717.7277790286601</v>
      </c>
      <c r="N30">
        <f>Baseline_data!N44</f>
        <v>1747.3917318731401</v>
      </c>
      <c r="O30">
        <f>Baseline_data!O44</f>
        <v>1744.8282291094299</v>
      </c>
      <c r="P30">
        <f>Baseline_data!P44</f>
        <v>1741.0457690186399</v>
      </c>
      <c r="Q30">
        <f>Baseline_data!Q44</f>
        <v>1736.1023921071701</v>
      </c>
      <c r="R30">
        <f>Baseline_data!R44</f>
        <v>1729.81511467631</v>
      </c>
      <c r="S30">
        <f>Baseline_data!S44</f>
        <v>1722.2357302584401</v>
      </c>
      <c r="T30">
        <f>Baseline_data!T44</f>
        <v>1713.0810165312901</v>
      </c>
      <c r="U30">
        <f>Baseline_data!U44</f>
        <v>1702.48955827794</v>
      </c>
      <c r="V30">
        <f>Baseline_data!V44</f>
        <v>1690.2645808121299</v>
      </c>
      <c r="W30">
        <f>Baseline_data!W44</f>
        <v>1676.4433962675801</v>
      </c>
      <c r="X30">
        <f>Baseline_data!X44</f>
        <v>1660.82125655862</v>
      </c>
      <c r="Y30">
        <f>Baseline_data!Y44</f>
        <v>1636.81305474084</v>
      </c>
      <c r="Z30">
        <f>Baseline_data!Z44</f>
        <v>1610.7256208394899</v>
      </c>
      <c r="AA30">
        <f>Baseline_data!AA44</f>
        <v>1582.6470353540899</v>
      </c>
      <c r="AB30">
        <f>Baseline_data!AB44</f>
        <v>1552.34519262903</v>
      </c>
      <c r="AC30">
        <f>Baseline_data!AC44</f>
        <v>1519.7448241801201</v>
      </c>
      <c r="AD30">
        <f>Baseline_data!AD44</f>
        <v>1484.7310036085</v>
      </c>
      <c r="AE30">
        <f>Baseline_data!AE44</f>
        <v>1447.1830582483601</v>
      </c>
      <c r="AF30">
        <f>Baseline_data!AF44</f>
        <v>1406.8806028378399</v>
      </c>
      <c r="AG30">
        <f>Baseline_data!AG44</f>
        <v>1363.9374482042899</v>
      </c>
      <c r="AH30">
        <f>Baseline_data!AH44</f>
        <v>1317.9670483473701</v>
      </c>
      <c r="AI30">
        <f>Baseline_data!AI44</f>
        <v>1265.2859410677199</v>
      </c>
      <c r="AJ30">
        <f>Baseline_data!AJ44</f>
        <v>1209.3705774274499</v>
      </c>
      <c r="AK30">
        <f>Baseline_data!AK44</f>
        <v>1150.11873925891</v>
      </c>
      <c r="AL30">
        <f>Baseline_data!AL44</f>
        <v>1087.3011320840301</v>
      </c>
      <c r="AM30">
        <f>Baseline_data!AM44</f>
        <v>1020.73946864562</v>
      </c>
      <c r="AN30">
        <f>Baseline_data!AN44</f>
        <v>950.24654520251602</v>
      </c>
      <c r="AO30">
        <f>Baseline_data!AO44</f>
        <v>875.68529559221304</v>
      </c>
      <c r="AP30">
        <f>Baseline_data!AP44</f>
        <v>796.636658187075</v>
      </c>
      <c r="AQ30">
        <f>Baseline_data!AQ44</f>
        <v>713.19027020162605</v>
      </c>
      <c r="AR30">
        <f>Baseline_data!AR44</f>
        <v>624.965411738802</v>
      </c>
    </row>
    <row r="31" spans="1:44" x14ac:dyDescent="0.2">
      <c r="A31" t="str">
        <f>Baseline_data!A45</f>
        <v>BASELINE</v>
      </c>
      <c r="B31" t="str">
        <f>Baseline_data!B45</f>
        <v>Land Cover|Cropland|Irrigated</v>
      </c>
      <c r="C31" t="str">
        <f>Baseline_data!C45</f>
        <v>million ha</v>
      </c>
      <c r="D31">
        <f>Baseline_data!D45</f>
        <v>367.8</v>
      </c>
      <c r="E31">
        <f>Baseline_data!E45</f>
        <v>367.8</v>
      </c>
      <c r="F31">
        <f>Baseline_data!F45</f>
        <v>367.8</v>
      </c>
      <c r="G31">
        <f>Baseline_data!G45</f>
        <v>367.8</v>
      </c>
      <c r="H31">
        <f>Baseline_data!H45</f>
        <v>367.8</v>
      </c>
      <c r="I31">
        <f>Baseline_data!I45</f>
        <v>367.79999999999899</v>
      </c>
      <c r="J31">
        <f>Baseline_data!J45</f>
        <v>367.8</v>
      </c>
      <c r="K31">
        <f>Baseline_data!K45</f>
        <v>367.8</v>
      </c>
      <c r="L31">
        <f>Baseline_data!L45</f>
        <v>367.8</v>
      </c>
      <c r="M31">
        <f>Baseline_data!M45</f>
        <v>367.8</v>
      </c>
      <c r="N31">
        <f>Baseline_data!N45</f>
        <v>367.8</v>
      </c>
      <c r="O31">
        <f>Baseline_data!O45</f>
        <v>386.18999999999897</v>
      </c>
      <c r="P31">
        <f>Baseline_data!P45</f>
        <v>405.49949999999899</v>
      </c>
      <c r="Q31">
        <f>Baseline_data!Q45</f>
        <v>425.77447499999897</v>
      </c>
      <c r="R31">
        <f>Baseline_data!R45</f>
        <v>447.06319880000001</v>
      </c>
      <c r="S31">
        <f>Baseline_data!S45</f>
        <v>469.41635869999999</v>
      </c>
      <c r="T31">
        <f>Baseline_data!T45</f>
        <v>492.88717659999998</v>
      </c>
      <c r="U31">
        <f>Baseline_data!U45</f>
        <v>517.53153550000002</v>
      </c>
      <c r="V31">
        <f>Baseline_data!V45</f>
        <v>543.40811220000001</v>
      </c>
      <c r="W31">
        <f>Baseline_data!W45</f>
        <v>570.57851779999896</v>
      </c>
      <c r="X31">
        <f>Baseline_data!X45</f>
        <v>599.10744369999998</v>
      </c>
      <c r="Y31">
        <f>Baseline_data!Y45</f>
        <v>629.06281590000003</v>
      </c>
      <c r="Z31">
        <f>Baseline_data!Z45</f>
        <v>660.51595669999904</v>
      </c>
      <c r="AA31">
        <f>Baseline_data!AA45</f>
        <v>693.54175450000002</v>
      </c>
      <c r="AB31">
        <f>Baseline_data!AB45</f>
        <v>728.21884230000001</v>
      </c>
      <c r="AC31">
        <f>Baseline_data!AC45</f>
        <v>764.62978439999904</v>
      </c>
      <c r="AD31">
        <f>Baseline_data!AD45</f>
        <v>802.8612736</v>
      </c>
      <c r="AE31">
        <f>Baseline_data!AE45</f>
        <v>843.00433729999895</v>
      </c>
      <c r="AF31">
        <f>Baseline_data!AF45</f>
        <v>885.15455420000001</v>
      </c>
      <c r="AG31">
        <f>Baseline_data!AG45</f>
        <v>929.41228189999902</v>
      </c>
      <c r="AH31">
        <f>Baseline_data!AH45</f>
        <v>975.88289599999996</v>
      </c>
      <c r="AI31">
        <f>Baseline_data!AI45</f>
        <v>1024.6770409999999</v>
      </c>
      <c r="AJ31">
        <f>Baseline_data!AJ45</f>
        <v>1075.910893</v>
      </c>
      <c r="AK31">
        <f>Baseline_data!AK45</f>
        <v>1129.7064370000001</v>
      </c>
      <c r="AL31">
        <f>Baseline_data!AL45</f>
        <v>1186.191759</v>
      </c>
      <c r="AM31">
        <f>Baseline_data!AM45</f>
        <v>1245.5013469999999</v>
      </c>
      <c r="AN31">
        <f>Baseline_data!AN45</f>
        <v>1307.776415</v>
      </c>
      <c r="AO31">
        <f>Baseline_data!AO45</f>
        <v>1373.1652349999999</v>
      </c>
      <c r="AP31">
        <f>Baseline_data!AP45</f>
        <v>1441.8234970000001</v>
      </c>
      <c r="AQ31">
        <f>Baseline_data!AQ45</f>
        <v>1513.9146720000001</v>
      </c>
      <c r="AR31">
        <f>Baseline_data!AR45</f>
        <v>1589.61040599999</v>
      </c>
    </row>
    <row r="32" spans="1:44" x14ac:dyDescent="0.2">
      <c r="A32" t="str">
        <f>Baseline_data!A46</f>
        <v>BASELINE</v>
      </c>
      <c r="B32" t="str">
        <f>Baseline_data!B46</f>
        <v>Land Cover|Forest</v>
      </c>
      <c r="C32" t="str">
        <f>Baseline_data!C46</f>
        <v>million ha</v>
      </c>
      <c r="D32">
        <f>Baseline_data!D46</f>
        <v>4000</v>
      </c>
      <c r="E32">
        <f>Baseline_data!E46</f>
        <v>4000</v>
      </c>
      <c r="F32">
        <f>Baseline_data!F46</f>
        <v>4000</v>
      </c>
      <c r="G32">
        <f>Baseline_data!G46</f>
        <v>3991.7053209636902</v>
      </c>
      <c r="H32">
        <f>Baseline_data!H46</f>
        <v>3968.0861289720901</v>
      </c>
      <c r="I32">
        <f>Baseline_data!I46</f>
        <v>3916.0162604970101</v>
      </c>
      <c r="J32">
        <f>Baseline_data!J46</f>
        <v>3851.5040810259202</v>
      </c>
      <c r="K32">
        <f>Baseline_data!K46</f>
        <v>3786.8134189957</v>
      </c>
      <c r="L32">
        <f>Baseline_data!L46</f>
        <v>3722.00376859272</v>
      </c>
      <c r="M32">
        <f>Baseline_data!M46</f>
        <v>3657.0156356306202</v>
      </c>
      <c r="N32">
        <f>Baseline_data!N46</f>
        <v>3591.9085142957701</v>
      </c>
      <c r="O32">
        <f>Baseline_data!O46</f>
        <v>3552.8828522294102</v>
      </c>
      <c r="P32">
        <f>Baseline_data!P46</f>
        <v>3514.1566474901301</v>
      </c>
      <c r="Q32">
        <f>Baseline_data!Q46</f>
        <v>3475.6258845715402</v>
      </c>
      <c r="R32">
        <f>Baseline_data!R46</f>
        <v>3437.4252733723301</v>
      </c>
      <c r="S32">
        <f>Baseline_data!S46</f>
        <v>3399.4523330601401</v>
      </c>
      <c r="T32">
        <f>Baseline_data!T46</f>
        <v>3362.5814853024999</v>
      </c>
      <c r="U32">
        <f>Baseline_data!U46</f>
        <v>3325.9738410710602</v>
      </c>
      <c r="V32">
        <f>Baseline_data!V46</f>
        <v>3289.7674982520898</v>
      </c>
      <c r="W32">
        <f>Baseline_data!W46</f>
        <v>3253.86353361185</v>
      </c>
      <c r="X32">
        <f>Baseline_data!X46</f>
        <v>3218.40200383603</v>
      </c>
      <c r="Y32">
        <f>Baseline_data!Y46</f>
        <v>3195.6998810765299</v>
      </c>
      <c r="Z32">
        <f>Baseline_data!Z46</f>
        <v>3174.2236430459002</v>
      </c>
      <c r="AA32">
        <f>Baseline_data!AA46</f>
        <v>3152.52147835402</v>
      </c>
      <c r="AB32">
        <f>Baseline_data!AB46</f>
        <v>3132.03570214709</v>
      </c>
      <c r="AC32">
        <f>Baseline_data!AC46</f>
        <v>3112.11459736401</v>
      </c>
      <c r="AD32">
        <f>Baseline_data!AD46</f>
        <v>3092.7863976036401</v>
      </c>
      <c r="AE32">
        <f>Baseline_data!AE46</f>
        <v>3074.0807481317902</v>
      </c>
      <c r="AF32">
        <f>Baseline_data!AF46</f>
        <v>3056.7668767556002</v>
      </c>
      <c r="AG32">
        <f>Baseline_data!AG46</f>
        <v>3039.3417725571599</v>
      </c>
      <c r="AH32">
        <f>Baseline_data!AH46</f>
        <v>3023.37544842737</v>
      </c>
      <c r="AI32">
        <f>Baseline_data!AI46</f>
        <v>3016.3072495372699</v>
      </c>
      <c r="AJ32">
        <f>Baseline_data!AJ46</f>
        <v>3010.03360000778</v>
      </c>
      <c r="AK32">
        <f>Baseline_data!AK46</f>
        <v>3004.5347330065701</v>
      </c>
      <c r="AL32">
        <f>Baseline_data!AL46</f>
        <v>2999.9118570116998</v>
      </c>
      <c r="AM32">
        <f>Baseline_data!AM46</f>
        <v>2996.20877128036</v>
      </c>
      <c r="AN32">
        <f>Baseline_data!AN46</f>
        <v>2993.47146555371</v>
      </c>
      <c r="AO32">
        <f>Baseline_data!AO46</f>
        <v>2991.68873399426</v>
      </c>
      <c r="AP32">
        <f>Baseline_data!AP46</f>
        <v>2991.7683694749198</v>
      </c>
      <c r="AQ32">
        <f>Baseline_data!AQ46</f>
        <v>2992.1684212906198</v>
      </c>
      <c r="AR32">
        <f>Baseline_data!AR46</f>
        <v>2993.7423845836902</v>
      </c>
    </row>
    <row r="33" spans="1:44" x14ac:dyDescent="0.2">
      <c r="A33" t="str">
        <f>Baseline_data!A47</f>
        <v>BASELINE</v>
      </c>
      <c r="B33" t="str">
        <f>Baseline_data!B47</f>
        <v>Land Cover|Forest|Forestry</v>
      </c>
      <c r="C33" t="str">
        <f>Baseline_data!C47</f>
        <v>million ha</v>
      </c>
      <c r="D33">
        <f>Baseline_data!D47</f>
        <v>2715</v>
      </c>
      <c r="E33">
        <f>Baseline_data!E47</f>
        <v>2715</v>
      </c>
      <c r="F33">
        <f>Baseline_data!F47</f>
        <v>2715</v>
      </c>
      <c r="G33">
        <f>Baseline_data!G47</f>
        <v>2706.7053209636902</v>
      </c>
      <c r="H33">
        <f>Baseline_data!H47</f>
        <v>2683.0861289720901</v>
      </c>
      <c r="I33">
        <f>Baseline_data!I47</f>
        <v>2631.0162604970101</v>
      </c>
      <c r="J33">
        <f>Baseline_data!J47</f>
        <v>2566.5040810259202</v>
      </c>
      <c r="K33">
        <f>Baseline_data!K47</f>
        <v>2501.8134189957</v>
      </c>
      <c r="L33">
        <f>Baseline_data!L47</f>
        <v>2437.00376859273</v>
      </c>
      <c r="M33">
        <f>Baseline_data!M47</f>
        <v>2372.0156356306202</v>
      </c>
      <c r="N33">
        <f>Baseline_data!N47</f>
        <v>2306.9085142957701</v>
      </c>
      <c r="O33">
        <f>Baseline_data!O47</f>
        <v>2267.8828522294102</v>
      </c>
      <c r="P33">
        <f>Baseline_data!P47</f>
        <v>2229.1566474901301</v>
      </c>
      <c r="Q33">
        <f>Baseline_data!Q47</f>
        <v>2190.6258845715402</v>
      </c>
      <c r="R33">
        <f>Baseline_data!R47</f>
        <v>2152.4252733723301</v>
      </c>
      <c r="S33">
        <f>Baseline_data!S47</f>
        <v>2114.4523330601401</v>
      </c>
      <c r="T33">
        <f>Baseline_data!T47</f>
        <v>2077.5814853024999</v>
      </c>
      <c r="U33">
        <f>Baseline_data!U47</f>
        <v>2040.97384107106</v>
      </c>
      <c r="V33">
        <f>Baseline_data!V47</f>
        <v>2004.76749825209</v>
      </c>
      <c r="W33">
        <f>Baseline_data!W47</f>
        <v>1968.86353361185</v>
      </c>
      <c r="X33">
        <f>Baseline_data!X47</f>
        <v>1933.40200383603</v>
      </c>
      <c r="Y33">
        <f>Baseline_data!Y47</f>
        <v>1910.6998810765299</v>
      </c>
      <c r="Z33">
        <f>Baseline_data!Z47</f>
        <v>1889.2236430459</v>
      </c>
      <c r="AA33">
        <f>Baseline_data!AA47</f>
        <v>1867.52147835402</v>
      </c>
      <c r="AB33">
        <f>Baseline_data!AB47</f>
        <v>1847.03570214709</v>
      </c>
      <c r="AC33">
        <f>Baseline_data!AC47</f>
        <v>1827.11459736401</v>
      </c>
      <c r="AD33">
        <f>Baseline_data!AD47</f>
        <v>1807.7863976036399</v>
      </c>
      <c r="AE33">
        <f>Baseline_data!AE47</f>
        <v>1789.08074813179</v>
      </c>
      <c r="AF33">
        <f>Baseline_data!AF47</f>
        <v>1771.7668767555999</v>
      </c>
      <c r="AG33">
        <f>Baseline_data!AG47</f>
        <v>1754.3417725571601</v>
      </c>
      <c r="AH33">
        <f>Baseline_data!AH47</f>
        <v>1738.37544842737</v>
      </c>
      <c r="AI33">
        <f>Baseline_data!AI47</f>
        <v>1731.3072495372701</v>
      </c>
      <c r="AJ33">
        <f>Baseline_data!AJ47</f>
        <v>1725.03360000778</v>
      </c>
      <c r="AK33">
        <f>Baseline_data!AK47</f>
        <v>1719.5347330065699</v>
      </c>
      <c r="AL33">
        <f>Baseline_data!AL47</f>
        <v>1714.9118570117</v>
      </c>
      <c r="AM33">
        <f>Baseline_data!AM47</f>
        <v>1711.20877128036</v>
      </c>
      <c r="AN33">
        <f>Baseline_data!AN47</f>
        <v>1708.47146555371</v>
      </c>
      <c r="AO33">
        <f>Baseline_data!AO47</f>
        <v>1706.68873399426</v>
      </c>
      <c r="AP33">
        <f>Baseline_data!AP47</f>
        <v>1706.7683694749201</v>
      </c>
      <c r="AQ33">
        <f>Baseline_data!AQ47</f>
        <v>1707.16842129062</v>
      </c>
      <c r="AR33">
        <f>Baseline_data!AR47</f>
        <v>1708.74238458369</v>
      </c>
    </row>
    <row r="34" spans="1:44" x14ac:dyDescent="0.2">
      <c r="A34" t="str">
        <f>Baseline_data!A48</f>
        <v>BASELINE</v>
      </c>
      <c r="B34" t="str">
        <f>Baseline_data!B48</f>
        <v>Land Cover|Other Land</v>
      </c>
      <c r="C34" t="str">
        <f>Baseline_data!C48</f>
        <v>million ha</v>
      </c>
      <c r="D34">
        <f>Baseline_data!D48</f>
        <v>3899.99999999999</v>
      </c>
      <c r="E34">
        <f>Baseline_data!E48</f>
        <v>3899.99999999999</v>
      </c>
      <c r="F34">
        <f>Baseline_data!F48</f>
        <v>3899.99999999999</v>
      </c>
      <c r="G34">
        <f>Baseline_data!G48</f>
        <v>3899.99999999999</v>
      </c>
      <c r="H34">
        <f>Baseline_data!H48</f>
        <v>3899.99999999999</v>
      </c>
      <c r="I34">
        <f>Baseline_data!I48</f>
        <v>3899.99999999999</v>
      </c>
      <c r="J34">
        <f>Baseline_data!J48</f>
        <v>3900</v>
      </c>
      <c r="K34">
        <f>Baseline_data!K48</f>
        <v>3899.99999999999</v>
      </c>
      <c r="L34">
        <f>Baseline_data!L48</f>
        <v>3900</v>
      </c>
      <c r="M34">
        <f>Baseline_data!M48</f>
        <v>3899.99999999999</v>
      </c>
      <c r="N34">
        <f>Baseline_data!N48</f>
        <v>3899.99999999999</v>
      </c>
      <c r="O34">
        <f>Baseline_data!O48</f>
        <v>3900</v>
      </c>
      <c r="P34">
        <f>Baseline_data!P48</f>
        <v>3900</v>
      </c>
      <c r="Q34">
        <f>Baseline_data!Q48</f>
        <v>3900</v>
      </c>
      <c r="R34">
        <f>Baseline_data!R48</f>
        <v>3900</v>
      </c>
      <c r="S34">
        <f>Baseline_data!S48</f>
        <v>3900</v>
      </c>
      <c r="T34">
        <f>Baseline_data!T48</f>
        <v>3900</v>
      </c>
      <c r="U34">
        <f>Baseline_data!U48</f>
        <v>3900</v>
      </c>
      <c r="V34">
        <f>Baseline_data!V48</f>
        <v>3900</v>
      </c>
      <c r="W34">
        <f>Baseline_data!W48</f>
        <v>3900</v>
      </c>
      <c r="X34">
        <f>Baseline_data!X48</f>
        <v>3900</v>
      </c>
      <c r="Y34">
        <f>Baseline_data!Y48</f>
        <v>3900</v>
      </c>
      <c r="Z34">
        <f>Baseline_data!Z48</f>
        <v>3900</v>
      </c>
      <c r="AA34">
        <f>Baseline_data!AA48</f>
        <v>3900</v>
      </c>
      <c r="AB34">
        <f>Baseline_data!AB48</f>
        <v>3900</v>
      </c>
      <c r="AC34">
        <f>Baseline_data!AC48</f>
        <v>3900</v>
      </c>
      <c r="AD34">
        <f>Baseline_data!AD48</f>
        <v>3900</v>
      </c>
      <c r="AE34">
        <f>Baseline_data!AE48</f>
        <v>3899.99999999999</v>
      </c>
      <c r="AF34">
        <f>Baseline_data!AF48</f>
        <v>3900</v>
      </c>
      <c r="AG34">
        <f>Baseline_data!AG48</f>
        <v>3900</v>
      </c>
      <c r="AH34">
        <f>Baseline_data!AH48</f>
        <v>3900</v>
      </c>
      <c r="AI34">
        <f>Baseline_data!AI48</f>
        <v>3900</v>
      </c>
      <c r="AJ34">
        <f>Baseline_data!AJ48</f>
        <v>3900</v>
      </c>
      <c r="AK34">
        <f>Baseline_data!AK48</f>
        <v>3900</v>
      </c>
      <c r="AL34">
        <f>Baseline_data!AL48</f>
        <v>3900</v>
      </c>
      <c r="AM34">
        <f>Baseline_data!AM48</f>
        <v>3900</v>
      </c>
      <c r="AN34">
        <f>Baseline_data!AN48</f>
        <v>3900</v>
      </c>
      <c r="AO34">
        <f>Baseline_data!AO48</f>
        <v>3900</v>
      </c>
      <c r="AP34">
        <f>Baseline_data!AP48</f>
        <v>3900</v>
      </c>
      <c r="AQ34">
        <f>Baseline_data!AQ48</f>
        <v>3900</v>
      </c>
      <c r="AR34">
        <f>Baseline_data!AR48</f>
        <v>3900</v>
      </c>
    </row>
    <row r="35" spans="1:44" x14ac:dyDescent="0.2">
      <c r="A35" t="str">
        <f>Baseline_data!A49</f>
        <v>BASELINE</v>
      </c>
      <c r="B35" t="str">
        <f>Baseline_data!B49</f>
        <v>Land Cover|Pasture</v>
      </c>
      <c r="C35" t="str">
        <f>Baseline_data!C49</f>
        <v>million ha</v>
      </c>
      <c r="D35">
        <f>Baseline_data!D49</f>
        <v>3200</v>
      </c>
      <c r="E35">
        <f>Baseline_data!E49</f>
        <v>3200</v>
      </c>
      <c r="F35">
        <f>Baseline_data!F49</f>
        <v>3200</v>
      </c>
      <c r="G35">
        <f>Baseline_data!G49</f>
        <v>3200</v>
      </c>
      <c r="H35">
        <f>Baseline_data!H49</f>
        <v>3200</v>
      </c>
      <c r="I35">
        <f>Baseline_data!I49</f>
        <v>3224.6839113791798</v>
      </c>
      <c r="J35">
        <f>Baseline_data!J49</f>
        <v>3260.12707986956</v>
      </c>
      <c r="K35">
        <f>Baseline_data!K49</f>
        <v>3295.5702483599398</v>
      </c>
      <c r="L35">
        <f>Baseline_data!L49</f>
        <v>3331.01341685032</v>
      </c>
      <c r="M35">
        <f>Baseline_data!M49</f>
        <v>3366.4565853406998</v>
      </c>
      <c r="N35">
        <f>Baseline_data!N49</f>
        <v>3401.89975383108</v>
      </c>
      <c r="O35">
        <f>Baseline_data!O49</f>
        <v>3425.09891866115</v>
      </c>
      <c r="P35">
        <f>Baseline_data!P49</f>
        <v>3448.29808349121</v>
      </c>
      <c r="Q35">
        <f>Baseline_data!Q49</f>
        <v>3471.49724832128</v>
      </c>
      <c r="R35">
        <f>Baseline_data!R49</f>
        <v>3494.69641315134</v>
      </c>
      <c r="S35">
        <f>Baseline_data!S49</f>
        <v>3517.89557798141</v>
      </c>
      <c r="T35">
        <f>Baseline_data!T49</f>
        <v>3540.4503215661998</v>
      </c>
      <c r="U35">
        <f>Baseline_data!U49</f>
        <v>3563.00506515098</v>
      </c>
      <c r="V35">
        <f>Baseline_data!V49</f>
        <v>3585.5598087357698</v>
      </c>
      <c r="W35">
        <f>Baseline_data!W49</f>
        <v>3608.1145523205601</v>
      </c>
      <c r="X35">
        <f>Baseline_data!X49</f>
        <v>3630.6692959053398</v>
      </c>
      <c r="Y35">
        <f>Baseline_data!Y49</f>
        <v>3647.4242482826098</v>
      </c>
      <c r="Z35">
        <f>Baseline_data!Z49</f>
        <v>3663.5347794146001</v>
      </c>
      <c r="AA35">
        <f>Baseline_data!AA49</f>
        <v>3680.2897317918701</v>
      </c>
      <c r="AB35">
        <f>Baseline_data!AB49</f>
        <v>3696.4002629238598</v>
      </c>
      <c r="AC35">
        <f>Baseline_data!AC49</f>
        <v>3712.5107940558501</v>
      </c>
      <c r="AD35">
        <f>Baseline_data!AD49</f>
        <v>3728.6213251878398</v>
      </c>
      <c r="AE35">
        <f>Baseline_data!AE49</f>
        <v>3744.7318563198301</v>
      </c>
      <c r="AF35">
        <f>Baseline_data!AF49</f>
        <v>3760.1979662065501</v>
      </c>
      <c r="AG35">
        <f>Baseline_data!AG49</f>
        <v>3776.3084973385398</v>
      </c>
      <c r="AH35">
        <f>Baseline_data!AH49</f>
        <v>3791.7746072252498</v>
      </c>
      <c r="AI35">
        <f>Baseline_data!AI49</f>
        <v>3802.7297683950001</v>
      </c>
      <c r="AJ35">
        <f>Baseline_data!AJ49</f>
        <v>3813.6849295647498</v>
      </c>
      <c r="AK35">
        <f>Baseline_data!AK49</f>
        <v>3824.6400907345101</v>
      </c>
      <c r="AL35">
        <f>Baseline_data!AL49</f>
        <v>3835.5952519042598</v>
      </c>
      <c r="AM35">
        <f>Baseline_data!AM49</f>
        <v>3846.5504130740101</v>
      </c>
      <c r="AN35">
        <f>Baseline_data!AN49</f>
        <v>3857.5055742437698</v>
      </c>
      <c r="AO35">
        <f>Baseline_data!AO49</f>
        <v>3868.4607354135201</v>
      </c>
      <c r="AP35">
        <f>Baseline_data!AP49</f>
        <v>3878.7714753379901</v>
      </c>
      <c r="AQ35">
        <f>Baseline_data!AQ49</f>
        <v>3889.7266365077498</v>
      </c>
      <c r="AR35">
        <f>Baseline_data!AR49</f>
        <v>3900.6817976775001</v>
      </c>
    </row>
    <row r="36" spans="1:44" x14ac:dyDescent="0.2">
      <c r="A36" t="str">
        <f>Baseline_data!A50</f>
        <v>BASELINE</v>
      </c>
      <c r="B36" t="str">
        <f>Baseline_data!B50</f>
        <v>Land Cover|Cropland+Livestock+Forest</v>
      </c>
      <c r="C36" t="str">
        <f>Baseline_data!C50</f>
        <v>million ha</v>
      </c>
      <c r="D36">
        <f>Baseline_data!D50</f>
        <v>7762.2700216707499</v>
      </c>
      <c r="E36">
        <f>Baseline_data!E50</f>
        <v>7785.4727543577201</v>
      </c>
      <c r="F36">
        <f>Baseline_data!F50</f>
        <v>7808.7944754174405</v>
      </c>
      <c r="G36">
        <f>Baseline_data!G50</f>
        <v>7823.99999999999</v>
      </c>
      <c r="H36">
        <f>Baseline_data!H50</f>
        <v>7823.99999999999</v>
      </c>
      <c r="I36">
        <f>Baseline_data!I50</f>
        <v>7823.9999999999891</v>
      </c>
      <c r="J36">
        <f>Baseline_data!J50</f>
        <v>7823.9999999999909</v>
      </c>
      <c r="K36">
        <f>Baseline_data!K50</f>
        <v>7823.99999999999</v>
      </c>
      <c r="L36">
        <f>Baseline_data!L50</f>
        <v>7823.99999999999</v>
      </c>
      <c r="M36">
        <f>Baseline_data!M50</f>
        <v>7823.99999999998</v>
      </c>
      <c r="N36">
        <f>Baseline_data!N50</f>
        <v>7823.9999999999909</v>
      </c>
      <c r="O36">
        <f>Baseline_data!O50</f>
        <v>7823.9999999999891</v>
      </c>
      <c r="P36">
        <f>Baseline_data!P50</f>
        <v>7823.99999999998</v>
      </c>
      <c r="Q36">
        <f>Baseline_data!Q50</f>
        <v>7823.9999999999891</v>
      </c>
      <c r="R36">
        <f>Baseline_data!R50</f>
        <v>7823.99999999998</v>
      </c>
      <c r="S36">
        <f>Baseline_data!S50</f>
        <v>7823.9999999999891</v>
      </c>
      <c r="T36">
        <f>Baseline_data!T50</f>
        <v>7823.99999999999</v>
      </c>
      <c r="U36">
        <f>Baseline_data!U50</f>
        <v>7823.99999999998</v>
      </c>
      <c r="V36">
        <f>Baseline_data!V50</f>
        <v>7823.9999999999891</v>
      </c>
      <c r="W36">
        <f>Baseline_data!W50</f>
        <v>7823.9999999999891</v>
      </c>
      <c r="X36">
        <f>Baseline_data!X50</f>
        <v>7823.9999999999891</v>
      </c>
      <c r="Y36">
        <f>Baseline_data!Y50</f>
        <v>7823.99999999998</v>
      </c>
      <c r="Z36">
        <f>Baseline_data!Z50</f>
        <v>7823.9999999999891</v>
      </c>
      <c r="AA36">
        <f>Baseline_data!AA50</f>
        <v>7823.99999999998</v>
      </c>
      <c r="AB36">
        <f>Baseline_data!AB50</f>
        <v>7823.99999999998</v>
      </c>
      <c r="AC36">
        <f>Baseline_data!AC50</f>
        <v>7823.9999999999791</v>
      </c>
      <c r="AD36">
        <f>Baseline_data!AD50</f>
        <v>7823.99999999998</v>
      </c>
      <c r="AE36">
        <f>Baseline_data!AE50</f>
        <v>7823.9999999999782</v>
      </c>
      <c r="AF36">
        <f>Baseline_data!AF50</f>
        <v>7823.9999999999891</v>
      </c>
      <c r="AG36">
        <f>Baseline_data!AG50</f>
        <v>7823.9999999999891</v>
      </c>
      <c r="AH36">
        <f>Baseline_data!AH50</f>
        <v>7823.99999999999</v>
      </c>
      <c r="AI36">
        <f>Baseline_data!AI50</f>
        <v>7823.99999999999</v>
      </c>
      <c r="AJ36">
        <f>Baseline_data!AJ50</f>
        <v>7823.99999999998</v>
      </c>
      <c r="AK36">
        <f>Baseline_data!AK50</f>
        <v>7823.9999999999891</v>
      </c>
      <c r="AL36">
        <f>Baseline_data!AL50</f>
        <v>7823.9999999999891</v>
      </c>
      <c r="AM36">
        <f>Baseline_data!AM50</f>
        <v>7823.99999999999</v>
      </c>
      <c r="AN36">
        <f>Baseline_data!AN50</f>
        <v>7823.9999999999964</v>
      </c>
      <c r="AO36">
        <f>Baseline_data!AO50</f>
        <v>7823.9999999999927</v>
      </c>
      <c r="AP36">
        <f>Baseline_data!AP50</f>
        <v>7823.9999999999854</v>
      </c>
      <c r="AQ36">
        <f>Baseline_data!AQ50</f>
        <v>7823.9999999999964</v>
      </c>
      <c r="AR36">
        <f>Baseline_data!AR50</f>
        <v>7823.9999999999818</v>
      </c>
    </row>
    <row r="37" spans="1:44" x14ac:dyDescent="0.2">
      <c r="A37" t="str">
        <f>Baseline_data!A53</f>
        <v>BASELINE</v>
      </c>
      <c r="B37" t="str">
        <f>Baseline_data!B53</f>
        <v>Primary Energy</v>
      </c>
      <c r="C37" t="str">
        <f>Baseline_data!C53</f>
        <v>EJ/yr</v>
      </c>
      <c r="D37">
        <f>Baseline_data!D53</f>
        <v>490.83685685172753</v>
      </c>
      <c r="E37">
        <f>Baseline_data!E53</f>
        <v>497.1067050357521</v>
      </c>
      <c r="F37">
        <f>Baseline_data!F53</f>
        <v>497.6642608056618</v>
      </c>
      <c r="G37">
        <f>Baseline_data!G53</f>
        <v>491.56562336708714</v>
      </c>
      <c r="H37">
        <f>Baseline_data!H53</f>
        <v>487.99538633064043</v>
      </c>
      <c r="I37">
        <f>Baseline_data!I53</f>
        <v>487.50966838423506</v>
      </c>
      <c r="J37">
        <f>Baseline_data!J53</f>
        <v>489.48245028767013</v>
      </c>
      <c r="K37">
        <f>Baseline_data!K53</f>
        <v>490.6297502973639</v>
      </c>
      <c r="L37">
        <f>Baseline_data!L53</f>
        <v>495.11508657163057</v>
      </c>
      <c r="M37">
        <f>Baseline_data!M53</f>
        <v>500.13649447475217</v>
      </c>
      <c r="N37">
        <f>Baseline_data!N53</f>
        <v>501.46899099612028</v>
      </c>
      <c r="O37">
        <f>Baseline_data!O53</f>
        <v>500.18914654252194</v>
      </c>
      <c r="P37">
        <f>Baseline_data!P53</f>
        <v>505.39982187060173</v>
      </c>
      <c r="Q37">
        <f>Baseline_data!Q53</f>
        <v>510.03174777834363</v>
      </c>
      <c r="R37">
        <f>Baseline_data!R53</f>
        <v>511.00730031498045</v>
      </c>
      <c r="S37">
        <f>Baseline_data!S53</f>
        <v>514.6565337352456</v>
      </c>
      <c r="T37">
        <f>Baseline_data!T53</f>
        <v>518.38667521468699</v>
      </c>
      <c r="U37">
        <f>Baseline_data!U53</f>
        <v>521.58116830023107</v>
      </c>
      <c r="V37">
        <f>Baseline_data!V53</f>
        <v>524.36515184703865</v>
      </c>
      <c r="W37">
        <f>Baseline_data!W53</f>
        <v>528.21358906201908</v>
      </c>
      <c r="X37">
        <f>Baseline_data!X53</f>
        <v>532.79813021649295</v>
      </c>
      <c r="Y37">
        <f>Baseline_data!Y53</f>
        <v>538.66621472021404</v>
      </c>
      <c r="Z37">
        <f>Baseline_data!Z53</f>
        <v>547.97344181346273</v>
      </c>
      <c r="AA37">
        <f>Baseline_data!AA53</f>
        <v>556.89855352678057</v>
      </c>
      <c r="AB37">
        <f>Baseline_data!AB53</f>
        <v>563.34191929800659</v>
      </c>
      <c r="AC37">
        <f>Baseline_data!AC53</f>
        <v>568.3286734370065</v>
      </c>
      <c r="AD37">
        <f>Baseline_data!AD53</f>
        <v>575.71869887076946</v>
      </c>
      <c r="AE37">
        <f>Baseline_data!AE53</f>
        <v>582.85384342710097</v>
      </c>
      <c r="AF37">
        <f>Baseline_data!AF53</f>
        <v>589.53904192320499</v>
      </c>
      <c r="AG37">
        <f>Baseline_data!AG53</f>
        <v>594.54671652474985</v>
      </c>
      <c r="AH37">
        <f>Baseline_data!AH53</f>
        <v>599.64400860654519</v>
      </c>
      <c r="AI37">
        <f>Baseline_data!AI53</f>
        <v>603.86801065908355</v>
      </c>
      <c r="AJ37">
        <f>Baseline_data!AJ53</f>
        <v>608.84134806453619</v>
      </c>
      <c r="AK37">
        <f>Baseline_data!AK53</f>
        <v>610.68911188460868</v>
      </c>
      <c r="AL37">
        <f>Baseline_data!AL53</f>
        <v>615.69881039463382</v>
      </c>
      <c r="AM37">
        <f>Baseline_data!AM53</f>
        <v>620.31890461885666</v>
      </c>
      <c r="AN37">
        <f>Baseline_data!AN53</f>
        <v>624.50896276104265</v>
      </c>
      <c r="AO37">
        <f>Baseline_data!AO53</f>
        <v>628.50225355780378</v>
      </c>
      <c r="AP37">
        <f>Baseline_data!AP53</f>
        <v>632.38671404125546</v>
      </c>
      <c r="AQ37">
        <f>Baseline_data!AQ53</f>
        <v>635.61851380454607</v>
      </c>
      <c r="AR37">
        <f>Baseline_data!AR53</f>
        <v>637.91929257515756</v>
      </c>
    </row>
    <row r="38" spans="1:44" x14ac:dyDescent="0.2">
      <c r="A38" t="str">
        <f>Baseline_data!A54</f>
        <v>BASELINE</v>
      </c>
      <c r="B38" t="str">
        <f>Baseline_data!B54</f>
        <v>Primary Energy|Biomass</v>
      </c>
      <c r="C38" t="str">
        <f>Baseline_data!C54</f>
        <v>EJ/yr</v>
      </c>
      <c r="D38">
        <f>Baseline_data!D54</f>
        <v>36.424674321238214</v>
      </c>
      <c r="E38">
        <f>Baseline_data!E54</f>
        <v>36.546988454706842</v>
      </c>
      <c r="F38">
        <f>Baseline_data!F54</f>
        <v>36.669929840142053</v>
      </c>
      <c r="G38">
        <f>Baseline_data!G54</f>
        <v>36.70671797364583</v>
      </c>
      <c r="H38">
        <f>Baseline_data!H54</f>
        <v>36.583225973085405</v>
      </c>
      <c r="I38">
        <f>Baseline_data!I54</f>
        <v>36.161942747398136</v>
      </c>
      <c r="J38">
        <f>Baseline_data!J54</f>
        <v>35.610642508219499</v>
      </c>
      <c r="K38">
        <f>Baseline_data!K54</f>
        <v>35.05840908011956</v>
      </c>
      <c r="L38">
        <f>Baseline_data!L54</f>
        <v>34.505553526072376</v>
      </c>
      <c r="M38">
        <f>Baseline_data!M54</f>
        <v>33.951764783104032</v>
      </c>
      <c r="N38">
        <f>Baseline_data!N54</f>
        <v>33.39735391418828</v>
      </c>
      <c r="O38">
        <f>Baseline_data!O54</f>
        <v>33.084808517299876</v>
      </c>
      <c r="P38">
        <f>Baseline_data!P54</f>
        <v>32.775407422345808</v>
      </c>
      <c r="Q38">
        <f>Baseline_data!Q54</f>
        <v>32.468685718475683</v>
      </c>
      <c r="R38">
        <f>Baseline_data!R54</f>
        <v>32.165430607658877</v>
      </c>
      <c r="S38">
        <f>Baseline_data!S54</f>
        <v>31.865193293122307</v>
      </c>
      <c r="T38">
        <f>Baseline_data!T54</f>
        <v>31.57652795040859</v>
      </c>
      <c r="U38">
        <f>Baseline_data!U54</f>
        <v>31.291253496686373</v>
      </c>
      <c r="V38">
        <f>Baseline_data!V54</f>
        <v>31.010192707795163</v>
      </c>
      <c r="W38">
        <f>Baseline_data!W54</f>
        <v>30.732934141747037</v>
      </c>
      <c r="X38">
        <f>Baseline_data!X54</f>
        <v>30.460321141775356</v>
      </c>
      <c r="Y38">
        <f>Baseline_data!Y54</f>
        <v>30.291887447066053</v>
      </c>
      <c r="Z38">
        <f>Baseline_data!Z54</f>
        <v>30.136325542009843</v>
      </c>
      <c r="AA38">
        <f>Baseline_data!AA54</f>
        <v>29.978391407010573</v>
      </c>
      <c r="AB38">
        <f>Baseline_data!AB54</f>
        <v>29.833542977086491</v>
      </c>
      <c r="AC38">
        <f>Baseline_data!AC54</f>
        <v>29.694623597112724</v>
      </c>
      <c r="AD38">
        <f>Baseline_data!AD54</f>
        <v>29.561929719877547</v>
      </c>
      <c r="AE38">
        <f>Baseline_data!AE54</f>
        <v>29.435772620671781</v>
      </c>
      <c r="AF38">
        <f>Baseline_data!AF54</f>
        <v>29.324229191470408</v>
      </c>
      <c r="AG38">
        <f>Baseline_data!AG54</f>
        <v>29.211831443618699</v>
      </c>
      <c r="AH38">
        <f>Baseline_data!AH54</f>
        <v>29.114750886487851</v>
      </c>
      <c r="AI38">
        <f>Baseline_data!AI54</f>
        <v>29.095419345211102</v>
      </c>
      <c r="AJ38">
        <f>Baseline_data!AJ54</f>
        <v>29.084430572220811</v>
      </c>
      <c r="AK38">
        <f>Baseline_data!AK54</f>
        <v>29.081890641760602</v>
      </c>
      <c r="AL38">
        <f>Baseline_data!AL54</f>
        <v>29.088548616866902</v>
      </c>
      <c r="AM38">
        <f>Baseline_data!AM54</f>
        <v>29.104864389740403</v>
      </c>
      <c r="AN38">
        <f>Baseline_data!AN54</f>
        <v>29.131320852663102</v>
      </c>
      <c r="AO38">
        <f>Baseline_data!AO54</f>
        <v>29.168113970324647</v>
      </c>
      <c r="AP38">
        <f>Baseline_data!AP54</f>
        <v>29.224148315924133</v>
      </c>
      <c r="AQ38">
        <f>Baseline_data!AQ54</f>
        <v>29.28386065902469</v>
      </c>
      <c r="AR38">
        <f>Baseline_data!AR54</f>
        <v>29.355899072637701</v>
      </c>
    </row>
    <row r="39" spans="1:44" x14ac:dyDescent="0.2">
      <c r="A39" t="str">
        <f>Baseline_data!A55</f>
        <v>BASELINE</v>
      </c>
      <c r="B39" t="str">
        <f>Baseline_data!B55</f>
        <v>Primary Energy|Biomass|Crops residues</v>
      </c>
      <c r="C39" t="str">
        <f>Baseline_data!C55</f>
        <v>EJ/yr</v>
      </c>
      <c r="D39">
        <f>Baseline_data!D55</f>
        <v>7.9171743212382601</v>
      </c>
      <c r="E39">
        <f>Baseline_data!E55</f>
        <v>8.0394884547069196</v>
      </c>
      <c r="F39">
        <f>Baseline_data!F55</f>
        <v>8.1624298401420905</v>
      </c>
      <c r="G39">
        <f>Baseline_data!G55</f>
        <v>8.2863121035270204</v>
      </c>
      <c r="H39">
        <f>Baseline_data!H55</f>
        <v>8.4108216188784493</v>
      </c>
      <c r="I39">
        <f>Baseline_data!I55</f>
        <v>8.5362720121796496</v>
      </c>
      <c r="J39">
        <f>Baseline_data!J55</f>
        <v>8.66234965744734</v>
      </c>
      <c r="K39">
        <f>Baseline_data!K55</f>
        <v>8.7893681806648001</v>
      </c>
      <c r="L39">
        <f>Baseline_data!L55</f>
        <v>8.9170139558487698</v>
      </c>
      <c r="M39">
        <f>Baseline_data!M55</f>
        <v>9.0456006089824896</v>
      </c>
      <c r="N39">
        <f>Baseline_data!N55</f>
        <v>9.1748145140827209</v>
      </c>
      <c r="O39">
        <f>Baseline_data!O55</f>
        <v>9.2720385688911406</v>
      </c>
      <c r="P39">
        <f>Baseline_data!P55</f>
        <v>9.3692626236995604</v>
      </c>
      <c r="Q39">
        <f>Baseline_data!Q55</f>
        <v>9.4671139304744898</v>
      </c>
      <c r="R39">
        <f>Baseline_data!R55</f>
        <v>9.5649652372494298</v>
      </c>
      <c r="S39">
        <f>Baseline_data!S55</f>
        <v>9.6634437959908599</v>
      </c>
      <c r="T39">
        <f>Baseline_data!T55</f>
        <v>9.7619223547323006</v>
      </c>
      <c r="U39">
        <f>Baseline_data!U55</f>
        <v>9.8610281654402403</v>
      </c>
      <c r="V39">
        <f>Baseline_data!V55</f>
        <v>9.96013397614818</v>
      </c>
      <c r="W39">
        <f>Baseline_data!W55</f>
        <v>10.059867038822601</v>
      </c>
      <c r="X39">
        <f>Baseline_data!X55</f>
        <v>10.159600101497</v>
      </c>
      <c r="Y39">
        <f>Baseline_data!Y55</f>
        <v>10.2295386957624</v>
      </c>
      <c r="Z39">
        <f>Baseline_data!Z55</f>
        <v>10.2994772900279</v>
      </c>
      <c r="AA39">
        <f>Baseline_data!AA55</f>
        <v>10.3694158842933</v>
      </c>
      <c r="AB39">
        <f>Baseline_data!AB55</f>
        <v>10.4396681045419</v>
      </c>
      <c r="AC39">
        <f>Baseline_data!AC55</f>
        <v>10.509920324790601</v>
      </c>
      <c r="AD39">
        <f>Baseline_data!AD55</f>
        <v>10.5801725450393</v>
      </c>
      <c r="AE39">
        <f>Baseline_data!AE55</f>
        <v>10.650424765287999</v>
      </c>
      <c r="AF39">
        <f>Baseline_data!AF55</f>
        <v>10.720676985536601</v>
      </c>
      <c r="AG39">
        <f>Baseline_data!AG55</f>
        <v>10.7912428317685</v>
      </c>
      <c r="AH39">
        <f>Baseline_data!AH55</f>
        <v>10.8618086780005</v>
      </c>
      <c r="AI39">
        <f>Baseline_data!AI55</f>
        <v>10.9166932250697</v>
      </c>
      <c r="AJ39">
        <f>Baseline_data!AJ55</f>
        <v>10.971577772139</v>
      </c>
      <c r="AK39">
        <f>Baseline_data!AK55</f>
        <v>11.026775945191501</v>
      </c>
      <c r="AL39">
        <f>Baseline_data!AL55</f>
        <v>11.0819741182441</v>
      </c>
      <c r="AM39">
        <f>Baseline_data!AM55</f>
        <v>11.137172291296601</v>
      </c>
      <c r="AN39">
        <f>Baseline_data!AN55</f>
        <v>11.1923704643491</v>
      </c>
      <c r="AO39">
        <f>Baseline_data!AO55</f>
        <v>11.2478822633849</v>
      </c>
      <c r="AP39">
        <f>Baseline_data!AP55</f>
        <v>11.3030804364374</v>
      </c>
      <c r="AQ39">
        <f>Baseline_data!AQ55</f>
        <v>11.3585922354732</v>
      </c>
      <c r="AR39">
        <f>Baseline_data!AR55</f>
        <v>11.414104034509</v>
      </c>
    </row>
    <row r="40" spans="1:44" x14ac:dyDescent="0.2">
      <c r="A40" t="str">
        <f>Baseline_data!A56</f>
        <v>BASELINE</v>
      </c>
      <c r="B40" t="str">
        <f>Baseline_data!B56</f>
        <v>Primary Energy|Coal</v>
      </c>
      <c r="C40" t="str">
        <f>Baseline_data!C56</f>
        <v>EJ/yr</v>
      </c>
      <c r="D40">
        <f>Baseline_data!D56</f>
        <v>139.24760000000001</v>
      </c>
      <c r="E40">
        <f>Baseline_data!E56</f>
        <v>140.35120000000001</v>
      </c>
      <c r="F40">
        <f>Baseline_data!F56</f>
        <v>141.45480000000001</v>
      </c>
      <c r="G40">
        <f>Baseline_data!G56</f>
        <v>142.5583</v>
      </c>
      <c r="H40">
        <f>Baseline_data!H56</f>
        <v>143.6619</v>
      </c>
      <c r="I40">
        <f>Baseline_data!I56</f>
        <v>144.7655</v>
      </c>
      <c r="J40">
        <f>Baseline_data!J56</f>
        <v>145.869</v>
      </c>
      <c r="K40">
        <f>Baseline_data!K56</f>
        <v>146.9726</v>
      </c>
      <c r="L40">
        <f>Baseline_data!L56</f>
        <v>148.07619999999901</v>
      </c>
      <c r="M40">
        <f>Baseline_data!M56</f>
        <v>149.1797</v>
      </c>
      <c r="N40">
        <f>Baseline_data!N56</f>
        <v>150</v>
      </c>
      <c r="O40">
        <f>Baseline_data!O56</f>
        <v>144.4</v>
      </c>
      <c r="P40">
        <f>Baseline_data!P56</f>
        <v>138.80000000000001</v>
      </c>
      <c r="Q40">
        <f>Baseline_data!Q56</f>
        <v>142.74379044775</v>
      </c>
      <c r="R40">
        <f>Baseline_data!R56</f>
        <v>143.974683348947</v>
      </c>
      <c r="S40">
        <f>Baseline_data!S56</f>
        <v>147.87606307647999</v>
      </c>
      <c r="T40">
        <f>Baseline_data!T56</f>
        <v>151.56194412064099</v>
      </c>
      <c r="U40">
        <f>Baseline_data!U56</f>
        <v>154.642158339833</v>
      </c>
      <c r="V40">
        <f>Baseline_data!V56</f>
        <v>157.30749614095501</v>
      </c>
      <c r="W40">
        <f>Baseline_data!W56</f>
        <v>162.088861903896</v>
      </c>
      <c r="X40">
        <f>Baseline_data!X56</f>
        <v>167.22226799352501</v>
      </c>
      <c r="Y40">
        <f>Baseline_data!Y56</f>
        <v>173.62835340853999</v>
      </c>
      <c r="Z40">
        <f>Baseline_data!Z56</f>
        <v>184.379273436472</v>
      </c>
      <c r="AA40">
        <f>Baseline_data!AA56</f>
        <v>193.85160979508899</v>
      </c>
      <c r="AB40">
        <f>Baseline_data!AB56</f>
        <v>200.68125707486101</v>
      </c>
      <c r="AC40">
        <f>Baseline_data!AC56</f>
        <v>207.07436745259301</v>
      </c>
      <c r="AD40">
        <f>Baseline_data!AD56</f>
        <v>215.89515764263101</v>
      </c>
      <c r="AE40">
        <f>Baseline_data!AE56</f>
        <v>223.98815767926499</v>
      </c>
      <c r="AF40">
        <f>Baseline_data!AF56</f>
        <v>231.38228054615999</v>
      </c>
      <c r="AG40">
        <f>Baseline_data!AG56</f>
        <v>236.504629380387</v>
      </c>
      <c r="AH40">
        <f>Baseline_data!AH56</f>
        <v>241.64203653872801</v>
      </c>
      <c r="AI40">
        <f>Baseline_data!AI56</f>
        <v>246.03053184346001</v>
      </c>
      <c r="AJ40">
        <f>Baseline_data!AJ56</f>
        <v>250.05127562857001</v>
      </c>
      <c r="AK40">
        <f>Baseline_data!AK56</f>
        <v>254.09233836841199</v>
      </c>
      <c r="AL40">
        <f>Baseline_data!AL56</f>
        <v>259.54758368392601</v>
      </c>
      <c r="AM40">
        <f>Baseline_data!AM56</f>
        <v>264.53015709053398</v>
      </c>
      <c r="AN40">
        <f>Baseline_data!AN56</f>
        <v>268.60505494936899</v>
      </c>
      <c r="AO40">
        <f>Baseline_data!AO56</f>
        <v>272.572199171828</v>
      </c>
      <c r="AP40">
        <f>Baseline_data!AP56</f>
        <v>276.49989569772299</v>
      </c>
      <c r="AQ40">
        <f>Baseline_data!AQ56</f>
        <v>279.71223286857798</v>
      </c>
      <c r="AR40">
        <f>Baseline_data!AR56</f>
        <v>280.29275397178202</v>
      </c>
    </row>
    <row r="41" spans="1:44" x14ac:dyDescent="0.2">
      <c r="A41" t="str">
        <f>Baseline_data!A57</f>
        <v>BASELINE</v>
      </c>
      <c r="B41" t="str">
        <f>Baseline_data!B57</f>
        <v>Primary Energy|Fossil</v>
      </c>
      <c r="C41" t="str">
        <f>Baseline_data!C57</f>
        <v>EJ/yr</v>
      </c>
      <c r="D41">
        <f>Baseline_data!D57</f>
        <v>414.828599999998</v>
      </c>
      <c r="E41">
        <f>Baseline_data!E57</f>
        <v>418.21449999999902</v>
      </c>
      <c r="F41">
        <f>Baseline_data!F57</f>
        <v>421.60039999999799</v>
      </c>
      <c r="G41">
        <f>Baseline_data!G57</f>
        <v>424.98620000000005</v>
      </c>
      <c r="H41">
        <f>Baseline_data!H57</f>
        <v>428.37199999999996</v>
      </c>
      <c r="I41">
        <f>Baseline_data!I57</f>
        <v>431.75779999999901</v>
      </c>
      <c r="J41">
        <f>Baseline_data!J57</f>
        <v>435.14359999999999</v>
      </c>
      <c r="K41">
        <f>Baseline_data!K57</f>
        <v>438.52949999999902</v>
      </c>
      <c r="L41">
        <f>Baseline_data!L57</f>
        <v>441.91529999999801</v>
      </c>
      <c r="M41">
        <f>Baseline_data!M57</f>
        <v>445.30110000000002</v>
      </c>
      <c r="N41">
        <f>Baseline_data!N57</f>
        <v>448.99999999999898</v>
      </c>
      <c r="O41">
        <f>Baseline_data!O57</f>
        <v>443.59999999999997</v>
      </c>
      <c r="P41">
        <f>Baseline_data!P57</f>
        <v>438.19999999999902</v>
      </c>
      <c r="Q41">
        <f>Baseline_data!Q57</f>
        <v>442.34379044774903</v>
      </c>
      <c r="R41">
        <f>Baseline_data!R57</f>
        <v>443.77468334894598</v>
      </c>
      <c r="S41">
        <f>Baseline_data!S57</f>
        <v>447.87606307648002</v>
      </c>
      <c r="T41">
        <f>Baseline_data!T57</f>
        <v>449.96194412064096</v>
      </c>
      <c r="U41">
        <f>Baseline_data!U57</f>
        <v>451.44215833983299</v>
      </c>
      <c r="V41">
        <f>Baseline_data!V57</f>
        <v>452.50749614095503</v>
      </c>
      <c r="W41">
        <f>Baseline_data!W57</f>
        <v>455.688861903896</v>
      </c>
      <c r="X41">
        <f>Baseline_data!X57</f>
        <v>459.22226799352501</v>
      </c>
      <c r="Y41">
        <f>Baseline_data!Y57</f>
        <v>463.62835340853997</v>
      </c>
      <c r="Z41">
        <f>Baseline_data!Z57</f>
        <v>472.37927343647101</v>
      </c>
      <c r="AA41">
        <f>Baseline_data!AA57</f>
        <v>479.85160979508896</v>
      </c>
      <c r="AB41">
        <f>Baseline_data!AB57</f>
        <v>484.68125707486104</v>
      </c>
      <c r="AC41">
        <f>Baseline_data!AC57</f>
        <v>489.07436745259304</v>
      </c>
      <c r="AD41">
        <f>Baseline_data!AD57</f>
        <v>495.09515764263102</v>
      </c>
      <c r="AE41">
        <f>Baseline_data!AE57</f>
        <v>500.38815767926496</v>
      </c>
      <c r="AF41">
        <f>Baseline_data!AF57</f>
        <v>504.98228054615902</v>
      </c>
      <c r="AG41">
        <f>Baseline_data!AG57</f>
        <v>507.30462938038602</v>
      </c>
      <c r="AH41">
        <f>Baseline_data!AH57</f>
        <v>509.64203653872801</v>
      </c>
      <c r="AI41">
        <f>Baseline_data!AI57</f>
        <v>511.03053184345998</v>
      </c>
      <c r="AJ41">
        <f>Baseline_data!AJ57</f>
        <v>513.53522847424006</v>
      </c>
      <c r="AK41">
        <f>Baseline_data!AK57</f>
        <v>513.09233836841099</v>
      </c>
      <c r="AL41">
        <f>Baseline_data!AL57</f>
        <v>515.54758368392504</v>
      </c>
      <c r="AM41">
        <f>Baseline_data!AM57</f>
        <v>517.721344671471</v>
      </c>
      <c r="AN41">
        <f>Baseline_data!AN57</f>
        <v>519.27397405749093</v>
      </c>
      <c r="AO41">
        <f>Baseline_data!AO57</f>
        <v>520.50100394271408</v>
      </c>
      <c r="AP41">
        <f>Baseline_data!AP57</f>
        <v>521.69989569772304</v>
      </c>
      <c r="AQ41">
        <f>Baseline_data!AQ57</f>
        <v>522.31223286857801</v>
      </c>
      <c r="AR41">
        <f>Baseline_data!AR57</f>
        <v>521.52867000702508</v>
      </c>
    </row>
    <row r="42" spans="1:44" x14ac:dyDescent="0.2">
      <c r="A42" t="str">
        <f>Baseline_data!A58</f>
        <v>BASELINE</v>
      </c>
      <c r="B42" t="str">
        <f>Baseline_data!B58</f>
        <v>Primary Energy|Gas</v>
      </c>
      <c r="C42" t="str">
        <f>Baseline_data!C58</f>
        <v>EJ/yr</v>
      </c>
      <c r="D42">
        <f>Baseline_data!D58</f>
        <v>108.035399999999</v>
      </c>
      <c r="E42">
        <f>Baseline_data!E58</f>
        <v>109.716999999999</v>
      </c>
      <c r="F42">
        <f>Baseline_data!F58</f>
        <v>111.39859999999901</v>
      </c>
      <c r="G42">
        <f>Baseline_data!G58</f>
        <v>113.0802</v>
      </c>
      <c r="H42">
        <f>Baseline_data!H58</f>
        <v>114.76179999999999</v>
      </c>
      <c r="I42">
        <f>Baseline_data!I58</f>
        <v>116.44329999999999</v>
      </c>
      <c r="J42">
        <f>Baseline_data!J58</f>
        <v>118.1249</v>
      </c>
      <c r="K42">
        <f>Baseline_data!K58</f>
        <v>119.80649999999901</v>
      </c>
      <c r="L42">
        <f>Baseline_data!L58</f>
        <v>121.48809999999899</v>
      </c>
      <c r="M42">
        <f>Baseline_data!M58</f>
        <v>123.16970000000001</v>
      </c>
      <c r="N42">
        <f>Baseline_data!N58</f>
        <v>124.99999999999901</v>
      </c>
      <c r="O42">
        <f>Baseline_data!O58</f>
        <v>127</v>
      </c>
      <c r="P42">
        <f>Baseline_data!P58</f>
        <v>129</v>
      </c>
      <c r="Q42">
        <f>Baseline_data!Q58</f>
        <v>131</v>
      </c>
      <c r="R42">
        <f>Baseline_data!R58</f>
        <v>132.99999999999901</v>
      </c>
      <c r="S42">
        <f>Baseline_data!S58</f>
        <v>135</v>
      </c>
      <c r="T42">
        <f>Baseline_data!T58</f>
        <v>135.19999999999999</v>
      </c>
      <c r="U42">
        <f>Baseline_data!U58</f>
        <v>135.4</v>
      </c>
      <c r="V42">
        <f>Baseline_data!V58</f>
        <v>135.6</v>
      </c>
      <c r="W42">
        <f>Baseline_data!W58</f>
        <v>135.80000000000001</v>
      </c>
      <c r="X42">
        <f>Baseline_data!X58</f>
        <v>136</v>
      </c>
      <c r="Y42">
        <f>Baseline_data!Y58</f>
        <v>136</v>
      </c>
      <c r="Z42">
        <f>Baseline_data!Z58</f>
        <v>135.99999999999901</v>
      </c>
      <c r="AA42">
        <f>Baseline_data!AA58</f>
        <v>136</v>
      </c>
      <c r="AB42">
        <f>Baseline_data!AB58</f>
        <v>136</v>
      </c>
      <c r="AC42">
        <f>Baseline_data!AC58</f>
        <v>136</v>
      </c>
      <c r="AD42">
        <f>Baseline_data!AD58</f>
        <v>135</v>
      </c>
      <c r="AE42">
        <f>Baseline_data!AE58</f>
        <v>134</v>
      </c>
      <c r="AF42">
        <f>Baseline_data!AF58</f>
        <v>132.99999999999901</v>
      </c>
      <c r="AG42">
        <f>Baseline_data!AG58</f>
        <v>131.99999999999901</v>
      </c>
      <c r="AH42">
        <f>Baseline_data!AH58</f>
        <v>131</v>
      </c>
      <c r="AI42">
        <f>Baseline_data!AI58</f>
        <v>130.19999999999999</v>
      </c>
      <c r="AJ42">
        <f>Baseline_data!AJ58</f>
        <v>130.88395284567</v>
      </c>
      <c r="AK42">
        <f>Baseline_data!AK58</f>
        <v>128.6</v>
      </c>
      <c r="AL42">
        <f>Baseline_data!AL58</f>
        <v>127.8</v>
      </c>
      <c r="AM42">
        <f>Baseline_data!AM58</f>
        <v>127</v>
      </c>
      <c r="AN42">
        <f>Baseline_data!AN58</f>
        <v>126.2</v>
      </c>
      <c r="AO42">
        <f>Baseline_data!AO58</f>
        <v>125.4</v>
      </c>
      <c r="AP42">
        <f>Baseline_data!AP58</f>
        <v>124.6</v>
      </c>
      <c r="AQ42">
        <f>Baseline_data!AQ58</f>
        <v>123.8</v>
      </c>
      <c r="AR42">
        <f>Baseline_data!AR58</f>
        <v>124.23591603524299</v>
      </c>
    </row>
    <row r="43" spans="1:44" x14ac:dyDescent="0.2">
      <c r="A43" t="str">
        <f>Baseline_data!A59</f>
        <v>BASELINE</v>
      </c>
      <c r="B43" t="str">
        <f>Baseline_data!B59</f>
        <v>Primary Energy|Hydro</v>
      </c>
      <c r="C43" t="str">
        <f>Baseline_data!C59</f>
        <v>EJ/yr</v>
      </c>
      <c r="D43">
        <f>Baseline_data!D59</f>
        <v>12.561203813760001</v>
      </c>
      <c r="E43">
        <f>Baseline_data!E59</f>
        <v>12.651722906457499</v>
      </c>
      <c r="F43">
        <f>Baseline_data!F59</f>
        <v>12.734546584435099</v>
      </c>
      <c r="G43">
        <f>Baseline_data!G59</f>
        <v>12.8125570741056</v>
      </c>
      <c r="H43">
        <f>Baseline_data!H59</f>
        <v>12.884295028147099</v>
      </c>
      <c r="I43">
        <f>Baseline_data!I59</f>
        <v>12.9497604465599</v>
      </c>
      <c r="J43">
        <f>Baseline_data!J59</f>
        <v>13.006254680294299</v>
      </c>
      <c r="K43">
        <f>Baseline_data!K59</f>
        <v>13.0592114956799</v>
      </c>
      <c r="L43">
        <f>Baseline_data!L59</f>
        <v>12.8800844928</v>
      </c>
      <c r="M43">
        <f>Baseline_data!M59</f>
        <v>12.702379132799997</v>
      </c>
      <c r="N43">
        <f>Baseline_data!N59</f>
        <v>12.5232521299199</v>
      </c>
      <c r="O43">
        <f>Baseline_data!O59</f>
        <v>12.34412512704</v>
      </c>
      <c r="P43">
        <f>Baseline_data!P59</f>
        <v>12.164998124159899</v>
      </c>
      <c r="Q43">
        <f>Baseline_data!Q59</f>
        <v>11.985871121279899</v>
      </c>
      <c r="R43">
        <f>Baseline_data!R59</f>
        <v>11.806744118400001</v>
      </c>
      <c r="S43">
        <f>Baseline_data!S59</f>
        <v>11.629038758399899</v>
      </c>
      <c r="T43">
        <f>Baseline_data!T59</f>
        <v>13.527002634386999</v>
      </c>
      <c r="U43">
        <f>Baseline_data!U59</f>
        <v>15.480339951507101</v>
      </c>
      <c r="V43">
        <f>Baseline_data!V59</f>
        <v>17.433677268627001</v>
      </c>
      <c r="W43">
        <f>Baseline_data!W59</f>
        <v>18.327988180918801</v>
      </c>
      <c r="X43">
        <f>Baseline_data!X59</f>
        <v>18.532839973720499</v>
      </c>
      <c r="Y43">
        <f>Baseline_data!Y59</f>
        <v>19.991710406812501</v>
      </c>
      <c r="Z43">
        <f>Baseline_data!Z59</f>
        <v>20.5211628058962</v>
      </c>
      <c r="AA43">
        <f>Baseline_data!AA59</f>
        <v>21.950082659985402</v>
      </c>
      <c r="AB43">
        <f>Baseline_data!AB59</f>
        <v>23.525346378240002</v>
      </c>
      <c r="AC43">
        <f>Baseline_data!AC59</f>
        <v>23.806831668479902</v>
      </c>
      <c r="AD43">
        <f>Baseline_data!AD59</f>
        <v>24.035716172159901</v>
      </c>
      <c r="AE43">
        <f>Baseline_data!AE59</f>
        <v>24.266022318720001</v>
      </c>
      <c r="AF43">
        <f>Baseline_data!AF59</f>
        <v>24.496328465279902</v>
      </c>
      <c r="AG43">
        <f>Baseline_data!AG59</f>
        <v>24.725212968959902</v>
      </c>
      <c r="AH43">
        <f>Baseline_data!AH59</f>
        <v>24.954097472639901</v>
      </c>
      <c r="AI43">
        <f>Baseline_data!AI59</f>
        <v>25.155970761599999</v>
      </c>
      <c r="AJ43">
        <f>Baseline_data!AJ59</f>
        <v>25.357844050560001</v>
      </c>
      <c r="AK43">
        <f>Baseline_data!AK59</f>
        <v>25.559717339519999</v>
      </c>
      <c r="AL43">
        <f>Baseline_data!AL59</f>
        <v>25.763012271360001</v>
      </c>
      <c r="AM43">
        <f>Baseline_data!AM59</f>
        <v>25.9648855603199</v>
      </c>
      <c r="AN43">
        <f>Baseline_data!AN59</f>
        <v>26.09994163392</v>
      </c>
      <c r="AO43">
        <f>Baseline_data!AO59</f>
        <v>26.234997707519899</v>
      </c>
      <c r="AP43">
        <f>Baseline_data!AP59</f>
        <v>26.370053781119999</v>
      </c>
      <c r="AQ43">
        <f>Baseline_data!AQ59</f>
        <v>26.505109854719898</v>
      </c>
      <c r="AR43">
        <f>Baseline_data!AR59</f>
        <v>26.641587571199999</v>
      </c>
    </row>
    <row r="44" spans="1:44" x14ac:dyDescent="0.2">
      <c r="A44" t="str">
        <f>Baseline_data!A60</f>
        <v>BASELINE</v>
      </c>
      <c r="B44" t="str">
        <f>Baseline_data!B60</f>
        <v>Primary Energy|Nuclear</v>
      </c>
      <c r="C44" t="str">
        <f>Baseline_data!C60</f>
        <v>EJ/yr</v>
      </c>
      <c r="D44">
        <f>Baseline_data!D60</f>
        <v>25.2242661327953</v>
      </c>
      <c r="E44">
        <f>Baseline_data!E60</f>
        <v>27.776602891100701</v>
      </c>
      <c r="F44">
        <f>Baseline_data!F60</f>
        <v>24.626263506846598</v>
      </c>
      <c r="G44">
        <f>Baseline_data!G60</f>
        <v>15.081133482778901</v>
      </c>
      <c r="H44">
        <f>Baseline_data!H60</f>
        <v>8.2383863995199995</v>
      </c>
      <c r="I44">
        <f>Baseline_data!I60</f>
        <v>4.7823205588731899</v>
      </c>
      <c r="J44">
        <f>Baseline_data!J60</f>
        <v>3.9274955376202998</v>
      </c>
      <c r="K44">
        <f>Baseline_data!K60</f>
        <v>2.2520732793126901</v>
      </c>
      <c r="L44">
        <f>Baseline_data!L60</f>
        <v>4.1470958761906003</v>
      </c>
      <c r="M44">
        <f>Baseline_data!M60</f>
        <v>6.58065655854739</v>
      </c>
      <c r="N44">
        <f>Baseline_data!N60</f>
        <v>4.9828523132175997</v>
      </c>
      <c r="O44">
        <f>Baseline_data!O60</f>
        <v>9.6654067706531599</v>
      </c>
      <c r="P44">
        <f>Baseline_data!P60</f>
        <v>20.8363774084489</v>
      </c>
      <c r="Q44">
        <f>Baseline_data!Q60</f>
        <v>21.880406921472002</v>
      </c>
      <c r="R44">
        <f>Baseline_data!R60</f>
        <v>21.262699028275101</v>
      </c>
      <c r="S44">
        <f>Baseline_data!S60</f>
        <v>20.639214042623902</v>
      </c>
      <c r="T44">
        <f>Baseline_data!T60</f>
        <v>20.017471004697502</v>
      </c>
      <c r="U44">
        <f>Baseline_data!U60</f>
        <v>19.404944854732701</v>
      </c>
      <c r="V44">
        <f>Baseline_data!V60</f>
        <v>18.786674687270398</v>
      </c>
      <c r="W44">
        <f>Baseline_data!W60</f>
        <v>18.170146467532799</v>
      </c>
      <c r="X44">
        <f>Baseline_data!X60</f>
        <v>17.562802060799999</v>
      </c>
      <c r="Y44">
        <f>Baseline_data!Y60</f>
        <v>16.97489470368</v>
      </c>
      <c r="Z44">
        <f>Baseline_data!Z60</f>
        <v>16.394429211839999</v>
      </c>
      <c r="AA44">
        <f>Baseline_data!AA60</f>
        <v>15.80652185472</v>
      </c>
      <c r="AB44">
        <f>Baseline_data!AB60</f>
        <v>15.218614497600001</v>
      </c>
      <c r="AC44">
        <f>Baseline_data!AC60</f>
        <v>14.6381490057599</v>
      </c>
      <c r="AD44">
        <f>Baseline_data!AD60</f>
        <v>14.05024164864</v>
      </c>
      <c r="AE44">
        <f>Baseline_data!AE60</f>
        <v>13.4623342915199</v>
      </c>
      <c r="AF44">
        <f>Baseline_data!AF60</f>
        <v>12.881868799679999</v>
      </c>
      <c r="AG44">
        <f>Baseline_data!AG60</f>
        <v>12.293961442559899</v>
      </c>
      <c r="AH44">
        <f>Baseline_data!AH60</f>
        <v>11.70605408544</v>
      </c>
      <c r="AI44">
        <f>Baseline_data!AI60</f>
        <v>11.1255885935999</v>
      </c>
      <c r="AJ44">
        <f>Baseline_data!AJ60</f>
        <v>10.5376812364799</v>
      </c>
      <c r="AK44">
        <f>Baseline_data!AK60</f>
        <v>9.9497738793599897</v>
      </c>
      <c r="AL44">
        <f>Baseline_data!AL60</f>
        <v>9.3693083875199896</v>
      </c>
      <c r="AM44">
        <f>Baseline_data!AM60</f>
        <v>8.7814010303999996</v>
      </c>
      <c r="AN44">
        <f>Baseline_data!AN60</f>
        <v>8.1934936732800008</v>
      </c>
      <c r="AO44">
        <f>Baseline_data!AO60</f>
        <v>7.61302818143999</v>
      </c>
      <c r="AP44">
        <f>Baseline_data!AP60</f>
        <v>7.0251208243200001</v>
      </c>
      <c r="AQ44">
        <f>Baseline_data!AQ60</f>
        <v>6.4372134671999897</v>
      </c>
      <c r="AR44">
        <f>Baseline_data!AR60</f>
        <v>5.8567479753599896</v>
      </c>
    </row>
    <row r="45" spans="1:44" x14ac:dyDescent="0.2">
      <c r="A45" t="str">
        <f>Baseline_data!A61</f>
        <v>BASELINE</v>
      </c>
      <c r="B45" t="str">
        <f>Baseline_data!B61</f>
        <v>Primary Energy|Oil</v>
      </c>
      <c r="C45" t="str">
        <f>Baseline_data!C61</f>
        <v>EJ/yr</v>
      </c>
      <c r="D45">
        <f>Baseline_data!D61</f>
        <v>167.54559999999901</v>
      </c>
      <c r="E45">
        <f>Baseline_data!E61</f>
        <v>168.1463</v>
      </c>
      <c r="F45">
        <f>Baseline_data!F61</f>
        <v>168.74699999999899</v>
      </c>
      <c r="G45">
        <f>Baseline_data!G61</f>
        <v>169.3477</v>
      </c>
      <c r="H45">
        <f>Baseline_data!H61</f>
        <v>169.94829999999999</v>
      </c>
      <c r="I45">
        <f>Baseline_data!I61</f>
        <v>170.54899999999901</v>
      </c>
      <c r="J45">
        <f>Baseline_data!J61</f>
        <v>171.1497</v>
      </c>
      <c r="K45">
        <f>Baseline_data!K61</f>
        <v>171.75040000000001</v>
      </c>
      <c r="L45">
        <f>Baseline_data!L61</f>
        <v>172.351</v>
      </c>
      <c r="M45">
        <f>Baseline_data!M61</f>
        <v>172.95169999999999</v>
      </c>
      <c r="N45">
        <f>Baseline_data!N61</f>
        <v>174</v>
      </c>
      <c r="O45">
        <f>Baseline_data!O61</f>
        <v>172.2</v>
      </c>
      <c r="P45">
        <f>Baseline_data!P61</f>
        <v>170.39999999999901</v>
      </c>
      <c r="Q45">
        <f>Baseline_data!Q61</f>
        <v>168.599999999999</v>
      </c>
      <c r="R45">
        <f>Baseline_data!R61</f>
        <v>166.8</v>
      </c>
      <c r="S45">
        <f>Baseline_data!S61</f>
        <v>165</v>
      </c>
      <c r="T45">
        <f>Baseline_data!T61</f>
        <v>163.19999999999999</v>
      </c>
      <c r="U45">
        <f>Baseline_data!U61</f>
        <v>161.4</v>
      </c>
      <c r="V45">
        <f>Baseline_data!V61</f>
        <v>159.6</v>
      </c>
      <c r="W45">
        <f>Baseline_data!W61</f>
        <v>157.80000000000001</v>
      </c>
      <c r="X45">
        <f>Baseline_data!X61</f>
        <v>156</v>
      </c>
      <c r="Y45">
        <f>Baseline_data!Y61</f>
        <v>154</v>
      </c>
      <c r="Z45">
        <f>Baseline_data!Z61</f>
        <v>152</v>
      </c>
      <c r="AA45">
        <f>Baseline_data!AA61</f>
        <v>150</v>
      </c>
      <c r="AB45">
        <f>Baseline_data!AB61</f>
        <v>148</v>
      </c>
      <c r="AC45">
        <f>Baseline_data!AC61</f>
        <v>146</v>
      </c>
      <c r="AD45">
        <f>Baseline_data!AD61</f>
        <v>144.19999999999999</v>
      </c>
      <c r="AE45">
        <f>Baseline_data!AE61</f>
        <v>142.4</v>
      </c>
      <c r="AF45">
        <f>Baseline_data!AF61</f>
        <v>140.6</v>
      </c>
      <c r="AG45">
        <f>Baseline_data!AG61</f>
        <v>138.80000000000001</v>
      </c>
      <c r="AH45">
        <f>Baseline_data!AH61</f>
        <v>137</v>
      </c>
      <c r="AI45">
        <f>Baseline_data!AI61</f>
        <v>134.80000000000001</v>
      </c>
      <c r="AJ45">
        <f>Baseline_data!AJ61</f>
        <v>132.6</v>
      </c>
      <c r="AK45">
        <f>Baseline_data!AK61</f>
        <v>130.39999999999901</v>
      </c>
      <c r="AL45">
        <f>Baseline_data!AL61</f>
        <v>128.19999999999899</v>
      </c>
      <c r="AM45">
        <f>Baseline_data!AM61</f>
        <v>126.191187580937</v>
      </c>
      <c r="AN45">
        <f>Baseline_data!AN61</f>
        <v>124.46891910812199</v>
      </c>
      <c r="AO45">
        <f>Baseline_data!AO61</f>
        <v>122.528804770886</v>
      </c>
      <c r="AP45">
        <f>Baseline_data!AP61</f>
        <v>120.6</v>
      </c>
      <c r="AQ45">
        <f>Baseline_data!AQ61</f>
        <v>118.8</v>
      </c>
      <c r="AR45">
        <f>Baseline_data!AR61</f>
        <v>117</v>
      </c>
    </row>
    <row r="46" spans="1:44" x14ac:dyDescent="0.2">
      <c r="A46" t="str">
        <f>Baseline_data!A62</f>
        <v>BASELINE</v>
      </c>
      <c r="B46" t="str">
        <f>Baseline_data!B62</f>
        <v>Primary Energy|Other</v>
      </c>
      <c r="C46" t="str">
        <f>Baseline_data!C62</f>
        <v>EJ/yr</v>
      </c>
      <c r="D46">
        <f>Baseline_data!D62</f>
        <v>0.256576896</v>
      </c>
      <c r="E46">
        <f>Baseline_data!E62</f>
        <v>0.24976512000000001</v>
      </c>
      <c r="F46">
        <f>Baseline_data!F62</f>
        <v>0.24295334399999899</v>
      </c>
      <c r="G46">
        <f>Baseline_data!G62</f>
        <v>0.241389158399999</v>
      </c>
      <c r="H46">
        <f>Baseline_data!H62</f>
        <v>0.23442600960000001</v>
      </c>
      <c r="I46">
        <f>Baseline_data!I62</f>
        <v>0.22978391040000001</v>
      </c>
      <c r="J46">
        <f>Baseline_data!J62</f>
        <v>0.222820761599999</v>
      </c>
      <c r="K46">
        <f>Baseline_data!K62</f>
        <v>0.21585761279999999</v>
      </c>
      <c r="L46">
        <f>Baseline_data!L62</f>
        <v>0.208894464</v>
      </c>
      <c r="M46">
        <f>Baseline_data!M62</f>
        <v>0.20193131519999899</v>
      </c>
      <c r="N46">
        <f>Baseline_data!N62</f>
        <v>0.19728921599999999</v>
      </c>
      <c r="O46">
        <f>Baseline_data!O62</f>
        <v>0.1903260672</v>
      </c>
      <c r="P46">
        <f>Baseline_data!P62</f>
        <v>0.18336291839999899</v>
      </c>
      <c r="Q46">
        <f>Baseline_data!Q62</f>
        <v>0.17639976959999901</v>
      </c>
      <c r="R46">
        <f>Baseline_data!R62</f>
        <v>0.16943662079999999</v>
      </c>
      <c r="S46">
        <f>Baseline_data!S62</f>
        <v>0.16247347200000001</v>
      </c>
      <c r="T46">
        <f>Baseline_data!T62</f>
        <v>0.15783137279999901</v>
      </c>
      <c r="U46">
        <f>Baseline_data!U62</f>
        <v>0.150868224</v>
      </c>
      <c r="V46">
        <f>Baseline_data!V62</f>
        <v>0.14390507520000001</v>
      </c>
      <c r="W46">
        <f>Baseline_data!W62</f>
        <v>0.136941926399999</v>
      </c>
      <c r="X46">
        <f>Baseline_data!X62</f>
        <v>1.1698089984</v>
      </c>
      <c r="Y46">
        <f>Baseline_data!Y62</f>
        <v>1.24408258559999</v>
      </c>
      <c r="Z46">
        <f>Baseline_data!Z62</f>
        <v>1.31835617279999</v>
      </c>
      <c r="AA46">
        <f>Baseline_data!AA62</f>
        <v>1.3949508096000001</v>
      </c>
      <c r="AB46">
        <f>Baseline_data!AB62</f>
        <v>1.4692243968000001</v>
      </c>
      <c r="AC46">
        <f>Baseline_data!AC62</f>
        <v>1.543497984</v>
      </c>
      <c r="AD46">
        <f>Baseline_data!AD62</f>
        <v>1.6340189184</v>
      </c>
      <c r="AE46">
        <f>Baseline_data!AE62</f>
        <v>1.7245398528</v>
      </c>
      <c r="AF46">
        <f>Baseline_data!AF62</f>
        <v>1.8150607872</v>
      </c>
      <c r="AG46">
        <f>Baseline_data!AG62</f>
        <v>1.9055817215999999</v>
      </c>
      <c r="AH46">
        <f>Baseline_data!AH62</f>
        <v>1.9961026559999899</v>
      </c>
      <c r="AI46">
        <f>Baseline_data!AI62</f>
        <v>2.13304458239999</v>
      </c>
      <c r="AJ46">
        <f>Baseline_data!AJ62</f>
        <v>2.2699865088000002</v>
      </c>
      <c r="AK46">
        <f>Baseline_data!AK62</f>
        <v>2.40692843519999</v>
      </c>
      <c r="AL46">
        <f>Baseline_data!AL62</f>
        <v>2.54387036159999</v>
      </c>
      <c r="AM46">
        <f>Baseline_data!AM62</f>
        <v>2.6808122879999901</v>
      </c>
      <c r="AN46">
        <f>Baseline_data!AN62</f>
        <v>2.7899016191999899</v>
      </c>
      <c r="AO46">
        <f>Baseline_data!AO62</f>
        <v>2.8989909504</v>
      </c>
      <c r="AP46">
        <f>Baseline_data!AP62</f>
        <v>3.01040133119999</v>
      </c>
      <c r="AQ46">
        <f>Baseline_data!AQ62</f>
        <v>3.1194906623999898</v>
      </c>
      <c r="AR46">
        <f>Baseline_data!AR62</f>
        <v>3.2285799935999901</v>
      </c>
    </row>
    <row r="47" spans="1:44" x14ac:dyDescent="0.2">
      <c r="A47" t="str">
        <f>Baseline_data!A63</f>
        <v>BASELINE</v>
      </c>
      <c r="B47" t="str">
        <f>Baseline_data!B63</f>
        <v>Primary Energy|Solar</v>
      </c>
      <c r="C47" t="str">
        <f>Baseline_data!C63</f>
        <v>EJ/yr</v>
      </c>
      <c r="D47">
        <f>Baseline_data!D63</f>
        <v>0.2330439759359989</v>
      </c>
      <c r="E47">
        <f>Baseline_data!E63</f>
        <v>0.40144091788799902</v>
      </c>
      <c r="F47">
        <f>Baseline_data!F63</f>
        <v>0.56841873983999802</v>
      </c>
      <c r="G47">
        <f>Baseline_data!G63</f>
        <v>0.55946279335679905</v>
      </c>
      <c r="H47">
        <f>Baseline_data!H63</f>
        <v>0.55044378748799894</v>
      </c>
      <c r="I47">
        <f>Baseline_data!I63</f>
        <v>0.54148784100479896</v>
      </c>
      <c r="J47">
        <f>Baseline_data!J63</f>
        <v>0.53104971513599897</v>
      </c>
      <c r="K47">
        <f>Baseline_data!K63</f>
        <v>0.522093768652798</v>
      </c>
      <c r="L47">
        <f>Baseline_data!L63</f>
        <v>0.51313782216959902</v>
      </c>
      <c r="M47">
        <f>Baseline_data!M63</f>
        <v>0.50411881630079902</v>
      </c>
      <c r="N47">
        <f>Baseline_data!N63</f>
        <v>0.52288940679551899</v>
      </c>
      <c r="O47">
        <f>Baseline_data!O63</f>
        <v>0.51194253712895998</v>
      </c>
      <c r="P47">
        <f>Baseline_data!P63</f>
        <v>0.50247784684800001</v>
      </c>
      <c r="Q47">
        <f>Baseline_data!Q63</f>
        <v>0.49301315656703892</v>
      </c>
      <c r="R47">
        <f>Baseline_data!R63</f>
        <v>0.48348540690047997</v>
      </c>
      <c r="S47">
        <f>Baseline_data!S63</f>
        <v>0.47260159661951895</v>
      </c>
      <c r="T47">
        <f>Baseline_data!T63</f>
        <v>0.46307384695296</v>
      </c>
      <c r="U47">
        <f>Baseline_data!U63</f>
        <v>0.45360915667199997</v>
      </c>
      <c r="V47">
        <f>Baseline_data!V63</f>
        <v>0.44414446639103899</v>
      </c>
      <c r="W47">
        <f>Baseline_data!W63</f>
        <v>0.43319759672447999</v>
      </c>
      <c r="X47">
        <f>Baseline_data!X63</f>
        <v>0.437124864272112</v>
      </c>
      <c r="Y47">
        <f>Baseline_data!Y63</f>
        <v>0.42731484851548696</v>
      </c>
      <c r="Z47">
        <f>Baseline_data!Z63</f>
        <v>0.417536529245567</v>
      </c>
      <c r="AA47">
        <f>Baseline_data!AA63</f>
        <v>0.40633908997564605</v>
      </c>
      <c r="AB47">
        <f>Baseline_data!AB63</f>
        <v>0.39652907421902395</v>
      </c>
      <c r="AC47">
        <f>Baseline_data!AC63</f>
        <v>0.64020852906088399</v>
      </c>
      <c r="AD47">
        <f>Baseline_data!AD63</f>
        <v>1.6335925290608799</v>
      </c>
      <c r="AE47">
        <f>Baseline_data!AE63</f>
        <v>3.0432075279071289</v>
      </c>
      <c r="AF47">
        <f>Baseline_data!AF63</f>
        <v>3.9462178498366698</v>
      </c>
      <c r="AG47">
        <f>Baseline_data!AG63</f>
        <v>5.4443660566846805</v>
      </c>
      <c r="AH47">
        <f>Baseline_data!AH63</f>
        <v>6.9929261489470704</v>
      </c>
      <c r="AI47">
        <f>Baseline_data!AI63</f>
        <v>8.5036773271486794</v>
      </c>
      <c r="AJ47">
        <f>Baseline_data!AJ63</f>
        <v>9.6378315492096096</v>
      </c>
      <c r="AK47">
        <f>Baseline_data!AK63</f>
        <v>10.576719999969491</v>
      </c>
      <c r="AL47">
        <f>Baseline_data!AL63</f>
        <v>11.752516225612801</v>
      </c>
      <c r="AM47">
        <f>Baseline_data!AM63</f>
        <v>12.8105681238144</v>
      </c>
      <c r="AN47">
        <f>Baseline_data!AN63</f>
        <v>14.135414582016001</v>
      </c>
      <c r="AO47">
        <f>Baseline_data!AO63</f>
        <v>15.562484595570909</v>
      </c>
      <c r="AP47">
        <f>Baseline_data!AP63</f>
        <v>16.885911933772409</v>
      </c>
      <c r="AQ47">
        <f>Baseline_data!AQ63</f>
        <v>18.912616028065656</v>
      </c>
      <c r="AR47">
        <f>Baseline_data!AR63</f>
        <v>21.379225263415321</v>
      </c>
    </row>
    <row r="48" spans="1:44" x14ac:dyDescent="0.2">
      <c r="A48" t="str">
        <f>Baseline_data!A64</f>
        <v>BASELINE</v>
      </c>
      <c r="B48" t="str">
        <f>Baseline_data!B64</f>
        <v>Primary Energy|Wind</v>
      </c>
      <c r="C48" t="str">
        <f>Baseline_data!C64</f>
        <v>EJ/yr</v>
      </c>
      <c r="D48">
        <f>Baseline_data!D64</f>
        <v>1.3084917119999999</v>
      </c>
      <c r="E48">
        <f>Baseline_data!E64</f>
        <v>1.2656847456</v>
      </c>
      <c r="F48">
        <f>Baseline_data!F64</f>
        <v>1.2217487904</v>
      </c>
      <c r="G48">
        <f>Baseline_data!G64</f>
        <v>1.1781628848000001</v>
      </c>
      <c r="H48">
        <f>Baseline_data!H64</f>
        <v>1.1326091328000001</v>
      </c>
      <c r="I48">
        <f>Baseline_data!I64</f>
        <v>1.0865728800000001</v>
      </c>
      <c r="J48">
        <f>Baseline_data!J64</f>
        <v>1.0405870848000001</v>
      </c>
      <c r="K48">
        <f>Baseline_data!K64</f>
        <v>0.99260506079999899</v>
      </c>
      <c r="L48">
        <f>Baseline_data!L64</f>
        <v>0.94502039039999997</v>
      </c>
      <c r="M48">
        <f>Baseline_data!M64</f>
        <v>0.89454386879999992</v>
      </c>
      <c r="N48">
        <f>Baseline_data!N64</f>
        <v>0.84535401599999904</v>
      </c>
      <c r="O48">
        <f>Baseline_data!O64</f>
        <v>0.79253752319999993</v>
      </c>
      <c r="P48">
        <f>Baseline_data!P64</f>
        <v>0.73719815039999992</v>
      </c>
      <c r="Q48">
        <f>Baseline_data!Q64</f>
        <v>0.6835806432</v>
      </c>
      <c r="R48">
        <f>Baseline_data!R64</f>
        <v>1.3448211839999999</v>
      </c>
      <c r="S48">
        <f>Baseline_data!S64</f>
        <v>2.0119494960000002</v>
      </c>
      <c r="T48">
        <f>Baseline_data!T64</f>
        <v>2.6828242847999997</v>
      </c>
      <c r="U48">
        <f>Baseline_data!U64</f>
        <v>3.3579942768</v>
      </c>
      <c r="V48">
        <f>Baseline_data!V64</f>
        <v>4.0390615007999999</v>
      </c>
      <c r="W48">
        <f>Baseline_data!W64</f>
        <v>4.7235188448000001</v>
      </c>
      <c r="X48">
        <f>Baseline_data!X64</f>
        <v>5.4129651839999999</v>
      </c>
      <c r="Y48">
        <f>Baseline_data!Y64</f>
        <v>6.1079713200000008</v>
      </c>
      <c r="Z48">
        <f>Baseline_data!Z64</f>
        <v>6.8063581152000001</v>
      </c>
      <c r="AA48">
        <f>Baseline_data!AA64</f>
        <v>7.5106579104</v>
      </c>
      <c r="AB48">
        <f>Baseline_data!AB64</f>
        <v>8.2174048991999999</v>
      </c>
      <c r="AC48">
        <f>Baseline_data!AC64</f>
        <v>8.9309951999999999</v>
      </c>
      <c r="AD48">
        <f>Baseline_data!AD64</f>
        <v>9.7080422399999993</v>
      </c>
      <c r="AE48">
        <f>Baseline_data!AE64</f>
        <v>10.533809136217117</v>
      </c>
      <c r="AF48">
        <f>Baseline_data!AF64</f>
        <v>12.093056283579052</v>
      </c>
      <c r="AG48">
        <f>Baseline_data!AG64</f>
        <v>13.661133510940651</v>
      </c>
      <c r="AH48">
        <f>Baseline_data!AH64</f>
        <v>15.23804081830248</v>
      </c>
      <c r="AI48">
        <f>Baseline_data!AI64</f>
        <v>16.823778205663892</v>
      </c>
      <c r="AJ48">
        <f>Baseline_data!AJ64</f>
        <v>18.41834567302578</v>
      </c>
      <c r="AK48">
        <f>Baseline_data!AK64</f>
        <v>20.02174322038757</v>
      </c>
      <c r="AL48">
        <f>Baseline_data!AL64</f>
        <v>21.633970847749211</v>
      </c>
      <c r="AM48">
        <f>Baseline_data!AM64</f>
        <v>23.25502855511094</v>
      </c>
      <c r="AN48">
        <f>Baseline_data!AN64</f>
        <v>24.884916342472589</v>
      </c>
      <c r="AO48">
        <f>Baseline_data!AO64</f>
        <v>26.523634209834249</v>
      </c>
      <c r="AP48">
        <f>Baseline_data!AP64</f>
        <v>28.171182157196018</v>
      </c>
      <c r="AQ48">
        <f>Baseline_data!AQ64</f>
        <v>29.047990264557789</v>
      </c>
      <c r="AR48">
        <f>Baseline_data!AR64</f>
        <v>29.928582691919502</v>
      </c>
    </row>
    <row r="49" spans="1:44" x14ac:dyDescent="0.2">
      <c r="A49" t="str">
        <f>Baseline_data!A67</f>
        <v>BASELINE</v>
      </c>
      <c r="B49" t="str">
        <f>Baseline_data!B67</f>
        <v>SDG|SDG02|Food availability</v>
      </c>
      <c r="C49" t="str">
        <f>Baseline_data!C67</f>
        <v>kcal/cap/day</v>
      </c>
      <c r="D49">
        <f>Baseline_data!D67</f>
        <v>2856.3201850944711</v>
      </c>
      <c r="E49">
        <f>Baseline_data!E67</f>
        <v>2867.5667417364225</v>
      </c>
      <c r="F49">
        <f>Baseline_data!F67</f>
        <v>2878.8546235695385</v>
      </c>
      <c r="G49">
        <f>Baseline_data!G67</f>
        <v>2890.0902420072202</v>
      </c>
      <c r="H49">
        <f>Baseline_data!H67</f>
        <v>2901.366554683596</v>
      </c>
      <c r="I49">
        <f>Baseline_data!I67</f>
        <v>2912.5919157585263</v>
      </c>
      <c r="J49">
        <f>Baseline_data!J67</f>
        <v>2923.857351939399</v>
      </c>
      <c r="K49">
        <f>Baseline_data!K67</f>
        <v>2935.1616527540828</v>
      </c>
      <c r="L49">
        <f>Baseline_data!L67</f>
        <v>2946.4159676525992</v>
      </c>
      <c r="M49">
        <f>Baseline_data!M67</f>
        <v>2957.7085995521347</v>
      </c>
      <c r="N49">
        <f>Baseline_data!N67</f>
        <v>2968.9524506611479</v>
      </c>
      <c r="O49">
        <f>Baseline_data!O67</f>
        <v>2973.2788979422326</v>
      </c>
      <c r="P49">
        <f>Baseline_data!P67</f>
        <v>2977.532609205774</v>
      </c>
      <c r="Q49">
        <f>Baseline_data!Q67</f>
        <v>2981.8830520822089</v>
      </c>
      <c r="R49">
        <f>Baseline_data!R67</f>
        <v>2986.1615648143638</v>
      </c>
      <c r="S49">
        <f>Baseline_data!S67</f>
        <v>2990.5348162093296</v>
      </c>
      <c r="T49">
        <f>Baseline_data!T67</f>
        <v>2994.7551572028124</v>
      </c>
      <c r="U49">
        <f>Baseline_data!U67</f>
        <v>2999.0696468939491</v>
      </c>
      <c r="V49">
        <f>Baseline_data!V67</f>
        <v>3003.3150843083304</v>
      </c>
      <c r="W49">
        <f>Baseline_data!W67</f>
        <v>3007.6527770846656</v>
      </c>
      <c r="X49">
        <f>Baseline_data!X67</f>
        <v>3011.9221398291975</v>
      </c>
      <c r="Y49">
        <f>Baseline_data!Y67</f>
        <v>3012.4962740211085</v>
      </c>
      <c r="Z49">
        <f>Baseline_data!Z67</f>
        <v>3012.9849928944454</v>
      </c>
      <c r="AA49">
        <f>Baseline_data!AA67</f>
        <v>3013.5453362174553</v>
      </c>
      <c r="AB49">
        <f>Baseline_data!AB67</f>
        <v>3014.0987330903863</v>
      </c>
      <c r="AC49">
        <f>Baseline_data!AC67</f>
        <v>3014.6453118877721</v>
      </c>
      <c r="AD49">
        <f>Baseline_data!AD67</f>
        <v>3015.1851978403797</v>
      </c>
      <c r="AE49">
        <f>Baseline_data!AE67</f>
        <v>3015.7185131307433</v>
      </c>
      <c r="AF49">
        <f>Baseline_data!AF67</f>
        <v>3016.1700066519329</v>
      </c>
      <c r="AG49">
        <f>Baseline_data!AG67</f>
        <v>3016.7659057636115</v>
      </c>
      <c r="AH49">
        <f>Baseline_data!AH67</f>
        <v>3017.2802130431955</v>
      </c>
      <c r="AI49">
        <f>Baseline_data!AI67</f>
        <v>3018.4566462882512</v>
      </c>
      <c r="AJ49">
        <f>Baseline_data!AJ67</f>
        <v>3019.6229394120746</v>
      </c>
      <c r="AK49">
        <f>Baseline_data!AK67</f>
        <v>3020.8527337524033</v>
      </c>
      <c r="AL49">
        <f>Baseline_data!AL67</f>
        <v>3022.0720186172498</v>
      </c>
      <c r="AM49">
        <f>Baseline_data!AM67</f>
        <v>3023.2809281499572</v>
      </c>
      <c r="AN49">
        <f>Baseline_data!AN67</f>
        <v>3024.4795942205928</v>
      </c>
      <c r="AO49">
        <f>Baseline_data!AO67</f>
        <v>3025.7404167683458</v>
      </c>
      <c r="AP49">
        <f>Baseline_data!AP67</f>
        <v>3026.8467123761629</v>
      </c>
      <c r="AQ49">
        <f>Baseline_data!AQ67</f>
        <v>3028.0870828718225</v>
      </c>
      <c r="AR49">
        <f>Baseline_data!AR67</f>
        <v>3029.3171184685521</v>
      </c>
    </row>
    <row r="50" spans="1:44" x14ac:dyDescent="0.2">
      <c r="A50" t="str">
        <f>Baseline_data!A68</f>
        <v>BASELINE</v>
      </c>
      <c r="B50" t="str">
        <f>Baseline_data!B68</f>
        <v>SDG|SDG06|Water withdrawal</v>
      </c>
      <c r="C50" t="str">
        <f>Baseline_data!C68</f>
        <v>km3/yr</v>
      </c>
      <c r="D50">
        <f>Baseline_data!D68</f>
        <v>2181.6507653140798</v>
      </c>
      <c r="E50">
        <f>Baseline_data!E68</f>
        <v>2187.69197279645</v>
      </c>
      <c r="F50">
        <f>Baseline_data!F68</f>
        <v>2192.3500973574</v>
      </c>
      <c r="G50">
        <f>Baseline_data!G68</f>
        <v>2194.9957401967899</v>
      </c>
      <c r="H50">
        <f>Baseline_data!H68</f>
        <v>2198.8278117497603</v>
      </c>
      <c r="I50">
        <f>Baseline_data!I68</f>
        <v>2202.3722288287199</v>
      </c>
      <c r="J50">
        <f>Baseline_data!J68</f>
        <v>2206.8764370643498</v>
      </c>
      <c r="K50">
        <f>Baseline_data!K68</f>
        <v>2211.5403899084799</v>
      </c>
      <c r="L50">
        <f>Baseline_data!L68</f>
        <v>2211.89278131834</v>
      </c>
      <c r="M50">
        <f>Baseline_data!M68</f>
        <v>2212.2740129659001</v>
      </c>
      <c r="N50">
        <f>Baseline_data!N68</f>
        <v>2209.7343622990697</v>
      </c>
      <c r="O50">
        <f>Baseline_data!O68</f>
        <v>2281.70584406543</v>
      </c>
      <c r="P50">
        <f>Baseline_data!P68</f>
        <v>2360.1742059227199</v>
      </c>
      <c r="Q50">
        <f>Baseline_data!Q68</f>
        <v>2442.4519858184699</v>
      </c>
      <c r="R50">
        <f>Baseline_data!R68</f>
        <v>2528.0845433210002</v>
      </c>
      <c r="S50">
        <f>Baseline_data!S68</f>
        <v>2618.4944538656</v>
      </c>
      <c r="T50">
        <f>Baseline_data!T68</f>
        <v>2757.11940479331</v>
      </c>
      <c r="U50">
        <f>Baseline_data!U68</f>
        <v>2903.7754914775701</v>
      </c>
      <c r="V50">
        <f>Baseline_data!V68</f>
        <v>3055.42096882551</v>
      </c>
      <c r="W50">
        <f>Baseline_data!W68</f>
        <v>3190.7077952721702</v>
      </c>
      <c r="X50">
        <f>Baseline_data!X68</f>
        <v>3316.3375551563704</v>
      </c>
      <c r="Y50">
        <f>Baseline_data!Y68</f>
        <v>3475.60378955651</v>
      </c>
      <c r="Z50">
        <f>Baseline_data!Z68</f>
        <v>3620.6290523009598</v>
      </c>
      <c r="AA50">
        <f>Baseline_data!AA68</f>
        <v>3791.5588300634299</v>
      </c>
      <c r="AB50">
        <f>Baseline_data!AB68</f>
        <v>3972.6921236693202</v>
      </c>
      <c r="AC50">
        <f>Baseline_data!AC68</f>
        <v>4131.9370346101996</v>
      </c>
      <c r="AD50">
        <f>Baseline_data!AD68</f>
        <v>4297.1796389483598</v>
      </c>
      <c r="AE50">
        <f>Baseline_data!AE68</f>
        <v>4470.1245323755902</v>
      </c>
      <c r="AF50">
        <f>Baseline_data!AF68</f>
        <v>4651.3949177746699</v>
      </c>
      <c r="AG50">
        <f>Baseline_data!AG68</f>
        <v>4840.3118042915403</v>
      </c>
      <c r="AH50">
        <f>Baseline_data!AH68</f>
        <v>5038.2981058798005</v>
      </c>
      <c r="AI50">
        <f>Baseline_data!AI68</f>
        <v>5245.0868774682904</v>
      </c>
      <c r="AJ50">
        <f>Baseline_data!AJ68</f>
        <v>5461.89789659701</v>
      </c>
      <c r="AK50">
        <f>Baseline_data!AK68</f>
        <v>5688.4228822811001</v>
      </c>
      <c r="AL50">
        <f>Baseline_data!AL68</f>
        <v>5927.0778105976297</v>
      </c>
      <c r="AM50">
        <f>Baseline_data!AM68</f>
        <v>6177.3614699631398</v>
      </c>
      <c r="AN50">
        <f>Baseline_data!AN68</f>
        <v>6437.1870168131691</v>
      </c>
      <c r="AO50">
        <f>Baseline_data!AO68</f>
        <v>6709.4174205893296</v>
      </c>
      <c r="AP50">
        <f>Baseline_data!AP68</f>
        <v>6995.3047827220698</v>
      </c>
      <c r="AQ50">
        <f>Baseline_data!AQ68</f>
        <v>7294.6278910900201</v>
      </c>
      <c r="AR50">
        <f>Baseline_data!AR68</f>
        <v>7608.43114434778</v>
      </c>
    </row>
    <row r="51" spans="1:44" x14ac:dyDescent="0.2">
      <c r="A51" t="str">
        <f>Baseline_data!A69</f>
        <v>BASELINE</v>
      </c>
      <c r="B51" t="str">
        <f>Baseline_data!B69</f>
        <v>SDG|SDG07|Renewable energy share</v>
      </c>
      <c r="C51" t="str">
        <f>Baseline_data!C69</f>
        <v>percentage</v>
      </c>
      <c r="D51">
        <f>Baseline_data!D69</f>
        <v>0.1034640940467824</v>
      </c>
      <c r="E51">
        <f>Baseline_data!E69</f>
        <v>0.10282621744354883</v>
      </c>
      <c r="F51">
        <f>Baseline_data!F69</f>
        <v>0.10335802939826448</v>
      </c>
      <c r="G51">
        <f>Baseline_data!G69</f>
        <v>0.10476381471014863</v>
      </c>
      <c r="H51">
        <f>Baseline_data!H69</f>
        <v>0.10529812652020584</v>
      </c>
      <c r="I51">
        <f>Baseline_data!I69</f>
        <v>0.10455084510281083</v>
      </c>
      <c r="J51">
        <f>Baseline_data!J69</f>
        <v>0.10298909536066699</v>
      </c>
      <c r="K51">
        <f>Baseline_data!K69</f>
        <v>0.10160039620067876</v>
      </c>
      <c r="L51">
        <f>Baseline_data!L69</f>
        <v>9.9073310480401397E-2</v>
      </c>
      <c r="M51">
        <f>Baseline_data!M69</f>
        <v>9.6483137002194533E-2</v>
      </c>
      <c r="N51">
        <f>Baseline_data!N69</f>
        <v>9.4694067899546541E-2</v>
      </c>
      <c r="O51">
        <f>Baseline_data!O69</f>
        <v>9.381199111620421E-2</v>
      </c>
      <c r="P51">
        <f>Baseline_data!P69</f>
        <v>9.1736170959759875E-2</v>
      </c>
      <c r="Q51">
        <f>Baseline_data!Q69</f>
        <v>8.981313537570268E-2</v>
      </c>
      <c r="R51">
        <f>Baseline_data!R69</f>
        <v>8.9959415275327567E-2</v>
      </c>
      <c r="S51">
        <f>Baseline_data!S69</f>
        <v>8.965446582648097E-2</v>
      </c>
      <c r="T51">
        <f>Baseline_data!T69</f>
        <v>9.3380602557542491E-2</v>
      </c>
      <c r="U51">
        <f>Baseline_data!U69</f>
        <v>9.726974091300411E-2</v>
      </c>
      <c r="V51">
        <f>Baseline_data!V69</f>
        <v>0.1012099694876261</v>
      </c>
      <c r="W51">
        <f>Baseline_data!W69</f>
        <v>0.10290265494136765</v>
      </c>
      <c r="X51">
        <f>Baseline_data!X69</f>
        <v>0.10512998635976456</v>
      </c>
      <c r="Y51">
        <f>Baseline_data!Y69</f>
        <v>0.10779025121921232</v>
      </c>
      <c r="Z51">
        <f>Baseline_data!Z69</f>
        <v>0.10803395684512745</v>
      </c>
      <c r="AA51">
        <f>Baseline_data!AA69</f>
        <v>0.10996692573385655</v>
      </c>
      <c r="AB51">
        <f>Baseline_data!AB69</f>
        <v>0.11261730319057763</v>
      </c>
      <c r="AC51">
        <f>Baseline_data!AC69</f>
        <v>0.11369505006299063</v>
      </c>
      <c r="AD51">
        <f>Baseline_data!AD69</f>
        <v>0.11563511782764227</v>
      </c>
      <c r="AE51">
        <f>Baseline_data!AE69</f>
        <v>0.11838877316238623</v>
      </c>
      <c r="AF51">
        <f>Baseline_data!AF69</f>
        <v>0.12157785571511411</v>
      </c>
      <c r="AG51">
        <f>Baseline_data!AG69</f>
        <v>0.12605927106938111</v>
      </c>
      <c r="AH51">
        <f>Baseline_data!AH69</f>
        <v>0.13057066669326295</v>
      </c>
      <c r="AI51">
        <f>Baseline_data!AI69</f>
        <v>0.13531415604022529</v>
      </c>
      <c r="AJ51">
        <f>Baseline_data!AJ69</f>
        <v>0.13922910890216164</v>
      </c>
      <c r="AK51">
        <f>Baseline_data!AK69</f>
        <v>0.14352147095984052</v>
      </c>
      <c r="AL51">
        <f>Baseline_data!AL69</f>
        <v>0.1474453365680567</v>
      </c>
      <c r="AM51">
        <f>Baseline_data!AM69</f>
        <v>0.15123859392070149</v>
      </c>
      <c r="AN51">
        <f>Baseline_data!AN69</f>
        <v>0.15538847449240356</v>
      </c>
      <c r="AO51">
        <f>Baseline_data!AO69</f>
        <v>0.15972611214259863</v>
      </c>
      <c r="AP51">
        <f>Baseline_data!AP69</f>
        <v>0.16392137155564893</v>
      </c>
      <c r="AQ51">
        <f>Baseline_data!AQ69</f>
        <v>0.16813397525049192</v>
      </c>
      <c r="AR51">
        <f>Baseline_data!AR69</f>
        <v>0.17327250622342602</v>
      </c>
    </row>
    <row r="52" spans="1:44" x14ac:dyDescent="0.2">
      <c r="A52" t="str">
        <f>Baseline_data!A70</f>
        <v>BASELINE</v>
      </c>
      <c r="B52" t="str">
        <f>Baseline_data!B70</f>
        <v>SDG|SDG15|Forest share</v>
      </c>
      <c r="C52" t="str">
        <f>Baseline_data!C70</f>
        <v>percentage</v>
      </c>
      <c r="D52">
        <f>Baseline_data!D70</f>
        <v>0.30750307503075269</v>
      </c>
      <c r="E52">
        <f>Baseline_data!E70</f>
        <v>0.30750307503075031</v>
      </c>
      <c r="F52">
        <f>Baseline_data!F70</f>
        <v>0.30750307503075031</v>
      </c>
      <c r="G52">
        <f>Baseline_data!G70</f>
        <v>0.30684182650193637</v>
      </c>
      <c r="H52">
        <f>Baseline_data!H70</f>
        <v>0.30502622253609735</v>
      </c>
      <c r="I52">
        <f>Baseline_data!I70</f>
        <v>0.30102361907118225</v>
      </c>
      <c r="J52">
        <f>Baseline_data!J70</f>
        <v>0.29606457691028676</v>
      </c>
      <c r="K52">
        <f>Baseline_data!K70</f>
        <v>0.29109181482017832</v>
      </c>
      <c r="L52">
        <f>Baseline_data!L70</f>
        <v>0.28610990611059639</v>
      </c>
      <c r="M52">
        <f>Baseline_data!M70</f>
        <v>0.28111427747179801</v>
      </c>
      <c r="N52">
        <f>Baseline_data!N70</f>
        <v>0.27610950221352681</v>
      </c>
      <c r="O52">
        <f>Baseline_data!O70</f>
        <v>0.27310960506029752</v>
      </c>
      <c r="P52">
        <f>Baseline_data!P70</f>
        <v>0.27013272714967562</v>
      </c>
      <c r="Q52">
        <f>Baseline_data!Q70</f>
        <v>0.26717087282431906</v>
      </c>
      <c r="R52">
        <f>Baseline_data!R70</f>
        <v>0.2642343972151841</v>
      </c>
      <c r="S52">
        <f>Baseline_data!S70</f>
        <v>0.26131542263510954</v>
      </c>
      <c r="T52">
        <f>Baseline_data!T70</f>
        <v>0.25848116575466984</v>
      </c>
      <c r="U52">
        <f>Baseline_data!U70</f>
        <v>0.25566714129226381</v>
      </c>
      <c r="V52">
        <f>Baseline_data!V70</f>
        <v>0.25288396481298253</v>
      </c>
      <c r="W52">
        <f>Baseline_data!W70</f>
        <v>0.25012403210176415</v>
      </c>
      <c r="X52">
        <f>Baseline_data!X70</f>
        <v>0.2473981092963356</v>
      </c>
      <c r="Y52">
        <f>Baseline_data!Y70</f>
        <v>0.24565300031336418</v>
      </c>
      <c r="Z52">
        <f>Baseline_data!Z70</f>
        <v>0.24400212491704976</v>
      </c>
      <c r="AA52">
        <f>Baseline_data!AA70</f>
        <v>0.24233388257006841</v>
      </c>
      <c r="AB52">
        <f>Baseline_data!AB70</f>
        <v>0.24075914383481359</v>
      </c>
      <c r="AC52">
        <f>Baseline_data!AC70</f>
        <v>0.23922781131247675</v>
      </c>
      <c r="AD52">
        <f>Baseline_data!AD70</f>
        <v>0.23774205531583059</v>
      </c>
      <c r="AE52">
        <f>Baseline_data!AE70</f>
        <v>0.23630415467228766</v>
      </c>
      <c r="AF52">
        <f>Baseline_data!AF70</f>
        <v>0.23497323981517412</v>
      </c>
      <c r="AG52">
        <f>Baseline_data!AG70</f>
        <v>0.23363377450666153</v>
      </c>
      <c r="AH52">
        <f>Baseline_data!AH70</f>
        <v>0.23240644541681682</v>
      </c>
      <c r="AI52">
        <f>Baseline_data!AI70</f>
        <v>0.23186311396243139</v>
      </c>
      <c r="AJ52">
        <f>Baseline_data!AJ70</f>
        <v>0.23138085940562711</v>
      </c>
      <c r="AK52">
        <f>Baseline_data!AK70</f>
        <v>0.2309581622727781</v>
      </c>
      <c r="AL52">
        <f>Baseline_data!AL70</f>
        <v>0.23060280244536088</v>
      </c>
      <c r="AM52">
        <f>Baseline_data!AM70</f>
        <v>0.2303181467661127</v>
      </c>
      <c r="AN52">
        <f>Baseline_data!AN70</f>
        <v>0.23010773045996694</v>
      </c>
      <c r="AO52">
        <f>Baseline_data!AO70</f>
        <v>0.22997069213577215</v>
      </c>
      <c r="AP52">
        <f>Baseline_data!AP70</f>
        <v>0.229976813703968</v>
      </c>
      <c r="AQ52">
        <f>Baseline_data!AQ70</f>
        <v>0.23000756563076483</v>
      </c>
      <c r="AR52">
        <f>Baseline_data!AR70</f>
        <v>0.23012855596769086</v>
      </c>
    </row>
    <row r="53" spans="1:44" x14ac:dyDescent="0.2">
      <c r="A53" t="str">
        <f>Baseline_data!A73</f>
        <v>BASELINE</v>
      </c>
      <c r="B53" t="str">
        <f>Baseline_data!B73</f>
        <v>Secondary Energy</v>
      </c>
      <c r="C53" t="str">
        <f>Baseline_data!C73</f>
        <v>EJ/yr</v>
      </c>
      <c r="D53">
        <f>Baseline_data!D73</f>
        <v>173.42949324731555</v>
      </c>
      <c r="E53">
        <f>Baseline_data!E73</f>
        <v>180.46334162707365</v>
      </c>
      <c r="F53">
        <f>Baseline_data!F73</f>
        <v>185.77765272818715</v>
      </c>
      <c r="G53">
        <f>Baseline_data!G73</f>
        <v>192.26700092460456</v>
      </c>
      <c r="H53">
        <f>Baseline_data!H73</f>
        <v>199.35058268408153</v>
      </c>
      <c r="I53">
        <f>Baseline_data!I73</f>
        <v>203.40676844408611</v>
      </c>
      <c r="J53">
        <f>Baseline_data!J73</f>
        <v>207.78446623556755</v>
      </c>
      <c r="K53">
        <f>Baseline_data!K73</f>
        <v>211.73006654455861</v>
      </c>
      <c r="L53">
        <f>Baseline_data!L73</f>
        <v>216.79174727800009</v>
      </c>
      <c r="M53">
        <f>Baseline_data!M73</f>
        <v>221.75143927179585</v>
      </c>
      <c r="N53">
        <f>Baseline_data!N73</f>
        <v>227.37653842219854</v>
      </c>
      <c r="O53">
        <f>Baseline_data!O73</f>
        <v>234.77266122350898</v>
      </c>
      <c r="P53">
        <f>Baseline_data!P73</f>
        <v>241.36664116886374</v>
      </c>
      <c r="Q53">
        <f>Baseline_data!Q73</f>
        <v>245.00078555793647</v>
      </c>
      <c r="R53">
        <f>Baseline_data!R73</f>
        <v>248.83822611605075</v>
      </c>
      <c r="S53">
        <f>Baseline_data!S73</f>
        <v>259.3251020112404</v>
      </c>
      <c r="T53">
        <f>Baseline_data!T73</f>
        <v>254.73027761185892</v>
      </c>
      <c r="U53">
        <f>Baseline_data!U73</f>
        <v>258.95087944694558</v>
      </c>
      <c r="V53">
        <f>Baseline_data!V73</f>
        <v>262.08883701304177</v>
      </c>
      <c r="W53">
        <f>Baseline_data!W73</f>
        <v>265.0499105010806</v>
      </c>
      <c r="X53">
        <f>Baseline_data!X73</f>
        <v>264.89010861221254</v>
      </c>
      <c r="Y53">
        <f>Baseline_data!Y73</f>
        <v>263.79398407305212</v>
      </c>
      <c r="Z53">
        <f>Baseline_data!Z73</f>
        <v>265.12707196525758</v>
      </c>
      <c r="AA53">
        <f>Baseline_data!AA73</f>
        <v>266.30575061532539</v>
      </c>
      <c r="AB53">
        <f>Baseline_data!AB73</f>
        <v>268.20644162704838</v>
      </c>
      <c r="AC53">
        <f>Baseline_data!AC73</f>
        <v>272.37181467045315</v>
      </c>
      <c r="AD53">
        <f>Baseline_data!AD73</f>
        <v>272.57018023390316</v>
      </c>
      <c r="AE53">
        <f>Baseline_data!AE73</f>
        <v>272.49057732064978</v>
      </c>
      <c r="AF53">
        <f>Baseline_data!AF73</f>
        <v>272.94214620391779</v>
      </c>
      <c r="AG53">
        <f>Baseline_data!AG73</f>
        <v>275.37497490663532</v>
      </c>
      <c r="AH53">
        <f>Baseline_data!AH73</f>
        <v>277.6869254256751</v>
      </c>
      <c r="AI53">
        <f>Baseline_data!AI73</f>
        <v>280.29688506166241</v>
      </c>
      <c r="AJ53">
        <f>Baseline_data!AJ73</f>
        <v>282.95364997742638</v>
      </c>
      <c r="AK53">
        <f>Baseline_data!AK73</f>
        <v>283.58029118413464</v>
      </c>
      <c r="AL53">
        <f>Baseline_data!AL73</f>
        <v>286.26576347803973</v>
      </c>
      <c r="AM53">
        <f>Baseline_data!AM73</f>
        <v>288.98305356576481</v>
      </c>
      <c r="AN53">
        <f>Baseline_data!AN73</f>
        <v>291.63316495281578</v>
      </c>
      <c r="AO53">
        <f>Baseline_data!AO73</f>
        <v>294.23564349261892</v>
      </c>
      <c r="AP53">
        <f>Baseline_data!AP73</f>
        <v>296.8138181224831</v>
      </c>
      <c r="AQ53">
        <f>Baseline_data!AQ73</f>
        <v>300.23858401063518</v>
      </c>
      <c r="AR53">
        <f>Baseline_data!AR73</f>
        <v>303.64324916635235</v>
      </c>
    </row>
    <row r="54" spans="1:44" x14ac:dyDescent="0.2">
      <c r="A54" t="str">
        <f>Baseline_data!A74</f>
        <v>BASELINE</v>
      </c>
      <c r="B54" t="str">
        <f>Baseline_data!B74</f>
        <v>Secondary Energy|Electricity</v>
      </c>
      <c r="C54" t="str">
        <f>Baseline_data!C74</f>
        <v>EJ/yr</v>
      </c>
      <c r="D54">
        <f>Baseline_data!D74</f>
        <v>74.48749922832468</v>
      </c>
      <c r="E54">
        <f>Baseline_data!E74</f>
        <v>77.350127266767274</v>
      </c>
      <c r="F54">
        <f>Baseline_data!F74</f>
        <v>80.173530110941229</v>
      </c>
      <c r="G54">
        <f>Baseline_data!G74</f>
        <v>82.870811176618844</v>
      </c>
      <c r="H54">
        <f>Baseline_data!H74</f>
        <v>85.462761026397942</v>
      </c>
      <c r="I54">
        <f>Baseline_data!I74</f>
        <v>88.036437982263806</v>
      </c>
      <c r="J54">
        <f>Baseline_data!J74</f>
        <v>91.07464565926206</v>
      </c>
      <c r="K54">
        <f>Baseline_data!K74</f>
        <v>93.999211373038804</v>
      </c>
      <c r="L54">
        <f>Baseline_data!L74</f>
        <v>96.854354271176021</v>
      </c>
      <c r="M54">
        <f>Baseline_data!M74</f>
        <v>100.20428166065891</v>
      </c>
      <c r="N54">
        <f>Baseline_data!N74</f>
        <v>103.03861467276383</v>
      </c>
      <c r="O54">
        <f>Baseline_data!O74</f>
        <v>106.36665007750778</v>
      </c>
      <c r="P54">
        <f>Baseline_data!P74</f>
        <v>109.66198112495668</v>
      </c>
      <c r="Q54">
        <f>Baseline_data!Q74</f>
        <v>112.92371210135225</v>
      </c>
      <c r="R54">
        <f>Baseline_data!R74</f>
        <v>114.99216785103931</v>
      </c>
      <c r="S54">
        <f>Baseline_data!S74</f>
        <v>118.15647330190481</v>
      </c>
      <c r="T54">
        <f>Baseline_data!T74</f>
        <v>121.40670805449231</v>
      </c>
      <c r="U54">
        <f>Baseline_data!U74</f>
        <v>124.64244640463832</v>
      </c>
      <c r="V54">
        <f>Baseline_data!V74</f>
        <v>127.83930607247937</v>
      </c>
      <c r="W54">
        <f>Baseline_data!W74</f>
        <v>131.00340203896585</v>
      </c>
      <c r="X54">
        <f>Baseline_data!X74</f>
        <v>134.13929321818929</v>
      </c>
      <c r="Y54">
        <f>Baseline_data!Y74</f>
        <v>137.6117262742215</v>
      </c>
      <c r="Z54">
        <f>Baseline_data!Z74</f>
        <v>141.08125008624592</v>
      </c>
      <c r="AA54">
        <f>Baseline_data!AA74</f>
        <v>144.54349321839163</v>
      </c>
      <c r="AB54">
        <f>Baseline_data!AB74</f>
        <v>148.39036498626035</v>
      </c>
      <c r="AC54">
        <f>Baseline_data!AC74</f>
        <v>152.42287164954791</v>
      </c>
      <c r="AD54">
        <f>Baseline_data!AD74</f>
        <v>155.44840238422458</v>
      </c>
      <c r="AE54">
        <f>Baseline_data!AE74</f>
        <v>158.46672644290967</v>
      </c>
      <c r="AF54">
        <f>Baseline_data!AF74</f>
        <v>161.48313757975001</v>
      </c>
      <c r="AG54">
        <f>Baseline_data!AG74</f>
        <v>164.63920425455171</v>
      </c>
      <c r="AH54">
        <f>Baseline_data!AH74</f>
        <v>167.74224130172101</v>
      </c>
      <c r="AI54">
        <f>Baseline_data!AI74</f>
        <v>170.73527360745987</v>
      </c>
      <c r="AJ54">
        <f>Baseline_data!AJ74</f>
        <v>173.49943241439411</v>
      </c>
      <c r="AK54">
        <f>Baseline_data!AK74</f>
        <v>174.2589744992099</v>
      </c>
      <c r="AL54">
        <f>Baseline_data!AL74</f>
        <v>177.02088298791909</v>
      </c>
      <c r="AM54">
        <f>Baseline_data!AM74</f>
        <v>179.77948067948253</v>
      </c>
      <c r="AN54">
        <f>Baseline_data!AN74</f>
        <v>182.51339286645245</v>
      </c>
      <c r="AO54">
        <f>Baseline_data!AO74</f>
        <v>185.25097297329131</v>
      </c>
      <c r="AP54">
        <f>Baseline_data!AP74</f>
        <v>187.95436397058958</v>
      </c>
      <c r="AQ54">
        <f>Baseline_data!AQ74</f>
        <v>190.64760015402499</v>
      </c>
      <c r="AR54">
        <f>Baseline_data!AR74</f>
        <v>193.34442943290045</v>
      </c>
    </row>
    <row r="55" spans="1:44" x14ac:dyDescent="0.2">
      <c r="A55" t="str">
        <f>Baseline_data!A75</f>
        <v>BASELINE</v>
      </c>
      <c r="B55" t="str">
        <f>Baseline_data!B75</f>
        <v>Secondary Energy|Electricity|Biomass</v>
      </c>
      <c r="C55" t="str">
        <f>Baseline_data!C75</f>
        <v>EJ/yr</v>
      </c>
      <c r="D55">
        <f>Baseline_data!D75</f>
        <v>0.93297480523199905</v>
      </c>
      <c r="E55">
        <f>Baseline_data!E75</f>
        <v>0.90586147694399999</v>
      </c>
      <c r="F55">
        <f>Baseline_data!F75</f>
        <v>0.8765055921599989</v>
      </c>
      <c r="G55">
        <f>Baseline_data!G75</f>
        <v>0.84714970737599904</v>
      </c>
      <c r="H55">
        <f>Baseline_data!H75</f>
        <v>0.81757026388799903</v>
      </c>
      <c r="I55">
        <f>Baseline_data!I75</f>
        <v>0.790680494304</v>
      </c>
      <c r="J55">
        <f>Baseline_data!J75</f>
        <v>1.217784336071005</v>
      </c>
      <c r="K55">
        <f>Baseline_data!K75</f>
        <v>1.600910848799999</v>
      </c>
      <c r="L55">
        <f>Baseline_data!L75</f>
        <v>1.5263644751999998</v>
      </c>
      <c r="M55">
        <f>Baseline_data!M75</f>
        <v>1.826174842272948</v>
      </c>
      <c r="N55">
        <f>Baseline_data!N75</f>
        <v>2.7653649782368701</v>
      </c>
      <c r="O55">
        <f>Baseline_data!O75</f>
        <v>4.1655286886368694</v>
      </c>
      <c r="P55">
        <f>Baseline_data!P75</f>
        <v>5.5706514350368703</v>
      </c>
      <c r="Q55">
        <f>Baseline_data!Q75</f>
        <v>6.494560200884929</v>
      </c>
      <c r="R55">
        <f>Baseline_data!R75</f>
        <v>7.2735857447520598</v>
      </c>
      <c r="S55">
        <f>Baseline_data!S75</f>
        <v>7.9250053619800696</v>
      </c>
      <c r="T55">
        <f>Baseline_data!T75</f>
        <v>7.8095395712041</v>
      </c>
      <c r="U55">
        <f>Baseline_data!U75</f>
        <v>7.8746197724233564</v>
      </c>
      <c r="V55">
        <f>Baseline_data!V75</f>
        <v>7.805967908060941</v>
      </c>
      <c r="W55">
        <f>Baseline_data!W75</f>
        <v>7.7382315987849495</v>
      </c>
      <c r="X55">
        <f>Baseline_data!X75</f>
        <v>7.8140870924430441</v>
      </c>
      <c r="Y55">
        <f>Baseline_data!Y75</f>
        <v>7.6792962705129497</v>
      </c>
      <c r="Z55">
        <f>Baseline_data!Z75</f>
        <v>7.7976456750729488</v>
      </c>
      <c r="AA55">
        <f>Baseline_data!AA75</f>
        <v>7.7206331862729494</v>
      </c>
      <c r="AB55">
        <f>Baseline_data!AB75</f>
        <v>7.71590875676885</v>
      </c>
      <c r="AC55">
        <f>Baseline_data!AC75</f>
        <v>8.4473313303752899</v>
      </c>
      <c r="AD55">
        <f>Baseline_data!AD75</f>
        <v>8.7808930342245297</v>
      </c>
      <c r="AE55">
        <f>Baseline_data!AE75</f>
        <v>8.7562318822245295</v>
      </c>
      <c r="AF55">
        <f>Baseline_data!AF75</f>
        <v>8.7315707302245293</v>
      </c>
      <c r="AG55">
        <f>Baseline_data!AG75</f>
        <v>8.7093756934245299</v>
      </c>
      <c r="AH55">
        <f>Baseline_data!AH75</f>
        <v>8.6847145414244906</v>
      </c>
      <c r="AI55">
        <f>Baseline_data!AI75</f>
        <v>8.6721833297160291</v>
      </c>
      <c r="AJ55">
        <f>Baseline_data!AJ75</f>
        <v>8.6900560970429694</v>
      </c>
      <c r="AK55">
        <f>Baseline_data!AK75</f>
        <v>8.6678610602430108</v>
      </c>
      <c r="AL55">
        <f>Baseline_data!AL75</f>
        <v>8.6699882088392801</v>
      </c>
      <c r="AM55">
        <f>Baseline_data!AM75</f>
        <v>8.6752009158276095</v>
      </c>
      <c r="AN55">
        <f>Baseline_data!AN75</f>
        <v>8.6836534598923691</v>
      </c>
      <c r="AO55">
        <f>Baseline_data!AO75</f>
        <v>8.7955500759450196</v>
      </c>
      <c r="AP55">
        <f>Baseline_data!AP75</f>
        <v>8.7955500759450196</v>
      </c>
      <c r="AQ55">
        <f>Baseline_data!AQ75</f>
        <v>8.8525494501676505</v>
      </c>
      <c r="AR55">
        <f>Baseline_data!AR75</f>
        <v>8.8755649177756393</v>
      </c>
    </row>
    <row r="56" spans="1:44" x14ac:dyDescent="0.2">
      <c r="A56" t="str">
        <f>Baseline_data!A76</f>
        <v>BASELINE</v>
      </c>
      <c r="B56" t="str">
        <f>Baseline_data!B76</f>
        <v>Secondary Energy|Electricity|Coal</v>
      </c>
      <c r="C56" t="str">
        <f>Baseline_data!C76</f>
        <v>EJ/yr</v>
      </c>
      <c r="D56">
        <f>Baseline_data!D76</f>
        <v>30.029407019999997</v>
      </c>
      <c r="E56">
        <f>Baseline_data!E76</f>
        <v>29.8862083985039</v>
      </c>
      <c r="F56">
        <f>Baseline_data!F76</f>
        <v>29.668114804463897</v>
      </c>
      <c r="G56">
        <f>Baseline_data!G76</f>
        <v>31.2048892974959</v>
      </c>
      <c r="H56">
        <f>Baseline_data!H76</f>
        <v>30.906810647063999</v>
      </c>
      <c r="I56">
        <f>Baseline_data!I76</f>
        <v>30.674531561039998</v>
      </c>
      <c r="J56">
        <f>Baseline_data!J76</f>
        <v>32.618310436396698</v>
      </c>
      <c r="K56">
        <f>Baseline_data!K76</f>
        <v>31.9409225541316</v>
      </c>
      <c r="L56">
        <f>Baseline_data!L76</f>
        <v>31.2257201342399</v>
      </c>
      <c r="M56">
        <f>Baseline_data!M76</f>
        <v>30.2540707454399</v>
      </c>
      <c r="N56">
        <f>Baseline_data!N76</f>
        <v>28.823905580185887</v>
      </c>
      <c r="O56">
        <f>Baseline_data!O76</f>
        <v>25.452311673238789</v>
      </c>
      <c r="P56">
        <f>Baseline_data!P76</f>
        <v>21.643080711097593</v>
      </c>
      <c r="Q56">
        <f>Baseline_data!Q76</f>
        <v>22.01684476093649</v>
      </c>
      <c r="R56">
        <f>Baseline_data!R76</f>
        <v>22.3061796917697</v>
      </c>
      <c r="S56">
        <f>Baseline_data!S76</f>
        <v>22.41740123437479</v>
      </c>
      <c r="T56">
        <f>Baseline_data!T76</f>
        <v>22.73788203345239</v>
      </c>
      <c r="U56">
        <f>Baseline_data!U76</f>
        <v>22.456214483039989</v>
      </c>
      <c r="V56">
        <f>Baseline_data!V76</f>
        <v>22.571691991588299</v>
      </c>
      <c r="W56">
        <f>Baseline_data!W76</f>
        <v>23.657048203834499</v>
      </c>
      <c r="X56">
        <f>Baseline_data!X76</f>
        <v>25.146581784634499</v>
      </c>
      <c r="Y56">
        <f>Baseline_data!Y76</f>
        <v>26.641047595834493</v>
      </c>
      <c r="Z56">
        <f>Baseline_data!Z76</f>
        <v>28.133047291834501</v>
      </c>
      <c r="AA56">
        <f>Baseline_data!AA76</f>
        <v>29.622580872634501</v>
      </c>
      <c r="AB56">
        <f>Baseline_data!AB76</f>
        <v>31.114580568634501</v>
      </c>
      <c r="AC56">
        <f>Baseline_data!AC76</f>
        <v>32.606580264634502</v>
      </c>
      <c r="AD56">
        <f>Baseline_data!AD76</f>
        <v>33.743779026159388</v>
      </c>
      <c r="AE56">
        <f>Baseline_data!AE76</f>
        <v>35.588113541434495</v>
      </c>
      <c r="AF56">
        <f>Baseline_data!AF76</f>
        <v>37.082579352634504</v>
      </c>
      <c r="AG56">
        <f>Baseline_data!AG76</f>
        <v>38.398464565359895</v>
      </c>
      <c r="AH56">
        <f>Baseline_data!AH76</f>
        <v>39.610602009911922</v>
      </c>
      <c r="AI56">
        <f>Baseline_data!AI76</f>
        <v>40.9997347557225</v>
      </c>
      <c r="AJ56">
        <f>Baseline_data!AJ76</f>
        <v>42.5480219228265</v>
      </c>
      <c r="AK56">
        <f>Baseline_data!AK76</f>
        <v>44.093619416026506</v>
      </c>
      <c r="AL56">
        <f>Baseline_data!AL76</f>
        <v>45.641683024426499</v>
      </c>
      <c r="AM56">
        <f>Baseline_data!AM76</f>
        <v>47.187280517626498</v>
      </c>
      <c r="AN56">
        <f>Baseline_data!AN76</f>
        <v>48.735567684730505</v>
      </c>
      <c r="AO56">
        <f>Baseline_data!AO76</f>
        <v>50.281165177930497</v>
      </c>
      <c r="AP56">
        <f>Baseline_data!AP76</f>
        <v>51.829228786330503</v>
      </c>
      <c r="AQ56">
        <f>Baseline_data!AQ76</f>
        <v>53.4847115478345</v>
      </c>
      <c r="AR56">
        <f>Baseline_data!AR76</f>
        <v>54.979177359034495</v>
      </c>
    </row>
    <row r="57" spans="1:44" x14ac:dyDescent="0.2">
      <c r="A57" t="str">
        <f>Baseline_data!A77</f>
        <v>BASELINE</v>
      </c>
      <c r="B57" t="str">
        <f>Baseline_data!B77</f>
        <v>Secondary Energy|Electricity|Gas</v>
      </c>
      <c r="C57" t="str">
        <f>Baseline_data!C77</f>
        <v>EJ/yr</v>
      </c>
      <c r="D57">
        <f>Baseline_data!D77</f>
        <v>18.85677982868329</v>
      </c>
      <c r="E57">
        <f>Baseline_data!E77</f>
        <v>20.269358543338299</v>
      </c>
      <c r="F57">
        <f>Baseline_data!F77</f>
        <v>23.723695855193718</v>
      </c>
      <c r="G57">
        <f>Baseline_data!G77</f>
        <v>27.726400530695461</v>
      </c>
      <c r="H57">
        <f>Baseline_data!H77</f>
        <v>32.445458341931172</v>
      </c>
      <c r="I57">
        <f>Baseline_data!I77</f>
        <v>35.802599428640612</v>
      </c>
      <c r="J57">
        <f>Baseline_data!J77</f>
        <v>36.007746346776443</v>
      </c>
      <c r="K57">
        <f>Baseline_data!K77</f>
        <v>39.299383343604909</v>
      </c>
      <c r="L57">
        <f>Baseline_data!L77</f>
        <v>41.928160213901002</v>
      </c>
      <c r="M57">
        <f>Baseline_data!M77</f>
        <v>43.606489545965012</v>
      </c>
      <c r="N57">
        <f>Baseline_data!N77</f>
        <v>44.942501759818533</v>
      </c>
      <c r="O57">
        <f>Baseline_data!O77</f>
        <v>47.793412806297063</v>
      </c>
      <c r="P57">
        <f>Baseline_data!P77</f>
        <v>49.719675514664139</v>
      </c>
      <c r="Q57">
        <f>Baseline_data!Q77</f>
        <v>53.029375180417233</v>
      </c>
      <c r="R57">
        <f>Baseline_data!R77</f>
        <v>55.243679352870942</v>
      </c>
      <c r="S57">
        <f>Baseline_data!S77</f>
        <v>59.171063173734943</v>
      </c>
      <c r="T57">
        <f>Baseline_data!T77</f>
        <v>60.09785356956894</v>
      </c>
      <c r="U57">
        <f>Baseline_data!U77</f>
        <v>61.869576930953897</v>
      </c>
      <c r="V57">
        <f>Baseline_data!V77</f>
        <v>62.700059455206393</v>
      </c>
      <c r="W57">
        <f>Baseline_data!W77</f>
        <v>64.834340132550096</v>
      </c>
      <c r="X57">
        <f>Baseline_data!X77</f>
        <v>66.016443015678291</v>
      </c>
      <c r="Y57">
        <f>Baseline_data!Y77</f>
        <v>67.651438001533791</v>
      </c>
      <c r="Z57">
        <f>Baseline_data!Z77</f>
        <v>68.760448013157784</v>
      </c>
      <c r="AA57">
        <f>Baseline_data!AA77</f>
        <v>68.861923092356193</v>
      </c>
      <c r="AB57">
        <f>Baseline_data!AB77</f>
        <v>69.125415201103067</v>
      </c>
      <c r="AC57">
        <f>Baseline_data!AC77</f>
        <v>69.913796341974404</v>
      </c>
      <c r="AD57">
        <f>Baseline_data!AD77</f>
        <v>69.673811759868968</v>
      </c>
      <c r="AE57">
        <f>Baseline_data!AE77</f>
        <v>68.610848536983454</v>
      </c>
      <c r="AF57">
        <f>Baseline_data!AF77</f>
        <v>67.666695844644465</v>
      </c>
      <c r="AG57">
        <f>Baseline_data!AG77</f>
        <v>66.438523097903115</v>
      </c>
      <c r="AH57">
        <f>Baseline_data!AH77</f>
        <v>65.204292641488223</v>
      </c>
      <c r="AI57">
        <f>Baseline_data!AI77</f>
        <v>63.645118592201804</v>
      </c>
      <c r="AJ57">
        <f>Baseline_data!AJ77</f>
        <v>62.051200098500424</v>
      </c>
      <c r="AK57">
        <f>Baseline_data!AK77</f>
        <v>58.655529387656365</v>
      </c>
      <c r="AL57">
        <f>Baseline_data!AL77</f>
        <v>57.010728993718566</v>
      </c>
      <c r="AM57">
        <f>Baseline_data!AM77</f>
        <v>55.538478457570363</v>
      </c>
      <c r="AN57">
        <f>Baseline_data!AN77</f>
        <v>53.647039536014098</v>
      </c>
      <c r="AO57">
        <f>Baseline_data!AO77</f>
        <v>51.632179467083823</v>
      </c>
      <c r="AP57">
        <f>Baseline_data!AP77</f>
        <v>49.800642943341352</v>
      </c>
      <c r="AQ57">
        <f>Baseline_data!AQ77</f>
        <v>47.983830458489585</v>
      </c>
      <c r="AR57">
        <f>Baseline_data!AR77</f>
        <v>46.031737793216266</v>
      </c>
    </row>
    <row r="58" spans="1:44" x14ac:dyDescent="0.2">
      <c r="A58" t="str">
        <f>Baseline_data!A78</f>
        <v>BASELINE</v>
      </c>
      <c r="B58" t="str">
        <f>Baseline_data!B78</f>
        <v>Secondary Energy|Electricity|Hydro</v>
      </c>
      <c r="C58" t="str">
        <f>Baseline_data!C78</f>
        <v>EJ/yr</v>
      </c>
      <c r="D58">
        <f>Baseline_data!D78</f>
        <v>12.561203813760001</v>
      </c>
      <c r="E58">
        <f>Baseline_data!E78</f>
        <v>12.651722906457499</v>
      </c>
      <c r="F58">
        <f>Baseline_data!F78</f>
        <v>12.734546584435099</v>
      </c>
      <c r="G58">
        <f>Baseline_data!G78</f>
        <v>12.8125570741056</v>
      </c>
      <c r="H58">
        <f>Baseline_data!H78</f>
        <v>12.884295028147099</v>
      </c>
      <c r="I58">
        <f>Baseline_data!I78</f>
        <v>12.9497604465599</v>
      </c>
      <c r="J58">
        <f>Baseline_data!J78</f>
        <v>13.006254680294299</v>
      </c>
      <c r="K58">
        <f>Baseline_data!K78</f>
        <v>13.0592114956799</v>
      </c>
      <c r="L58">
        <f>Baseline_data!L78</f>
        <v>12.8800844928</v>
      </c>
      <c r="M58">
        <f>Baseline_data!M78</f>
        <v>12.702379132799997</v>
      </c>
      <c r="N58">
        <f>Baseline_data!N78</f>
        <v>12.5232521299199</v>
      </c>
      <c r="O58">
        <f>Baseline_data!O78</f>
        <v>12.34412512704</v>
      </c>
      <c r="P58">
        <f>Baseline_data!P78</f>
        <v>12.164998124159899</v>
      </c>
      <c r="Q58">
        <f>Baseline_data!Q78</f>
        <v>11.985871121279899</v>
      </c>
      <c r="R58">
        <f>Baseline_data!R78</f>
        <v>11.806744118400001</v>
      </c>
      <c r="S58">
        <f>Baseline_data!S78</f>
        <v>11.629038758399899</v>
      </c>
      <c r="T58">
        <f>Baseline_data!T78</f>
        <v>13.527002634386999</v>
      </c>
      <c r="U58">
        <f>Baseline_data!U78</f>
        <v>15.480339951507101</v>
      </c>
      <c r="V58">
        <f>Baseline_data!V78</f>
        <v>17.433677268627001</v>
      </c>
      <c r="W58">
        <f>Baseline_data!W78</f>
        <v>18.327988180918801</v>
      </c>
      <c r="X58">
        <f>Baseline_data!X78</f>
        <v>18.532839973720499</v>
      </c>
      <c r="Y58">
        <f>Baseline_data!Y78</f>
        <v>19.991710406812501</v>
      </c>
      <c r="Z58">
        <f>Baseline_data!Z78</f>
        <v>20.5211628058962</v>
      </c>
      <c r="AA58">
        <f>Baseline_data!AA78</f>
        <v>21.950082659985402</v>
      </c>
      <c r="AB58">
        <f>Baseline_data!AB78</f>
        <v>23.525346378240002</v>
      </c>
      <c r="AC58">
        <f>Baseline_data!AC78</f>
        <v>23.806831668479902</v>
      </c>
      <c r="AD58">
        <f>Baseline_data!AD78</f>
        <v>24.035716172159901</v>
      </c>
      <c r="AE58">
        <f>Baseline_data!AE78</f>
        <v>24.266022318720001</v>
      </c>
      <c r="AF58">
        <f>Baseline_data!AF78</f>
        <v>24.496328465279902</v>
      </c>
      <c r="AG58">
        <f>Baseline_data!AG78</f>
        <v>24.725212968959902</v>
      </c>
      <c r="AH58">
        <f>Baseline_data!AH78</f>
        <v>24.954097472639901</v>
      </c>
      <c r="AI58">
        <f>Baseline_data!AI78</f>
        <v>25.155970761599999</v>
      </c>
      <c r="AJ58">
        <f>Baseline_data!AJ78</f>
        <v>25.357844050560001</v>
      </c>
      <c r="AK58">
        <f>Baseline_data!AK78</f>
        <v>25.559717339519999</v>
      </c>
      <c r="AL58">
        <f>Baseline_data!AL78</f>
        <v>25.763012271360001</v>
      </c>
      <c r="AM58">
        <f>Baseline_data!AM78</f>
        <v>25.9648855603199</v>
      </c>
      <c r="AN58">
        <f>Baseline_data!AN78</f>
        <v>26.09994163392</v>
      </c>
      <c r="AO58">
        <f>Baseline_data!AO78</f>
        <v>26.234997707519899</v>
      </c>
      <c r="AP58">
        <f>Baseline_data!AP78</f>
        <v>26.370053781119999</v>
      </c>
      <c r="AQ58">
        <f>Baseline_data!AQ78</f>
        <v>26.505109854719898</v>
      </c>
      <c r="AR58">
        <f>Baseline_data!AR78</f>
        <v>26.641587571199999</v>
      </c>
    </row>
    <row r="59" spans="1:44" x14ac:dyDescent="0.2">
      <c r="A59" t="str">
        <f>Baseline_data!A79</f>
        <v>BASELINE</v>
      </c>
      <c r="B59" t="str">
        <f>Baseline_data!B79</f>
        <v>Secondary Energy|Electricity|Nuclear</v>
      </c>
      <c r="C59" t="str">
        <f>Baseline_data!C79</f>
        <v>EJ/yr</v>
      </c>
      <c r="D59">
        <f>Baseline_data!D79</f>
        <v>9.0734770261853903</v>
      </c>
      <c r="E59">
        <f>Baseline_data!E79</f>
        <v>10.005980868552101</v>
      </c>
      <c r="F59">
        <f>Baseline_data!F79</f>
        <v>8.8839334440283597</v>
      </c>
      <c r="G59">
        <f>Baseline_data!G79</f>
        <v>5.4483863738363096</v>
      </c>
      <c r="H59">
        <f>Baseline_data!H79</f>
        <v>2.9806028941823399</v>
      </c>
      <c r="I59">
        <f>Baseline_data!I79</f>
        <v>1.7327248401714399</v>
      </c>
      <c r="J59">
        <f>Baseline_data!J79</f>
        <v>1.4250709497896501</v>
      </c>
      <c r="K59">
        <f>Baseline_data!K79</f>
        <v>0.81834058114560004</v>
      </c>
      <c r="L59">
        <f>Baseline_data!L79</f>
        <v>1.5091324149165199</v>
      </c>
      <c r="M59">
        <f>Baseline_data!M79</f>
        <v>2.3981984542811201</v>
      </c>
      <c r="N59">
        <f>Baseline_data!N79</f>
        <v>1.81855923840058</v>
      </c>
      <c r="O59">
        <f>Baseline_data!O79</f>
        <v>3.5326779132504198</v>
      </c>
      <c r="P59">
        <f>Baseline_data!P79</f>
        <v>7.6267852885977199</v>
      </c>
      <c r="Q59">
        <f>Baseline_data!Q79</f>
        <v>8.0206770239999905</v>
      </c>
      <c r="R59">
        <f>Baseline_data!R79</f>
        <v>7.8056898048000001</v>
      </c>
      <c r="S59">
        <f>Baseline_data!S79</f>
        <v>7.5879463392000002</v>
      </c>
      <c r="T59">
        <f>Baseline_data!T79</f>
        <v>7.3702028736000003</v>
      </c>
      <c r="U59">
        <f>Baseline_data!U79</f>
        <v>7.1552156543999903</v>
      </c>
      <c r="V59">
        <f>Baseline_data!V79</f>
        <v>6.9374721887999904</v>
      </c>
      <c r="W59">
        <f>Baseline_data!W79</f>
        <v>6.7197287231999896</v>
      </c>
      <c r="X59">
        <f>Baseline_data!X79</f>
        <v>6.5047415040000001</v>
      </c>
      <c r="Y59">
        <f>Baseline_data!Y79</f>
        <v>6.2869980384000002</v>
      </c>
      <c r="Z59">
        <f>Baseline_data!Z79</f>
        <v>6.0720108191999902</v>
      </c>
      <c r="AA59">
        <f>Baseline_data!AA79</f>
        <v>5.8542673535999903</v>
      </c>
      <c r="AB59">
        <f>Baseline_data!AB79</f>
        <v>5.6365238879999904</v>
      </c>
      <c r="AC59">
        <f>Baseline_data!AC79</f>
        <v>5.4215366688</v>
      </c>
      <c r="AD59">
        <f>Baseline_data!AD79</f>
        <v>5.2037932032000001</v>
      </c>
      <c r="AE59">
        <f>Baseline_data!AE79</f>
        <v>4.9860497376000001</v>
      </c>
      <c r="AF59">
        <f>Baseline_data!AF79</f>
        <v>4.7710625183999902</v>
      </c>
      <c r="AG59">
        <f>Baseline_data!AG79</f>
        <v>4.5533190528</v>
      </c>
      <c r="AH59">
        <f>Baseline_data!AH79</f>
        <v>4.3355755872000001</v>
      </c>
      <c r="AI59">
        <f>Baseline_data!AI79</f>
        <v>4.1205883679999999</v>
      </c>
      <c r="AJ59">
        <f>Baseline_data!AJ79</f>
        <v>3.9028449024</v>
      </c>
      <c r="AK59">
        <f>Baseline_data!AK79</f>
        <v>3.6851014368000001</v>
      </c>
      <c r="AL59">
        <f>Baseline_data!AL79</f>
        <v>3.4701142175999999</v>
      </c>
      <c r="AM59">
        <f>Baseline_data!AM79</f>
        <v>3.252370752</v>
      </c>
      <c r="AN59">
        <f>Baseline_data!AN79</f>
        <v>3.0346272864000001</v>
      </c>
      <c r="AO59">
        <f>Baseline_data!AO79</f>
        <v>2.8196400671999999</v>
      </c>
      <c r="AP59">
        <f>Baseline_data!AP79</f>
        <v>2.6018966016</v>
      </c>
      <c r="AQ59">
        <f>Baseline_data!AQ79</f>
        <v>2.3841531360000001</v>
      </c>
      <c r="AR59">
        <f>Baseline_data!AR79</f>
        <v>2.1691659167999999</v>
      </c>
    </row>
    <row r="60" spans="1:44" x14ac:dyDescent="0.2">
      <c r="A60" t="str">
        <f>Baseline_data!A80</f>
        <v>BASELINE</v>
      </c>
      <c r="B60" t="str">
        <f>Baseline_data!B80</f>
        <v>Secondary Energy|Electricity|Oil</v>
      </c>
      <c r="C60" t="str">
        <f>Baseline_data!C80</f>
        <v>EJ/yr</v>
      </c>
      <c r="D60">
        <f>Baseline_data!D80</f>
        <v>1.235544150528</v>
      </c>
      <c r="E60">
        <f>Baseline_data!E80</f>
        <v>1.7141042894834881</v>
      </c>
      <c r="F60">
        <f>Baseline_data!F80</f>
        <v>2.2536129564201599</v>
      </c>
      <c r="G60">
        <f>Baseline_data!G80</f>
        <v>2.8524133565527681</v>
      </c>
      <c r="H60">
        <f>Baseline_data!H80</f>
        <v>3.5105449212973441</v>
      </c>
      <c r="I60">
        <f>Baseline_data!I80</f>
        <v>4.2282965801430619</v>
      </c>
      <c r="J60">
        <f>Baseline_data!J80</f>
        <v>5.0050213483979427</v>
      </c>
      <c r="K60">
        <f>Baseline_data!K80</f>
        <v>5.5498861074239905</v>
      </c>
      <c r="L60">
        <f>Baseline_data!L80</f>
        <v>6.1178398635489932</v>
      </c>
      <c r="M60">
        <f>Baseline_data!M80</f>
        <v>7.8163749395991298</v>
      </c>
      <c r="N60">
        <f>Baseline_data!N80</f>
        <v>10.59949834740652</v>
      </c>
      <c r="O60">
        <f>Baseline_data!O80</f>
        <v>11.583787741515678</v>
      </c>
      <c r="P60">
        <f>Baseline_data!P80</f>
        <v>11.513751135752489</v>
      </c>
      <c r="Q60">
        <f>Baseline_data!Q80</f>
        <v>10.02339024446667</v>
      </c>
      <c r="R60">
        <f>Baseline_data!R80</f>
        <v>8.5585459267461488</v>
      </c>
      <c r="S60">
        <f>Baseline_data!S80</f>
        <v>6.7789938695955847</v>
      </c>
      <c r="T60">
        <f>Baseline_data!T80</f>
        <v>6.5604978677269123</v>
      </c>
      <c r="U60">
        <f>Baseline_data!U80</f>
        <v>5.8440079548419765</v>
      </c>
      <c r="V60">
        <f>Baseline_data!V80</f>
        <v>5.763326217805715</v>
      </c>
      <c r="W60">
        <f>Baseline_data!W80</f>
        <v>4.4324068317530347</v>
      </c>
      <c r="X60">
        <f>Baseline_data!X80</f>
        <v>3.1047008010408761</v>
      </c>
      <c r="Y60">
        <f>Baseline_data!Y80</f>
        <v>1.5818672070123112</v>
      </c>
      <c r="Z60">
        <f>Baseline_data!Z80</f>
        <v>1.254684663838926</v>
      </c>
      <c r="AA60">
        <f>Baseline_data!AA80</f>
        <v>1.2220582435669249</v>
      </c>
      <c r="AB60">
        <f>Baseline_data!AB80</f>
        <v>1.189431823294925</v>
      </c>
      <c r="AC60">
        <f>Baseline_data!AC80</f>
        <v>1.112093662222926</v>
      </c>
      <c r="AD60">
        <f>Baseline_data!AD80</f>
        <v>1.034755501150926</v>
      </c>
      <c r="AE60">
        <f>Baseline_data!AE80</f>
        <v>0.95790390902292599</v>
      </c>
      <c r="AF60">
        <f>Baseline_data!AF80</f>
        <v>0.88056574795092601</v>
      </c>
      <c r="AG60">
        <f>Baseline_data!AG80</f>
        <v>0.80322758687892604</v>
      </c>
      <c r="AH60">
        <f>Baseline_data!AH80</f>
        <v>0.72588942580692595</v>
      </c>
      <c r="AI60">
        <f>Baseline_data!AI80</f>
        <v>0.68117768500692599</v>
      </c>
      <c r="AJ60">
        <f>Baseline_data!AJ80</f>
        <v>0.62330161202881695</v>
      </c>
      <c r="AK60">
        <f>Baseline_data!AK80</f>
        <v>0.59175420340692597</v>
      </c>
      <c r="AL60">
        <f>Baseline_data!AL80</f>
        <v>0.53499883701275508</v>
      </c>
      <c r="AM60">
        <f>Baseline_data!AM80</f>
        <v>0.41485550921283598</v>
      </c>
      <c r="AN60">
        <f>Baseline_data!AN80</f>
        <v>0.50233072180692595</v>
      </c>
      <c r="AO60">
        <f>Baseline_data!AO80</f>
        <v>0.50233072180692595</v>
      </c>
      <c r="AP60">
        <f>Baseline_data!AP80</f>
        <v>0.489496360084266</v>
      </c>
      <c r="AQ60">
        <f>Baseline_data!AQ80</f>
        <v>0.35714875178991001</v>
      </c>
      <c r="AR60">
        <f>Baseline_data!AR80</f>
        <v>0.11080792593922</v>
      </c>
    </row>
    <row r="61" spans="1:44" x14ac:dyDescent="0.2">
      <c r="A61" t="str">
        <f>Baseline_data!A81</f>
        <v>BASELINE</v>
      </c>
      <c r="B61" t="str">
        <f>Baseline_data!B81</f>
        <v>Secondary Energy|Electricity|Other</v>
      </c>
      <c r="C61" t="str">
        <f>Baseline_data!C81</f>
        <v>EJ/yr</v>
      </c>
      <c r="D61">
        <f>Baseline_data!D81</f>
        <v>0.256576896</v>
      </c>
      <c r="E61">
        <f>Baseline_data!E81</f>
        <v>0.24976512000000001</v>
      </c>
      <c r="F61">
        <f>Baseline_data!F81</f>
        <v>0.24295334399999899</v>
      </c>
      <c r="G61">
        <f>Baseline_data!G81</f>
        <v>0.241389158399999</v>
      </c>
      <c r="H61">
        <f>Baseline_data!H81</f>
        <v>0.23442600960000001</v>
      </c>
      <c r="I61">
        <f>Baseline_data!I81</f>
        <v>0.22978391040000001</v>
      </c>
      <c r="J61">
        <f>Baseline_data!J81</f>
        <v>0.222820761599999</v>
      </c>
      <c r="K61">
        <f>Baseline_data!K81</f>
        <v>0.21585761279999999</v>
      </c>
      <c r="L61">
        <f>Baseline_data!L81</f>
        <v>0.208894464</v>
      </c>
      <c r="M61">
        <f>Baseline_data!M81</f>
        <v>0.20193131519999899</v>
      </c>
      <c r="N61">
        <f>Baseline_data!N81</f>
        <v>0.19728921599999999</v>
      </c>
      <c r="O61">
        <f>Baseline_data!O81</f>
        <v>0.1903260672</v>
      </c>
      <c r="P61">
        <f>Baseline_data!P81</f>
        <v>0.18336291839999899</v>
      </c>
      <c r="Q61">
        <f>Baseline_data!Q81</f>
        <v>0.17639976959999901</v>
      </c>
      <c r="R61">
        <f>Baseline_data!R81</f>
        <v>0.16943662079999999</v>
      </c>
      <c r="S61">
        <f>Baseline_data!S81</f>
        <v>0.16247347200000001</v>
      </c>
      <c r="T61">
        <f>Baseline_data!T81</f>
        <v>0.15783137279999901</v>
      </c>
      <c r="U61">
        <f>Baseline_data!U81</f>
        <v>0.150868224</v>
      </c>
      <c r="V61">
        <f>Baseline_data!V81</f>
        <v>0.14390507520000001</v>
      </c>
      <c r="W61">
        <f>Baseline_data!W81</f>
        <v>0.136941926399999</v>
      </c>
      <c r="X61">
        <f>Baseline_data!X81</f>
        <v>1.1698089984</v>
      </c>
      <c r="Y61">
        <f>Baseline_data!Y81</f>
        <v>1.24408258559999</v>
      </c>
      <c r="Z61">
        <f>Baseline_data!Z81</f>
        <v>1.31835617279999</v>
      </c>
      <c r="AA61">
        <f>Baseline_data!AA81</f>
        <v>1.3949508096000001</v>
      </c>
      <c r="AB61">
        <f>Baseline_data!AB81</f>
        <v>1.4692243968000001</v>
      </c>
      <c r="AC61">
        <f>Baseline_data!AC81</f>
        <v>1.543497984</v>
      </c>
      <c r="AD61">
        <f>Baseline_data!AD81</f>
        <v>1.6340189184</v>
      </c>
      <c r="AE61">
        <f>Baseline_data!AE81</f>
        <v>1.7245398528</v>
      </c>
      <c r="AF61">
        <f>Baseline_data!AF81</f>
        <v>1.8150607872</v>
      </c>
      <c r="AG61">
        <f>Baseline_data!AG81</f>
        <v>1.9055817215999999</v>
      </c>
      <c r="AH61">
        <f>Baseline_data!AH81</f>
        <v>1.9961026559999899</v>
      </c>
      <c r="AI61">
        <f>Baseline_data!AI81</f>
        <v>2.13304458239999</v>
      </c>
      <c r="AJ61">
        <f>Baseline_data!AJ81</f>
        <v>2.2699865088000002</v>
      </c>
      <c r="AK61">
        <f>Baseline_data!AK81</f>
        <v>2.40692843519999</v>
      </c>
      <c r="AL61">
        <f>Baseline_data!AL81</f>
        <v>2.54387036159999</v>
      </c>
      <c r="AM61">
        <f>Baseline_data!AM81</f>
        <v>2.6808122879999901</v>
      </c>
      <c r="AN61">
        <f>Baseline_data!AN81</f>
        <v>2.7899016191999899</v>
      </c>
      <c r="AO61">
        <f>Baseline_data!AO81</f>
        <v>2.8989909504</v>
      </c>
      <c r="AP61">
        <f>Baseline_data!AP81</f>
        <v>3.01040133119999</v>
      </c>
      <c r="AQ61">
        <f>Baseline_data!AQ81</f>
        <v>3.1194906623999898</v>
      </c>
      <c r="AR61">
        <f>Baseline_data!AR81</f>
        <v>3.2285799935999901</v>
      </c>
    </row>
    <row r="62" spans="1:44" x14ac:dyDescent="0.2">
      <c r="A62" t="str">
        <f>Baseline_data!A82</f>
        <v>BASELINE</v>
      </c>
      <c r="B62" t="str">
        <f>Baseline_data!B82</f>
        <v>Secondary Energy|Electricity|Solar</v>
      </c>
      <c r="C62" t="str">
        <f>Baseline_data!C82</f>
        <v>EJ/yr</v>
      </c>
      <c r="D62">
        <f>Baseline_data!D82</f>
        <v>0.23304397593599893</v>
      </c>
      <c r="E62">
        <f>Baseline_data!E82</f>
        <v>0.40144091788799896</v>
      </c>
      <c r="F62">
        <f>Baseline_data!F82</f>
        <v>0.56841873983999802</v>
      </c>
      <c r="G62">
        <f>Baseline_data!G82</f>
        <v>0.55946279335679905</v>
      </c>
      <c r="H62">
        <f>Baseline_data!H82</f>
        <v>0.55044378748799894</v>
      </c>
      <c r="I62">
        <f>Baseline_data!I82</f>
        <v>0.54148784100479896</v>
      </c>
      <c r="J62">
        <f>Baseline_data!J82</f>
        <v>0.53104971513599897</v>
      </c>
      <c r="K62">
        <f>Baseline_data!K82</f>
        <v>0.522093768652798</v>
      </c>
      <c r="L62">
        <f>Baseline_data!L82</f>
        <v>0.51313782216959902</v>
      </c>
      <c r="M62">
        <f>Baseline_data!M82</f>
        <v>0.50411881630079902</v>
      </c>
      <c r="N62">
        <f>Baseline_data!N82</f>
        <v>0.52288940679551899</v>
      </c>
      <c r="O62">
        <f>Baseline_data!O82</f>
        <v>0.51194253712895998</v>
      </c>
      <c r="P62">
        <f>Baseline_data!P82</f>
        <v>0.50247784684800001</v>
      </c>
      <c r="Q62">
        <f>Baseline_data!Q82</f>
        <v>0.49301315656703892</v>
      </c>
      <c r="R62">
        <f>Baseline_data!R82</f>
        <v>0.48348540690047997</v>
      </c>
      <c r="S62">
        <f>Baseline_data!S82</f>
        <v>0.47260159661951895</v>
      </c>
      <c r="T62">
        <f>Baseline_data!T82</f>
        <v>0.46307384695296</v>
      </c>
      <c r="U62">
        <f>Baseline_data!U82</f>
        <v>0.45360915667199997</v>
      </c>
      <c r="V62">
        <f>Baseline_data!V82</f>
        <v>0.44414446639103899</v>
      </c>
      <c r="W62">
        <f>Baseline_data!W82</f>
        <v>0.43319759672447999</v>
      </c>
      <c r="X62">
        <f>Baseline_data!X82</f>
        <v>0.437124864272112</v>
      </c>
      <c r="Y62">
        <f>Baseline_data!Y82</f>
        <v>0.42731484851548696</v>
      </c>
      <c r="Z62">
        <f>Baseline_data!Z82</f>
        <v>0.417536529245567</v>
      </c>
      <c r="AA62">
        <f>Baseline_data!AA82</f>
        <v>0.40633908997564605</v>
      </c>
      <c r="AB62">
        <f>Baseline_data!AB82</f>
        <v>0.39652907421902395</v>
      </c>
      <c r="AC62">
        <f>Baseline_data!AC82</f>
        <v>0.64020852906088399</v>
      </c>
      <c r="AD62">
        <f>Baseline_data!AD82</f>
        <v>1.6335925290608799</v>
      </c>
      <c r="AE62">
        <f>Baseline_data!AE82</f>
        <v>3.0432075279071289</v>
      </c>
      <c r="AF62">
        <f>Baseline_data!AF82</f>
        <v>3.9462178498366698</v>
      </c>
      <c r="AG62">
        <f>Baseline_data!AG82</f>
        <v>5.4443660566846805</v>
      </c>
      <c r="AH62">
        <f>Baseline_data!AH82</f>
        <v>6.9929261489470704</v>
      </c>
      <c r="AI62">
        <f>Baseline_data!AI82</f>
        <v>8.5036773271486794</v>
      </c>
      <c r="AJ62">
        <f>Baseline_data!AJ82</f>
        <v>9.6378315492096096</v>
      </c>
      <c r="AK62">
        <f>Baseline_data!AK82</f>
        <v>10.576719999969491</v>
      </c>
      <c r="AL62">
        <f>Baseline_data!AL82</f>
        <v>11.752516225612801</v>
      </c>
      <c r="AM62">
        <f>Baseline_data!AM82</f>
        <v>12.8105681238144</v>
      </c>
      <c r="AN62">
        <f>Baseline_data!AN82</f>
        <v>14.135414582016001</v>
      </c>
      <c r="AO62">
        <f>Baseline_data!AO82</f>
        <v>15.562484595570908</v>
      </c>
      <c r="AP62">
        <f>Baseline_data!AP82</f>
        <v>16.885911933772409</v>
      </c>
      <c r="AQ62">
        <f>Baseline_data!AQ82</f>
        <v>18.912616028065656</v>
      </c>
      <c r="AR62">
        <f>Baseline_data!AR82</f>
        <v>21.379225263415321</v>
      </c>
    </row>
    <row r="63" spans="1:44" x14ac:dyDescent="0.2">
      <c r="A63" t="str">
        <f>Baseline_data!A83</f>
        <v>BASELINE</v>
      </c>
      <c r="B63" t="str">
        <f>Baseline_data!B83</f>
        <v>Secondary Energy|Electricity|Wind</v>
      </c>
      <c r="C63" t="str">
        <f>Baseline_data!C83</f>
        <v>EJ/yr</v>
      </c>
      <c r="D63">
        <f>Baseline_data!D83</f>
        <v>1.3084917119999999</v>
      </c>
      <c r="E63">
        <f>Baseline_data!E83</f>
        <v>1.2656847456</v>
      </c>
      <c r="F63">
        <f>Baseline_data!F83</f>
        <v>1.2217487904</v>
      </c>
      <c r="G63">
        <f>Baseline_data!G83</f>
        <v>1.1781628848000001</v>
      </c>
      <c r="H63">
        <f>Baseline_data!H83</f>
        <v>1.1326091328000001</v>
      </c>
      <c r="I63">
        <f>Baseline_data!I83</f>
        <v>1.0865728800000001</v>
      </c>
      <c r="J63">
        <f>Baseline_data!J83</f>
        <v>1.0405870848000001</v>
      </c>
      <c r="K63">
        <f>Baseline_data!K83</f>
        <v>0.99260506079999899</v>
      </c>
      <c r="L63">
        <f>Baseline_data!L83</f>
        <v>0.94502039039999997</v>
      </c>
      <c r="M63">
        <f>Baseline_data!M83</f>
        <v>0.89454386879999992</v>
      </c>
      <c r="N63">
        <f>Baseline_data!N83</f>
        <v>0.84535401599999904</v>
      </c>
      <c r="O63">
        <f>Baseline_data!O83</f>
        <v>0.79253752319999993</v>
      </c>
      <c r="P63">
        <f>Baseline_data!P83</f>
        <v>0.73719815039999992</v>
      </c>
      <c r="Q63">
        <f>Baseline_data!Q83</f>
        <v>0.6835806432</v>
      </c>
      <c r="R63">
        <f>Baseline_data!R83</f>
        <v>1.3448211839999999</v>
      </c>
      <c r="S63">
        <f>Baseline_data!S83</f>
        <v>2.0119494960000002</v>
      </c>
      <c r="T63">
        <f>Baseline_data!T83</f>
        <v>2.6828242847999997</v>
      </c>
      <c r="U63">
        <f>Baseline_data!U83</f>
        <v>3.3579942768</v>
      </c>
      <c r="V63">
        <f>Baseline_data!V83</f>
        <v>4.0390615007999999</v>
      </c>
      <c r="W63">
        <f>Baseline_data!W83</f>
        <v>4.7235188448000001</v>
      </c>
      <c r="X63">
        <f>Baseline_data!X83</f>
        <v>5.4129651839999999</v>
      </c>
      <c r="Y63">
        <f>Baseline_data!Y83</f>
        <v>6.1079713200000008</v>
      </c>
      <c r="Z63">
        <f>Baseline_data!Z83</f>
        <v>6.8063581152000001</v>
      </c>
      <c r="AA63">
        <f>Baseline_data!AA83</f>
        <v>7.5106579104</v>
      </c>
      <c r="AB63">
        <f>Baseline_data!AB83</f>
        <v>8.2174048991999999</v>
      </c>
      <c r="AC63">
        <f>Baseline_data!AC83</f>
        <v>8.9309951999999999</v>
      </c>
      <c r="AD63">
        <f>Baseline_data!AD83</f>
        <v>9.7080422399999993</v>
      </c>
      <c r="AE63">
        <f>Baseline_data!AE83</f>
        <v>10.533809136217117</v>
      </c>
      <c r="AF63">
        <f>Baseline_data!AF83</f>
        <v>12.093056283579052</v>
      </c>
      <c r="AG63">
        <f>Baseline_data!AG83</f>
        <v>13.661133510940651</v>
      </c>
      <c r="AH63">
        <f>Baseline_data!AH83</f>
        <v>15.23804081830248</v>
      </c>
      <c r="AI63">
        <f>Baseline_data!AI83</f>
        <v>16.823778205663892</v>
      </c>
      <c r="AJ63">
        <f>Baseline_data!AJ83</f>
        <v>18.41834567302578</v>
      </c>
      <c r="AK63">
        <f>Baseline_data!AK83</f>
        <v>20.02174322038757</v>
      </c>
      <c r="AL63">
        <f>Baseline_data!AL83</f>
        <v>21.633970847749211</v>
      </c>
      <c r="AM63">
        <f>Baseline_data!AM83</f>
        <v>23.25502855511094</v>
      </c>
      <c r="AN63">
        <f>Baseline_data!AN83</f>
        <v>24.884916342472589</v>
      </c>
      <c r="AO63">
        <f>Baseline_data!AO83</f>
        <v>26.523634209834249</v>
      </c>
      <c r="AP63">
        <f>Baseline_data!AP83</f>
        <v>28.171182157196018</v>
      </c>
      <c r="AQ63">
        <f>Baseline_data!AQ83</f>
        <v>29.047990264557789</v>
      </c>
      <c r="AR63">
        <f>Baseline_data!AR83</f>
        <v>29.928582691919502</v>
      </c>
    </row>
    <row r="64" spans="1:44" x14ac:dyDescent="0.2">
      <c r="A64" t="str">
        <f>Baseline_data!A84</f>
        <v>BASELINE</v>
      </c>
      <c r="B64" t="str">
        <f>Baseline_data!B84</f>
        <v>Secondary Energy|Heat</v>
      </c>
      <c r="C64" t="str">
        <f>Baseline_data!C84</f>
        <v>EJ/yr</v>
      </c>
      <c r="D64">
        <f>Baseline_data!D84</f>
        <v>98.941994018990869</v>
      </c>
      <c r="E64">
        <f>Baseline_data!E84</f>
        <v>103.11321436030637</v>
      </c>
      <c r="F64">
        <f>Baseline_data!F84</f>
        <v>105.60412261724593</v>
      </c>
      <c r="G64">
        <f>Baseline_data!G84</f>
        <v>109.39618974798572</v>
      </c>
      <c r="H64">
        <f>Baseline_data!H84</f>
        <v>113.8878216576836</v>
      </c>
      <c r="I64">
        <f>Baseline_data!I84</f>
        <v>115.37033046182231</v>
      </c>
      <c r="J64">
        <f>Baseline_data!J84</f>
        <v>116.70982057630548</v>
      </c>
      <c r="K64">
        <f>Baseline_data!K84</f>
        <v>117.73085517151979</v>
      </c>
      <c r="L64">
        <f>Baseline_data!L84</f>
        <v>119.93739300682407</v>
      </c>
      <c r="M64">
        <f>Baseline_data!M84</f>
        <v>121.54715761113695</v>
      </c>
      <c r="N64">
        <f>Baseline_data!N84</f>
        <v>124.33792374943471</v>
      </c>
      <c r="O64">
        <f>Baseline_data!O84</f>
        <v>128.40601114600119</v>
      </c>
      <c r="P64">
        <f>Baseline_data!P84</f>
        <v>131.70466004390707</v>
      </c>
      <c r="Q64">
        <f>Baseline_data!Q84</f>
        <v>132.07707345658423</v>
      </c>
      <c r="R64">
        <f>Baseline_data!R84</f>
        <v>133.84605826501144</v>
      </c>
      <c r="S64">
        <f>Baseline_data!S84</f>
        <v>141.16862870933559</v>
      </c>
      <c r="T64">
        <f>Baseline_data!T84</f>
        <v>133.3235695573666</v>
      </c>
      <c r="U64">
        <f>Baseline_data!U84</f>
        <v>134.30843304230723</v>
      </c>
      <c r="V64">
        <f>Baseline_data!V84</f>
        <v>134.24953094056241</v>
      </c>
      <c r="W64">
        <f>Baseline_data!W84</f>
        <v>134.04650846211473</v>
      </c>
      <c r="X64">
        <f>Baseline_data!X84</f>
        <v>130.75081539402328</v>
      </c>
      <c r="Y64">
        <f>Baseline_data!Y84</f>
        <v>126.18225779883063</v>
      </c>
      <c r="Z64">
        <f>Baseline_data!Z84</f>
        <v>124.04582187901165</v>
      </c>
      <c r="AA64">
        <f>Baseline_data!AA84</f>
        <v>121.76225739693375</v>
      </c>
      <c r="AB64">
        <f>Baseline_data!AB84</f>
        <v>119.81607664078804</v>
      </c>
      <c r="AC64">
        <f>Baseline_data!AC84</f>
        <v>119.94894302090522</v>
      </c>
      <c r="AD64">
        <f>Baseline_data!AD84</f>
        <v>117.12177784967857</v>
      </c>
      <c r="AE64">
        <f>Baseline_data!AE84</f>
        <v>114.02385087774013</v>
      </c>
      <c r="AF64">
        <f>Baseline_data!AF84</f>
        <v>111.45900862416781</v>
      </c>
      <c r="AG64">
        <f>Baseline_data!AG84</f>
        <v>110.73577065208357</v>
      </c>
      <c r="AH64">
        <f>Baseline_data!AH84</f>
        <v>109.94468412395409</v>
      </c>
      <c r="AI64">
        <f>Baseline_data!AI84</f>
        <v>109.56161145420253</v>
      </c>
      <c r="AJ64">
        <f>Baseline_data!AJ84</f>
        <v>109.45421756303224</v>
      </c>
      <c r="AK64">
        <f>Baseline_data!AK84</f>
        <v>109.32131668492474</v>
      </c>
      <c r="AL64">
        <f>Baseline_data!AL84</f>
        <v>109.24488049012066</v>
      </c>
      <c r="AM64">
        <f>Baseline_data!AM84</f>
        <v>109.20357288628227</v>
      </c>
      <c r="AN64">
        <f>Baseline_data!AN84</f>
        <v>109.11977208636333</v>
      </c>
      <c r="AO64">
        <f>Baseline_data!AO84</f>
        <v>108.98467051932758</v>
      </c>
      <c r="AP64">
        <f>Baseline_data!AP84</f>
        <v>108.85945415189352</v>
      </c>
      <c r="AQ64">
        <f>Baseline_data!AQ84</f>
        <v>109.59098385661019</v>
      </c>
      <c r="AR64">
        <f>Baseline_data!AR84</f>
        <v>110.29881973345186</v>
      </c>
    </row>
    <row r="65" spans="1:44" x14ac:dyDescent="0.2">
      <c r="A65" t="str">
        <f>Baseline_data!A87</f>
        <v>BASELINE</v>
      </c>
      <c r="B65" t="str">
        <f>Baseline_data!B87</f>
        <v>Water Withdrawal|Electricity</v>
      </c>
      <c r="C65" t="str">
        <f>Baseline_data!C87</f>
        <v>km3/yr</v>
      </c>
      <c r="D65">
        <f>Baseline_data!D87</f>
        <v>359.62563955493738</v>
      </c>
      <c r="E65">
        <f>Baseline_data!E87</f>
        <v>354.00820290087586</v>
      </c>
      <c r="F65">
        <f>Baseline_data!F87</f>
        <v>359.1998497701432</v>
      </c>
      <c r="G65">
        <f>Baseline_data!G87</f>
        <v>361.27978496664048</v>
      </c>
      <c r="H65">
        <f>Baseline_data!H87</f>
        <v>373.93637116286635</v>
      </c>
      <c r="I65">
        <f>Baseline_data!I87</f>
        <v>376.59851576226453</v>
      </c>
      <c r="J65">
        <f>Baseline_data!J87</f>
        <v>359.29292551057495</v>
      </c>
      <c r="K65">
        <f>Baseline_data!K87</f>
        <v>361.69086671195055</v>
      </c>
      <c r="L65">
        <f>Baseline_data!L87</f>
        <v>358.74367083184757</v>
      </c>
      <c r="M65">
        <f>Baseline_data!M87</f>
        <v>355.84671969945981</v>
      </c>
      <c r="N65">
        <f>Baseline_data!N87</f>
        <v>350.44471028099593</v>
      </c>
      <c r="O65">
        <f>Baseline_data!O87</f>
        <v>345.77706838869062</v>
      </c>
      <c r="P65">
        <f>Baseline_data!P87</f>
        <v>343.16289483599274</v>
      </c>
      <c r="Q65">
        <f>Baseline_data!Q87</f>
        <v>341.13864704278842</v>
      </c>
      <c r="R65">
        <f>Baseline_data!R87</f>
        <v>337.83286149542818</v>
      </c>
      <c r="S65">
        <f>Baseline_data!S87</f>
        <v>334.68174495280675</v>
      </c>
      <c r="T65">
        <f>Baseline_data!T87</f>
        <v>376.32618230267133</v>
      </c>
      <c r="U65">
        <f>Baseline_data!U87</f>
        <v>420.03994369197477</v>
      </c>
      <c r="V65">
        <f>Baseline_data!V87</f>
        <v>463.68449815971263</v>
      </c>
      <c r="W65">
        <f>Baseline_data!W87</f>
        <v>485.63319992372362</v>
      </c>
      <c r="X65">
        <f>Baseline_data!X87</f>
        <v>492.84807605354916</v>
      </c>
      <c r="Y65">
        <f>Baseline_data!Y87</f>
        <v>528.11525570961169</v>
      </c>
      <c r="Z65">
        <f>Baseline_data!Z87</f>
        <v>542.65824522522519</v>
      </c>
      <c r="AA65">
        <f>Baseline_data!AA87</f>
        <v>576.57687844105646</v>
      </c>
      <c r="AB65">
        <f>Baseline_data!AB87</f>
        <v>613.81559936148301</v>
      </c>
      <c r="AC65">
        <f>Baseline_data!AC87</f>
        <v>622.46720077011946</v>
      </c>
      <c r="AD65">
        <f>Baseline_data!AD87</f>
        <v>629.63168428280142</v>
      </c>
      <c r="AE65">
        <f>Baseline_data!AE87</f>
        <v>636.64597760929223</v>
      </c>
      <c r="AF65">
        <f>Baseline_data!AF87</f>
        <v>643.39001828631592</v>
      </c>
      <c r="AG65">
        <f>Baseline_data!AG87</f>
        <v>649.42763895543408</v>
      </c>
      <c r="AH65">
        <f>Baseline_data!AH87</f>
        <v>655.41280609446369</v>
      </c>
      <c r="AI65">
        <f>Baseline_data!AI87</f>
        <v>660.92462881881443</v>
      </c>
      <c r="AJ65">
        <f>Baseline_data!AJ87</f>
        <v>666.42479662807318</v>
      </c>
      <c r="AK65">
        <f>Baseline_data!AK87</f>
        <v>670.9328396981507</v>
      </c>
      <c r="AL65">
        <f>Baseline_data!AL87</f>
        <v>676.44164131047523</v>
      </c>
      <c r="AM65">
        <f>Baseline_data!AM87</f>
        <v>681.98388792830428</v>
      </c>
      <c r="AN65">
        <f>Baseline_data!AN87</f>
        <v>685.88329335803871</v>
      </c>
      <c r="AO65">
        <f>Baseline_data!AO87</f>
        <v>689.68957460117804</v>
      </c>
      <c r="AP65">
        <f>Baseline_data!AP87</f>
        <v>693.61071993544317</v>
      </c>
      <c r="AQ65">
        <f>Baseline_data!AQ87</f>
        <v>697.4494681571407</v>
      </c>
      <c r="AR65">
        <f>Baseline_data!AR87</f>
        <v>701.15538397334444</v>
      </c>
    </row>
    <row r="66" spans="1:44" x14ac:dyDescent="0.2">
      <c r="A66" t="str">
        <f>Baseline_data!A88</f>
        <v>BASELINE</v>
      </c>
      <c r="B66" t="str">
        <f>Baseline_data!B88</f>
        <v>Water Withdrawal|Electricity|Biomass</v>
      </c>
      <c r="C66" t="str">
        <f>Baseline_data!C88</f>
        <v>km3/yr</v>
      </c>
      <c r="D66">
        <f>Baseline_data!D88</f>
        <v>0.27956245927247902</v>
      </c>
      <c r="E66">
        <f>Baseline_data!E88</f>
        <v>0.26961872895216005</v>
      </c>
      <c r="F66">
        <f>Baseline_data!F88</f>
        <v>0.25964048910239901</v>
      </c>
      <c r="G66">
        <f>Baseline_data!G88</f>
        <v>0.249662249252639</v>
      </c>
      <c r="H66">
        <f>Baseline_data!H88</f>
        <v>0.23937326280431998</v>
      </c>
      <c r="I66">
        <f>Baseline_data!I88</f>
        <v>0.2297402790825599</v>
      </c>
      <c r="J66">
        <f>Baseline_data!J88</f>
        <v>0.85424105913869708</v>
      </c>
      <c r="K66">
        <f>Baseline_data!K88</f>
        <v>1.417613351832</v>
      </c>
      <c r="L66">
        <f>Baseline_data!L88</f>
        <v>1.3417376885280001</v>
      </c>
      <c r="M66">
        <f>Baseline_data!M88</f>
        <v>1.3182719689182121</v>
      </c>
      <c r="N66">
        <f>Baseline_data!N88</f>
        <v>1.3843194169531619</v>
      </c>
      <c r="O66">
        <f>Baseline_data!O88</f>
        <v>1.5117870144091619</v>
      </c>
      <c r="P66">
        <f>Baseline_data!P88</f>
        <v>1.6430650279051631</v>
      </c>
      <c r="Q66">
        <f>Baseline_data!Q88</f>
        <v>1.706973084123891</v>
      </c>
      <c r="R66">
        <f>Baseline_data!R88</f>
        <v>1.7474813382652881</v>
      </c>
      <c r="S66">
        <f>Baseline_data!S88</f>
        <v>1.7732409136772103</v>
      </c>
      <c r="T66">
        <f>Baseline_data!T88</f>
        <v>1.1469896289285699</v>
      </c>
      <c r="U66">
        <f>Baseline_data!U88</f>
        <v>1.2501311418272751</v>
      </c>
      <c r="V66">
        <f>Baseline_data!V88</f>
        <v>1.1855314903635168</v>
      </c>
      <c r="W66">
        <f>Baseline_data!W88</f>
        <v>1.11912181646989</v>
      </c>
      <c r="X66">
        <f>Baseline_data!X88</f>
        <v>1.2553873926546408</v>
      </c>
      <c r="Y66">
        <f>Baseline_data!Y88</f>
        <v>1.0988545901718101</v>
      </c>
      <c r="Z66">
        <f>Baseline_data!Z88</f>
        <v>1.2911040585102098</v>
      </c>
      <c r="AA66">
        <f>Baseline_data!AA88</f>
        <v>1.21488313907821</v>
      </c>
      <c r="AB66">
        <f>Baseline_data!AB88</f>
        <v>1.1456663969476402</v>
      </c>
      <c r="AC66">
        <f>Baseline_data!AC88</f>
        <v>1.1826263862525399</v>
      </c>
      <c r="AD66">
        <f>Baseline_data!AD88</f>
        <v>1.22932502479143</v>
      </c>
      <c r="AE66">
        <f>Baseline_data!AE88</f>
        <v>1.22587246351143</v>
      </c>
      <c r="AF66">
        <f>Baseline_data!AF88</f>
        <v>1.2224199022314299</v>
      </c>
      <c r="AG66">
        <f>Baseline_data!AG88</f>
        <v>1.2193125970794301</v>
      </c>
      <c r="AH66">
        <f>Baseline_data!AH88</f>
        <v>1.21586003579942</v>
      </c>
      <c r="AI66">
        <f>Baseline_data!AI88</f>
        <v>1.2141056661602401</v>
      </c>
      <c r="AJ66">
        <f>Baseline_data!AJ88</f>
        <v>1.2166078535860099</v>
      </c>
      <c r="AK66">
        <f>Baseline_data!AK88</f>
        <v>1.21350054843402</v>
      </c>
      <c r="AL66">
        <f>Baseline_data!AL88</f>
        <v>1.21379834923749</v>
      </c>
      <c r="AM66">
        <f>Baseline_data!AM88</f>
        <v>1.21452812821586</v>
      </c>
      <c r="AN66">
        <f>Baseline_data!AN88</f>
        <v>1.2157114843849299</v>
      </c>
      <c r="AO66">
        <f>Baseline_data!AO88</f>
        <v>1.2313770106323001</v>
      </c>
      <c r="AP66">
        <f>Baseline_data!AP88</f>
        <v>1.2313770106323001</v>
      </c>
      <c r="AQ66">
        <f>Baseline_data!AQ88</f>
        <v>1.23935692302347</v>
      </c>
      <c r="AR66">
        <f>Baseline_data!AR88</f>
        <v>1.2425790884885899</v>
      </c>
    </row>
    <row r="67" spans="1:44" x14ac:dyDescent="0.2">
      <c r="A67" t="str">
        <f>Baseline_data!A89</f>
        <v>BASELINE</v>
      </c>
      <c r="B67" t="str">
        <f>Baseline_data!B89</f>
        <v>Water Withdrawal|Electricity|Fossil</v>
      </c>
      <c r="C67" t="str">
        <f>Baseline_data!C89</f>
        <v>km3/yr</v>
      </c>
      <c r="D67">
        <f>Baseline_data!D89</f>
        <v>66.581964121345237</v>
      </c>
      <c r="E67">
        <f>Baseline_data!E89</f>
        <v>57.659949747672897</v>
      </c>
      <c r="F67">
        <f>Baseline_data!F89</f>
        <v>62.574529989692564</v>
      </c>
      <c r="G67">
        <f>Baseline_data!G89</f>
        <v>67.700474869466873</v>
      </c>
      <c r="H67">
        <f>Baseline_data!H89</f>
        <v>82.198829495678098</v>
      </c>
      <c r="I67">
        <f>Baseline_data!I89</f>
        <v>85.145964586682382</v>
      </c>
      <c r="J67">
        <f>Baseline_data!J89</f>
        <v>66.384750405835348</v>
      </c>
      <c r="K67">
        <f>Baseline_data!K89</f>
        <v>67.882748334193153</v>
      </c>
      <c r="L67">
        <f>Baseline_data!L89</f>
        <v>68.046770423033962</v>
      </c>
      <c r="M67">
        <f>Baseline_data!M89</f>
        <v>67.901329525486148</v>
      </c>
      <c r="N67">
        <f>Baseline_data!N89</f>
        <v>67.234078206958586</v>
      </c>
      <c r="O67">
        <f>Baseline_data!O89</f>
        <v>64.051937504679174</v>
      </c>
      <c r="P67">
        <f>Baseline_data!P89</f>
        <v>59.611221549124174</v>
      </c>
      <c r="Q67">
        <f>Baseline_data!Q89</f>
        <v>60.971101049863442</v>
      </c>
      <c r="R67">
        <f>Baseline_data!R89</f>
        <v>61.919190654974912</v>
      </c>
      <c r="S67">
        <f>Baseline_data!S89</f>
        <v>63.008862753872009</v>
      </c>
      <c r="T67">
        <f>Baseline_data!T89</f>
        <v>63.258314431913362</v>
      </c>
      <c r="U67">
        <f>Baseline_data!U89</f>
        <v>63.609357069377516</v>
      </c>
      <c r="V67">
        <f>Baseline_data!V89</f>
        <v>64.062765132135524</v>
      </c>
      <c r="W67">
        <f>Baseline_data!W89</f>
        <v>66.438468224416326</v>
      </c>
      <c r="X67">
        <f>Baseline_data!X89</f>
        <v>69.103152500502631</v>
      </c>
      <c r="Y67">
        <f>Baseline_data!Y89</f>
        <v>72.286363582941078</v>
      </c>
      <c r="Z67">
        <f>Baseline_data!Z89</f>
        <v>75.118786920444649</v>
      </c>
      <c r="AA67">
        <f>Baseline_data!AA89</f>
        <v>77.540748908468387</v>
      </c>
      <c r="AB67">
        <f>Baseline_data!AB89</f>
        <v>80.012614935791888</v>
      </c>
      <c r="AC67">
        <f>Baseline_data!AC89</f>
        <v>82.620996233500037</v>
      </c>
      <c r="AD67">
        <f>Baseline_data!AD89</f>
        <v>84.89484564194818</v>
      </c>
      <c r="AE67">
        <f>Baseline_data!AE89</f>
        <v>87.034561781968634</v>
      </c>
      <c r="AF67">
        <f>Baseline_data!AF89</f>
        <v>88.91539223033638</v>
      </c>
      <c r="AG67">
        <f>Baseline_data!AG89</f>
        <v>90.107137096841981</v>
      </c>
      <c r="AH67">
        <f>Baseline_data!AH89</f>
        <v>91.246269570533173</v>
      </c>
      <c r="AI67">
        <f>Baseline_data!AI89</f>
        <v>92.502757493923994</v>
      </c>
      <c r="AJ67">
        <f>Baseline_data!AJ89</f>
        <v>93.75846303633908</v>
      </c>
      <c r="AK67">
        <f>Baseline_data!AK89</f>
        <v>94.033511305289935</v>
      </c>
      <c r="AL67">
        <f>Baseline_data!AL89</f>
        <v>95.263271958565568</v>
      </c>
      <c r="AM67">
        <f>Baseline_data!AM89</f>
        <v>96.565111787715395</v>
      </c>
      <c r="AN67">
        <f>Baseline_data!AN89</f>
        <v>97.709576280633598</v>
      </c>
      <c r="AO67">
        <f>Baseline_data!AO89</f>
        <v>98.742603234384603</v>
      </c>
      <c r="AP67">
        <f>Baseline_data!AP89</f>
        <v>99.909708614658697</v>
      </c>
      <c r="AQ67">
        <f>Baseline_data!AQ89</f>
        <v>100.9867193433201</v>
      </c>
      <c r="AR67">
        <f>Baseline_data!AR89</f>
        <v>101.89837336600492</v>
      </c>
    </row>
    <row r="68" spans="1:44" x14ac:dyDescent="0.2">
      <c r="A68" t="str">
        <f>Baseline_data!A90</f>
        <v>BASELINE</v>
      </c>
      <c r="B68" t="str">
        <f>Baseline_data!B90</f>
        <v>Water Withdrawal|Electricity|Hydro</v>
      </c>
      <c r="C68" t="str">
        <f>Baseline_data!C90</f>
        <v>km3/yr</v>
      </c>
      <c r="D68">
        <f>Baseline_data!D90</f>
        <v>280.11484504684802</v>
      </c>
      <c r="E68">
        <f>Baseline_data!E90</f>
        <v>282.13342081400401</v>
      </c>
      <c r="F68">
        <f>Baseline_data!F90</f>
        <v>283.98038883290405</v>
      </c>
      <c r="G68">
        <f>Baseline_data!G90</f>
        <v>285.72002275255397</v>
      </c>
      <c r="H68">
        <f>Baseline_data!H90</f>
        <v>287.31977912768201</v>
      </c>
      <c r="I68">
        <f>Baseline_data!I90</f>
        <v>288.77965795828698</v>
      </c>
      <c r="J68">
        <f>Baseline_data!J90</f>
        <v>290.039479370565</v>
      </c>
      <c r="K68">
        <f>Baseline_data!K90</f>
        <v>291.22041635366298</v>
      </c>
      <c r="L68">
        <f>Baseline_data!L90</f>
        <v>287.22588418943991</v>
      </c>
      <c r="M68">
        <f>Baseline_data!M90</f>
        <v>283.26305466143901</v>
      </c>
      <c r="N68">
        <f>Baseline_data!N90</f>
        <v>279.26852249721497</v>
      </c>
      <c r="O68">
        <f>Baseline_data!O90</f>
        <v>275.27399033299196</v>
      </c>
      <c r="P68">
        <f>Baseline_data!P90</f>
        <v>271.27945816876792</v>
      </c>
      <c r="Q68">
        <f>Baseline_data!Q90</f>
        <v>267.28492600454399</v>
      </c>
      <c r="R68">
        <f>Baseline_data!R90</f>
        <v>263.29039384031893</v>
      </c>
      <c r="S68">
        <f>Baseline_data!S90</f>
        <v>259.32756431231991</v>
      </c>
      <c r="T68">
        <f>Baseline_data!T90</f>
        <v>301.6521587468319</v>
      </c>
      <c r="U68">
        <f>Baseline_data!U90</f>
        <v>345.21158091860798</v>
      </c>
      <c r="V68">
        <f>Baseline_data!V90</f>
        <v>388.77100309038298</v>
      </c>
      <c r="W68">
        <f>Baseline_data!W90</f>
        <v>408.71413643449097</v>
      </c>
      <c r="X68">
        <f>Baseline_data!X90</f>
        <v>413.28233141396896</v>
      </c>
      <c r="Y68">
        <f>Baseline_data!Y90</f>
        <v>445.81514207191998</v>
      </c>
      <c r="Z68">
        <f>Baseline_data!Z90</f>
        <v>457.62193057148704</v>
      </c>
      <c r="AA68">
        <f>Baseline_data!AA90</f>
        <v>489.48684331767396</v>
      </c>
      <c r="AB68">
        <f>Baseline_data!AB90</f>
        <v>524.61522423475208</v>
      </c>
      <c r="AC68">
        <f>Baseline_data!AC90</f>
        <v>530.89234620710306</v>
      </c>
      <c r="AD68">
        <f>Baseline_data!AD90</f>
        <v>535.99647063916598</v>
      </c>
      <c r="AE68">
        <f>Baseline_data!AE90</f>
        <v>541.13229770745579</v>
      </c>
      <c r="AF68">
        <f>Baseline_data!AF90</f>
        <v>546.26812477574299</v>
      </c>
      <c r="AG68">
        <f>Baseline_data!AG90</f>
        <v>551.37224920780704</v>
      </c>
      <c r="AH68">
        <f>Baseline_data!AH90</f>
        <v>556.47637363987087</v>
      </c>
      <c r="AI68">
        <f>Baseline_data!AI90</f>
        <v>560.97814798367995</v>
      </c>
      <c r="AJ68">
        <f>Baseline_data!AJ90</f>
        <v>565.479922327488</v>
      </c>
      <c r="AK68">
        <f>Baseline_data!AK90</f>
        <v>569.98169667129594</v>
      </c>
      <c r="AL68">
        <f>Baseline_data!AL90</f>
        <v>574.51517365132804</v>
      </c>
      <c r="AM68">
        <f>Baseline_data!AM90</f>
        <v>579.01694799513496</v>
      </c>
      <c r="AN68">
        <f>Baseline_data!AN90</f>
        <v>582.02869843641599</v>
      </c>
      <c r="AO68">
        <f>Baseline_data!AO90</f>
        <v>585.04044887769487</v>
      </c>
      <c r="AP68">
        <f>Baseline_data!AP90</f>
        <v>588.05219931897591</v>
      </c>
      <c r="AQ68">
        <f>Baseline_data!AQ90</f>
        <v>591.0639497602549</v>
      </c>
      <c r="AR68">
        <f>Baseline_data!AR90</f>
        <v>594.10740283775999</v>
      </c>
    </row>
    <row r="69" spans="1:44" x14ac:dyDescent="0.2">
      <c r="A69" t="str">
        <f>Baseline_data!A91</f>
        <v>BASELINE</v>
      </c>
      <c r="B69" t="str">
        <f>Baseline_data!B91</f>
        <v>Water Withdrawal|Electricity|Nuclear</v>
      </c>
      <c r="C69" t="str">
        <f>Baseline_data!C91</f>
        <v>km3/yr</v>
      </c>
      <c r="D69">
        <f>Baseline_data!D91</f>
        <v>12.612133066397698</v>
      </c>
      <c r="E69">
        <f>Baseline_data!E91</f>
        <v>13.908313407287402</v>
      </c>
      <c r="F69">
        <f>Baseline_data!F91</f>
        <v>12.3486674871994</v>
      </c>
      <c r="G69">
        <f>Baseline_data!G91</f>
        <v>7.5732570596324793</v>
      </c>
      <c r="H69">
        <f>Baseline_data!H91</f>
        <v>4.1430380229134602</v>
      </c>
      <c r="I69">
        <f>Baseline_data!I91</f>
        <v>2.40848752783831</v>
      </c>
      <c r="J69">
        <f>Baseline_data!J91</f>
        <v>1.9808486202076199</v>
      </c>
      <c r="K69">
        <f>Baseline_data!K91</f>
        <v>1.1374934077923802</v>
      </c>
      <c r="L69">
        <f>Baseline_data!L91</f>
        <v>2.0976940567339599</v>
      </c>
      <c r="M69">
        <f>Baseline_data!M91</f>
        <v>3.3334958514507496</v>
      </c>
      <c r="N69">
        <f>Baseline_data!N91</f>
        <v>2.52779734137681</v>
      </c>
      <c r="O69">
        <f>Baseline_data!O91</f>
        <v>4.9104222994180899</v>
      </c>
      <c r="P69">
        <f>Baseline_data!P91</f>
        <v>10.6012315511508</v>
      </c>
      <c r="Q69">
        <f>Baseline_data!Q91</f>
        <v>11.1487410633599</v>
      </c>
      <c r="R69">
        <f>Baseline_data!R91</f>
        <v>10.849908828672</v>
      </c>
      <c r="S69">
        <f>Baseline_data!S91</f>
        <v>10.547245411487999</v>
      </c>
      <c r="T69">
        <f>Baseline_data!T91</f>
        <v>10.244581994303999</v>
      </c>
      <c r="U69">
        <f>Baseline_data!U91</f>
        <v>9.9457497596159996</v>
      </c>
      <c r="V69">
        <f>Baseline_data!V91</f>
        <v>9.6430863424319995</v>
      </c>
      <c r="W69">
        <f>Baseline_data!W91</f>
        <v>9.3404229252479904</v>
      </c>
      <c r="X69">
        <f>Baseline_data!X91</f>
        <v>9.0415906905599996</v>
      </c>
      <c r="Y69">
        <f>Baseline_data!Y91</f>
        <v>8.7389272733759995</v>
      </c>
      <c r="Z69">
        <f>Baseline_data!Z91</f>
        <v>8.4400950386879998</v>
      </c>
      <c r="AA69">
        <f>Baseline_data!AA91</f>
        <v>8.1374316215039997</v>
      </c>
      <c r="AB69">
        <f>Baseline_data!AB91</f>
        <v>7.8347682043200004</v>
      </c>
      <c r="AC69">
        <f>Baseline_data!AC91</f>
        <v>7.535935969631991</v>
      </c>
      <c r="AD69">
        <f>Baseline_data!AD91</f>
        <v>7.2332725524479997</v>
      </c>
      <c r="AE69">
        <f>Baseline_data!AE91</f>
        <v>6.9306091352640005</v>
      </c>
      <c r="AF69">
        <f>Baseline_data!AF91</f>
        <v>6.6317769005759999</v>
      </c>
      <c r="AG69">
        <f>Baseline_data!AG91</f>
        <v>6.3291134833919998</v>
      </c>
      <c r="AH69">
        <f>Baseline_data!AH91</f>
        <v>6.0264500662079996</v>
      </c>
      <c r="AI69">
        <f>Baseline_data!AI91</f>
        <v>5.7276178315199999</v>
      </c>
      <c r="AJ69">
        <f>Baseline_data!AJ91</f>
        <v>5.4249544143359998</v>
      </c>
      <c r="AK69">
        <f>Baseline_data!AK91</f>
        <v>5.1222909971519996</v>
      </c>
      <c r="AL69">
        <f>Baseline_data!AL91</f>
        <v>4.823458762464</v>
      </c>
      <c r="AM69">
        <f>Baseline_data!AM91</f>
        <v>4.5207953452799998</v>
      </c>
      <c r="AN69">
        <f>Baseline_data!AN91</f>
        <v>4.2181319280959997</v>
      </c>
      <c r="AO69">
        <f>Baseline_data!AO91</f>
        <v>3.919299693408</v>
      </c>
      <c r="AP69">
        <f>Baseline_data!AP91</f>
        <v>3.6166362762239999</v>
      </c>
      <c r="AQ69">
        <f>Baseline_data!AQ91</f>
        <v>3.3139728590400002</v>
      </c>
      <c r="AR69">
        <f>Baseline_data!AR91</f>
        <v>3.0151406243519903</v>
      </c>
    </row>
    <row r="70" spans="1:44" x14ac:dyDescent="0.2">
      <c r="A70" t="str">
        <f>Baseline_data!A92</f>
        <v>BASELINE</v>
      </c>
      <c r="B70" t="str">
        <f>Baseline_data!B92</f>
        <v>Water Withdrawal|Electricity|Solar</v>
      </c>
      <c r="C70" t="str">
        <f>Baseline_data!C92</f>
        <v>km3/yr</v>
      </c>
      <c r="D70">
        <f>Baseline_data!D92</f>
        <v>1.2140956339199999E-3</v>
      </c>
      <c r="E70">
        <f>Baseline_data!E92</f>
        <v>1.9330861593599999E-3</v>
      </c>
      <c r="F70">
        <f>Baseline_data!F92</f>
        <v>2.6095030847999999E-3</v>
      </c>
      <c r="G70">
        <f>Baseline_data!G92</f>
        <v>2.573553558528E-3</v>
      </c>
      <c r="H70">
        <f>Baseline_data!H92</f>
        <v>2.5316124445440001E-3</v>
      </c>
      <c r="I70">
        <f>Baseline_data!I92</f>
        <v>2.4956629182720002E-3</v>
      </c>
      <c r="J70">
        <f>Baseline_data!J92</f>
        <v>2.4111482042880003E-3</v>
      </c>
      <c r="K70">
        <f>Baseline_data!K92</f>
        <v>2.3751986780159899E-3</v>
      </c>
      <c r="L70">
        <f>Baseline_data!L92</f>
        <v>2.33924915174399E-3</v>
      </c>
      <c r="M70">
        <f>Baseline_data!M92</f>
        <v>2.2973080377599901E-3</v>
      </c>
      <c r="N70">
        <f>Baseline_data!N92</f>
        <v>2.3723282523744E-3</v>
      </c>
      <c r="O70">
        <f>Baseline_data!O92</f>
        <v>2.2855877842751899E-3</v>
      </c>
      <c r="P70">
        <f>Baseline_data!P92</f>
        <v>2.2477304687616001E-3</v>
      </c>
      <c r="Q70">
        <f>Baseline_data!Q92</f>
        <v>2.209873153248E-3</v>
      </c>
      <c r="R70">
        <f>Baseline_data!R92</f>
        <v>2.1657062851487899E-3</v>
      </c>
      <c r="S70">
        <f>Baseline_data!S92</f>
        <v>2.0852753696351998E-3</v>
      </c>
      <c r="T70">
        <f>Baseline_data!T92</f>
        <v>2.041108501536E-3</v>
      </c>
      <c r="U70">
        <f>Baseline_data!U92</f>
        <v>2.0032511860223999E-3</v>
      </c>
      <c r="V70">
        <f>Baseline_data!V92</f>
        <v>1.9653938705088002E-3</v>
      </c>
      <c r="W70">
        <f>Baseline_data!W92</f>
        <v>1.8786534024096001E-3</v>
      </c>
      <c r="X70">
        <f>Baseline_data!X92</f>
        <v>1.840796086896E-3</v>
      </c>
      <c r="Y70">
        <f>Baseline_data!Y92</f>
        <v>1.79662921879679E-3</v>
      </c>
      <c r="Z70">
        <f>Baseline_data!Z92</f>
        <v>1.7587719032831999E-3</v>
      </c>
      <c r="AA70">
        <f>Baseline_data!AA92</f>
        <v>1.6783409877696002E-3</v>
      </c>
      <c r="AB70">
        <f>Baseline_data!AB92</f>
        <v>1.6341741196703899E-3</v>
      </c>
      <c r="AC70">
        <f>Baseline_data!AC92</f>
        <v>1.9206255871826498E-2</v>
      </c>
      <c r="AD70">
        <f>Baseline_data!AD92</f>
        <v>4.9007775871826496E-2</v>
      </c>
      <c r="AE70">
        <f>Baseline_data!AE92</f>
        <v>8.120094170025409E-2</v>
      </c>
      <c r="AF70">
        <f>Baseline_data!AF92</f>
        <v>9.81959672211805E-2</v>
      </c>
      <c r="AG70">
        <f>Baseline_data!AG92</f>
        <v>0.13304512928965989</v>
      </c>
      <c r="AH70">
        <f>Baseline_data!AH92</f>
        <v>0.16839841021228388</v>
      </c>
      <c r="AI70">
        <f>Baseline_data!AI92</f>
        <v>0.20337360199429999</v>
      </c>
      <c r="AJ70">
        <f>Baseline_data!AJ92</f>
        <v>0.22705088509209601</v>
      </c>
      <c r="AK70">
        <f>Baseline_data!AK92</f>
        <v>0.24487019505086</v>
      </c>
      <c r="AL70">
        <f>Baseline_data!AL92</f>
        <v>0.26979673825612788</v>
      </c>
      <c r="AM70">
        <f>Baseline_data!AM92</f>
        <v>0.29119095163814401</v>
      </c>
      <c r="AN70">
        <f>Baseline_data!AN92</f>
        <v>0.32058900182016004</v>
      </c>
      <c r="AO70">
        <f>Baseline_data!AO92</f>
        <v>0.349987052002176</v>
      </c>
      <c r="AP70">
        <f>Baseline_data!AP92</f>
        <v>0.37934252858419198</v>
      </c>
      <c r="AQ70">
        <f>Baseline_data!AQ92</f>
        <v>0.40874057876620695</v>
      </c>
      <c r="AR70">
        <f>Baseline_data!AR92</f>
        <v>0.43988685763507096</v>
      </c>
    </row>
    <row r="71" spans="1:44" x14ac:dyDescent="0.2">
      <c r="A71" t="str">
        <f>Baseline_data!A93</f>
        <v>BASELINE</v>
      </c>
      <c r="B71" t="str">
        <f>Baseline_data!B93</f>
        <v>Water Withdrawal|Industrial Water</v>
      </c>
      <c r="C71" t="str">
        <f>Baseline_data!C93</f>
        <v>km3/yr</v>
      </c>
      <c r="D71">
        <f>Baseline_data!D93</f>
        <v>332.19781648250648</v>
      </c>
      <c r="E71">
        <f>Baseline_data!E93</f>
        <v>335.69723338363292</v>
      </c>
      <c r="F71">
        <f>Baseline_data!F93</f>
        <v>338.90403945905058</v>
      </c>
      <c r="G71">
        <f>Baseline_data!G93</f>
        <v>342.16090954770476</v>
      </c>
      <c r="H71">
        <f>Baseline_data!H93</f>
        <v>345.38469936907478</v>
      </c>
      <c r="I71">
        <f>Baseline_data!I93</f>
        <v>348.66099525261166</v>
      </c>
      <c r="J71">
        <f>Baseline_data!J93</f>
        <v>351.94767108310594</v>
      </c>
      <c r="K71">
        <f>Baseline_data!K93</f>
        <v>355.19792632764251</v>
      </c>
      <c r="L71">
        <f>Baseline_data!L93</f>
        <v>358.44071019371853</v>
      </c>
      <c r="M71">
        <f>Baseline_data!M93</f>
        <v>361.7081729064505</v>
      </c>
      <c r="N71">
        <f>Baseline_data!N93</f>
        <v>365.03398562673857</v>
      </c>
      <c r="O71">
        <f>Baseline_data!O93</f>
        <v>368.37026832615851</v>
      </c>
      <c r="P71">
        <f>Baseline_data!P93</f>
        <v>371.94924052196956</v>
      </c>
      <c r="Q71">
        <f>Baseline_data!Q93</f>
        <v>375.31861064379376</v>
      </c>
      <c r="R71">
        <f>Baseline_data!R93</f>
        <v>378.63321906509617</v>
      </c>
      <c r="S71">
        <f>Baseline_data!S93</f>
        <v>381.94569846031897</v>
      </c>
      <c r="T71">
        <f>Baseline_data!T93</f>
        <v>385.33428486363511</v>
      </c>
      <c r="U71">
        <f>Baseline_data!U93</f>
        <v>388.67639466903171</v>
      </c>
      <c r="V71">
        <f>Baseline_data!V93</f>
        <v>392.09662131446896</v>
      </c>
      <c r="W71">
        <f>Baseline_data!W93</f>
        <v>395.7545673023767</v>
      </c>
      <c r="X71">
        <f>Baseline_data!X93</f>
        <v>399.12976801471103</v>
      </c>
      <c r="Y71">
        <f>Baseline_data!Y93</f>
        <v>402.57129209592637</v>
      </c>
      <c r="Z71">
        <f>Baseline_data!Z93</f>
        <v>405.96181767954545</v>
      </c>
      <c r="AA71">
        <f>Baseline_data!AA93</f>
        <v>409.34415016111848</v>
      </c>
      <c r="AB71">
        <f>Baseline_data!AB93</f>
        <v>413.05988141120719</v>
      </c>
      <c r="AC71">
        <f>Baseline_data!AC93</f>
        <v>416.54408011790463</v>
      </c>
      <c r="AD71">
        <f>Baseline_data!AD93</f>
        <v>419.95840165532979</v>
      </c>
      <c r="AE71">
        <f>Baseline_data!AE93</f>
        <v>423.39776597493477</v>
      </c>
      <c r="AF71">
        <f>Baseline_data!AF93</f>
        <v>427.22738907104355</v>
      </c>
      <c r="AG71">
        <f>Baseline_data!AG93</f>
        <v>430.60614681645387</v>
      </c>
      <c r="AH71">
        <f>Baseline_data!AH93</f>
        <v>434.14388235643725</v>
      </c>
      <c r="AI71">
        <f>Baseline_data!AI93</f>
        <v>437.69242900595333</v>
      </c>
      <c r="AJ71">
        <f>Baseline_data!AJ93</f>
        <v>441.42101243149921</v>
      </c>
      <c r="AK71">
        <f>Baseline_data!AK93</f>
        <v>444.99202878677664</v>
      </c>
      <c r="AL71">
        <f>Baseline_data!AL93</f>
        <v>448.43097312957593</v>
      </c>
      <c r="AM71">
        <f>Baseline_data!AM93</f>
        <v>452.33828090883293</v>
      </c>
      <c r="AN71">
        <f>Baseline_data!AN93</f>
        <v>455.87095277875721</v>
      </c>
      <c r="AO71">
        <f>Baseline_data!AO93</f>
        <v>459.41206134309704</v>
      </c>
      <c r="AP71">
        <f>Baseline_data!AP93</f>
        <v>463.29798700778503</v>
      </c>
      <c r="AQ71">
        <f>Baseline_data!AQ93</f>
        <v>466.77594467985625</v>
      </c>
      <c r="AR71">
        <f>Baseline_data!AR93</f>
        <v>470.43548918784558</v>
      </c>
    </row>
    <row r="72" spans="1:44" x14ac:dyDescent="0.2">
      <c r="A72" t="str">
        <f>Baseline_data!A94</f>
        <v>BASELINE</v>
      </c>
      <c r="B72" t="str">
        <f>Baseline_data!B94</f>
        <v>Water Withdrawal|Irrigation</v>
      </c>
      <c r="C72" t="str">
        <f>Baseline_data!C94</f>
        <v>km3/yr</v>
      </c>
      <c r="D72">
        <f>Baseline_data!D94</f>
        <v>1486.6843799999999</v>
      </c>
      <c r="E72">
        <f>Baseline_data!E94</f>
        <v>1486.6843799999999</v>
      </c>
      <c r="F72">
        <f>Baseline_data!F94</f>
        <v>1486.6843799999999</v>
      </c>
      <c r="G72">
        <f>Baseline_data!G94</f>
        <v>1486.6843799999999</v>
      </c>
      <c r="H72">
        <f>Baseline_data!H94</f>
        <v>1486.6843799999999</v>
      </c>
      <c r="I72">
        <f>Baseline_data!I94</f>
        <v>1486.6843799999901</v>
      </c>
      <c r="J72">
        <f>Baseline_data!J94</f>
        <v>1486.6843799999901</v>
      </c>
      <c r="K72">
        <f>Baseline_data!K94</f>
        <v>1486.6843799999999</v>
      </c>
      <c r="L72">
        <f>Baseline_data!L94</f>
        <v>1486.6843799999999</v>
      </c>
      <c r="M72">
        <f>Baseline_data!M94</f>
        <v>1486.6843799999999</v>
      </c>
      <c r="N72">
        <f>Baseline_data!N94</f>
        <v>1486.6843799999999</v>
      </c>
      <c r="O72">
        <f>Baseline_data!O94</f>
        <v>1561.01859899999</v>
      </c>
      <c r="P72">
        <f>Baseline_data!P94</f>
        <v>1639.0695289499899</v>
      </c>
      <c r="Q72">
        <f>Baseline_data!Q94</f>
        <v>1721.0230053974901</v>
      </c>
      <c r="R72">
        <f>Baseline_data!R94</f>
        <v>1807.0741558694799</v>
      </c>
      <c r="S72">
        <f>Baseline_data!S94</f>
        <v>1897.4278635012699</v>
      </c>
      <c r="T72">
        <f>Baseline_data!T94</f>
        <v>1992.29925653486</v>
      </c>
      <c r="U72">
        <f>Baseline_data!U94</f>
        <v>2091.91421964455</v>
      </c>
      <c r="V72">
        <f>Baseline_data!V94</f>
        <v>2196.5099303236202</v>
      </c>
      <c r="W72">
        <f>Baseline_data!W94</f>
        <v>2306.33542679937</v>
      </c>
      <c r="X72">
        <f>Baseline_data!X94</f>
        <v>2421.65219817976</v>
      </c>
      <c r="Y72">
        <f>Baseline_data!Y94</f>
        <v>2542.7348081493901</v>
      </c>
      <c r="Z72">
        <f>Baseline_data!Z94</f>
        <v>2669.8715485770599</v>
      </c>
      <c r="AA72">
        <f>Baseline_data!AA94</f>
        <v>2803.36512586445</v>
      </c>
      <c r="AB72">
        <f>Baseline_data!AB94</f>
        <v>2943.5333824608201</v>
      </c>
      <c r="AC72">
        <f>Baseline_data!AC94</f>
        <v>3090.71005152323</v>
      </c>
      <c r="AD72">
        <f>Baseline_data!AD94</f>
        <v>3245.2455540185497</v>
      </c>
      <c r="AE72">
        <f>Baseline_data!AE94</f>
        <v>3407.5078318003202</v>
      </c>
      <c r="AF72">
        <f>Baseline_data!AF94</f>
        <v>3577.88322353182</v>
      </c>
      <c r="AG72">
        <f>Baseline_data!AG94</f>
        <v>3756.7773846679897</v>
      </c>
      <c r="AH72">
        <f>Baseline_data!AH94</f>
        <v>3944.6162539215898</v>
      </c>
      <c r="AI72">
        <f>Baseline_data!AI94</f>
        <v>4141.8470674260998</v>
      </c>
      <c r="AJ72">
        <f>Baseline_data!AJ94</f>
        <v>4348.9394205952995</v>
      </c>
      <c r="AK72">
        <f>Baseline_data!AK94</f>
        <v>4566.3863889977001</v>
      </c>
      <c r="AL72">
        <f>Baseline_data!AL94</f>
        <v>4794.7057090539001</v>
      </c>
      <c r="AM72">
        <f>Baseline_data!AM94</f>
        <v>5034.4409947087006</v>
      </c>
      <c r="AN72">
        <f>Baseline_data!AN94</f>
        <v>5286.1630470714999</v>
      </c>
      <c r="AO72">
        <f>Baseline_data!AO94</f>
        <v>5550.4711963934906</v>
      </c>
      <c r="AP72">
        <f>Baseline_data!AP94</f>
        <v>5827.9947572236997</v>
      </c>
      <c r="AQ72">
        <f>Baseline_data!AQ94</f>
        <v>6119.3944956912001</v>
      </c>
      <c r="AR72">
        <f>Baseline_data!AR94</f>
        <v>6425.3642220925994</v>
      </c>
    </row>
    <row r="73" spans="1:44" x14ac:dyDescent="0.2">
      <c r="A73" t="str">
        <f>'2Degree_data'!A4</f>
        <v>2DEGREE</v>
      </c>
      <c r="B73" t="str">
        <f>'2Degree_data'!B4</f>
        <v>Agricultural Production|Crops</v>
      </c>
      <c r="C73" t="str">
        <f>'2Degree_data'!C4</f>
        <v>EJ/yr</v>
      </c>
      <c r="D73">
        <f>'2Degree_data'!D4</f>
        <v>83.894808424257803</v>
      </c>
      <c r="E73">
        <f>'2Degree_data'!E4</f>
        <v>84.853955848769303</v>
      </c>
      <c r="F73">
        <f>'2Degree_data'!F4</f>
        <v>85.8181781273788</v>
      </c>
      <c r="G73">
        <f>'2Degree_data'!G4</f>
        <v>86.784937833037304</v>
      </c>
      <c r="H73">
        <f>'2Degree_data'!H4</f>
        <v>87.761847246891605</v>
      </c>
      <c r="I73">
        <f>'2Degree_data'!I4</f>
        <v>88.878352691462993</v>
      </c>
      <c r="J73">
        <f>'2Degree_data'!J4</f>
        <v>90.096388608726699</v>
      </c>
      <c r="K73">
        <f>'2Degree_data'!K4</f>
        <v>91.322036807137295</v>
      </c>
      <c r="L73">
        <f>'2Degree_data'!L4</f>
        <v>92.552759859645803</v>
      </c>
      <c r="M73">
        <f>'2Degree_data'!M4</f>
        <v>93.792553177973005</v>
      </c>
      <c r="N73">
        <f>'2Degree_data'!N4</f>
        <v>95.033425938677496</v>
      </c>
      <c r="O73">
        <f>'2Degree_data'!O4</f>
        <v>95.877212083845691</v>
      </c>
      <c r="P73">
        <f>'2Degree_data'!P4</f>
        <v>96.719540244342099</v>
      </c>
      <c r="Q73">
        <f>'2Degree_data'!Q4</f>
        <v>97.563326389510294</v>
      </c>
      <c r="R73">
        <f>'2Degree_data'!R4</f>
        <v>98.408191977055793</v>
      </c>
      <c r="S73">
        <f>'2Degree_data'!S4</f>
        <v>99.250520137552314</v>
      </c>
      <c r="T73">
        <f>'2Degree_data'!T4</f>
        <v>100.1196805532102</v>
      </c>
      <c r="U73">
        <f>'2Degree_data'!U4</f>
        <v>100.9863035418192</v>
      </c>
      <c r="V73">
        <f>'2Degree_data'!V4</f>
        <v>101.85800138452601</v>
      </c>
      <c r="W73">
        <f>'2Degree_data'!W4</f>
        <v>102.72969922723308</v>
      </c>
      <c r="X73">
        <f>'2Degree_data'!X4</f>
        <v>103.6039344969889</v>
      </c>
      <c r="Y73">
        <f>'2Degree_data'!Y4</f>
        <v>104.18301495996849</v>
      </c>
      <c r="Z73">
        <f>'2Degree_data'!Z4</f>
        <v>104.76209542294799</v>
      </c>
      <c r="AA73">
        <f>'2Degree_data'!AA4</f>
        <v>105.34517129764841</v>
      </c>
      <c r="AB73">
        <f>'2Degree_data'!AB4</f>
        <v>105.9217143335789</v>
      </c>
      <c r="AC73">
        <f>'2Degree_data'!AC4</f>
        <v>106.4967993848378</v>
      </c>
      <c r="AD73">
        <f>'2Degree_data'!AD4</f>
        <v>107.08241268658711</v>
      </c>
      <c r="AE73">
        <f>'2Degree_data'!AE4</f>
        <v>107.66802598833621</v>
      </c>
      <c r="AF73">
        <f>'2Degree_data'!AF4</f>
        <v>108.2471064513159</v>
      </c>
      <c r="AG73">
        <f>'2Degree_data'!AG4</f>
        <v>108.8287243413445</v>
      </c>
      <c r="AH73">
        <f>'2Degree_data'!AH4</f>
        <v>109.4118002160446</v>
      </c>
      <c r="AI73">
        <f>'2Degree_data'!AI4</f>
        <v>109.8204383399422</v>
      </c>
      <c r="AJ73">
        <f>'2Degree_data'!AJ4</f>
        <v>110.23053444851129</v>
      </c>
      <c r="AK73">
        <f>'2Degree_data'!AK4</f>
        <v>110.64316798412949</v>
      </c>
      <c r="AL73">
        <f>'2Degree_data'!AL4</f>
        <v>111.049268680978</v>
      </c>
      <c r="AM73">
        <f>'2Degree_data'!AM4</f>
        <v>111.4553693778263</v>
      </c>
      <c r="AN73">
        <f>'2Degree_data'!AN4</f>
        <v>111.8745357522143</v>
      </c>
      <c r="AO73">
        <f>'2Degree_data'!AO4</f>
        <v>112.29116469955321</v>
      </c>
      <c r="AP73">
        <f>'2Degree_data'!AP4</f>
        <v>112.70633566222031</v>
      </c>
      <c r="AQ73">
        <f>'2Degree_data'!AQ4</f>
        <v>113.1229646095592</v>
      </c>
      <c r="AR73">
        <f>'2Degree_data'!AR4</f>
        <v>113.5355981451773</v>
      </c>
    </row>
    <row r="74" spans="1:44" x14ac:dyDescent="0.2">
      <c r="A74" t="str">
        <f>'2Degree_data'!A5</f>
        <v>2DEGREE</v>
      </c>
      <c r="B74" t="str">
        <f>'2Degree_data'!B5</f>
        <v>Agricultural Production|Livestock</v>
      </c>
      <c r="C74" t="str">
        <f>'2Degree_data'!C5</f>
        <v>EJ/yr</v>
      </c>
      <c r="D74">
        <f>'2Degree_data'!D5</f>
        <v>5.76</v>
      </c>
      <c r="E74">
        <f>'2Degree_data'!E5</f>
        <v>5.76</v>
      </c>
      <c r="F74">
        <f>'2Degree_data'!F5</f>
        <v>5.76</v>
      </c>
      <c r="G74">
        <f>'2Degree_data'!G5</f>
        <v>5.76</v>
      </c>
      <c r="H74">
        <f>'2Degree_data'!H5</f>
        <v>5.76</v>
      </c>
      <c r="I74">
        <f>'2Degree_data'!I5</f>
        <v>5.7997912075165301</v>
      </c>
      <c r="J74">
        <f>'2Degree_data'!J5</f>
        <v>5.8624289525576998</v>
      </c>
      <c r="K74">
        <f>'2Degree_data'!K5</f>
        <v>5.9250666975988802</v>
      </c>
      <c r="L74">
        <f>'2Degree_data'!L5</f>
        <v>5.9877044426400596</v>
      </c>
      <c r="M74">
        <f>'2Degree_data'!M5</f>
        <v>6.0515021459227398</v>
      </c>
      <c r="N74">
        <f>'2Degree_data'!N5</f>
        <v>6.1141398909639202</v>
      </c>
      <c r="O74">
        <f>'2Degree_data'!O5</f>
        <v>6.1535784711750301</v>
      </c>
      <c r="P74">
        <f>'2Degree_data'!P5</f>
        <v>6.1918570931446402</v>
      </c>
      <c r="Q74">
        <f>'2Degree_data'!Q5</f>
        <v>6.2312956733557501</v>
      </c>
      <c r="R74">
        <f>'2Degree_data'!R5</f>
        <v>6.2695742953253601</v>
      </c>
      <c r="S74">
        <f>'2Degree_data'!S5</f>
        <v>6.3078529172949702</v>
      </c>
      <c r="T74">
        <f>'2Degree_data'!T5</f>
        <v>6.3472914975060899</v>
      </c>
      <c r="U74">
        <f>'2Degree_data'!U5</f>
        <v>6.3867300777171998</v>
      </c>
      <c r="V74">
        <f>'2Degree_data'!V5</f>
        <v>6.4261686579283097</v>
      </c>
      <c r="W74">
        <f>'2Degree_data'!W5</f>
        <v>6.4656072381394196</v>
      </c>
      <c r="X74">
        <f>'2Degree_data'!X5</f>
        <v>6.5050458183505304</v>
      </c>
      <c r="Y74">
        <f>'2Degree_data'!Y5</f>
        <v>6.5317248579051101</v>
      </c>
      <c r="Z74">
        <f>'2Degree_data'!Z5</f>
        <v>6.5584038974596899</v>
      </c>
      <c r="AA74">
        <f>'2Degree_data'!AA5</f>
        <v>6.5862428952557703</v>
      </c>
      <c r="AB74">
        <f>'2Degree_data'!AB5</f>
        <v>6.6129219348103403</v>
      </c>
      <c r="AC74">
        <f>'2Degree_data'!AC5</f>
        <v>6.6384410161234104</v>
      </c>
      <c r="AD74">
        <f>'2Degree_data'!AD5</f>
        <v>6.66628001391949</v>
      </c>
      <c r="AE74">
        <f>'2Degree_data'!AE5</f>
        <v>6.6941190117155696</v>
      </c>
      <c r="AF74">
        <f>'2Degree_data'!AF5</f>
        <v>6.7207980512701502</v>
      </c>
      <c r="AG74">
        <f>'2Degree_data'!AG5</f>
        <v>6.7474770908247299</v>
      </c>
      <c r="AH74">
        <f>'2Degree_data'!AH5</f>
        <v>6.7753160886208104</v>
      </c>
      <c r="AI74">
        <f>'2Degree_data'!AI5</f>
        <v>6.7915555040018498</v>
      </c>
      <c r="AJ74">
        <f>'2Degree_data'!AJ5</f>
        <v>6.8089548776243998</v>
      </c>
      <c r="AK74">
        <f>'2Degree_data'!AK5</f>
        <v>6.8263542512469497</v>
      </c>
      <c r="AL74">
        <f>'2Degree_data'!AL5</f>
        <v>6.8425936666279998</v>
      </c>
      <c r="AM74">
        <f>'2Degree_data'!AM5</f>
        <v>6.8588330820090402</v>
      </c>
      <c r="AN74">
        <f>'2Degree_data'!AN5</f>
        <v>6.8773924138730997</v>
      </c>
      <c r="AO74">
        <f>'2Degree_data'!AO5</f>
        <v>6.8959517457371504</v>
      </c>
      <c r="AP74">
        <f>'2Degree_data'!AP5</f>
        <v>6.9133511193597004</v>
      </c>
      <c r="AQ74">
        <f>'2Degree_data'!AQ5</f>
        <v>6.9319104512237502</v>
      </c>
      <c r="AR74">
        <f>'2Degree_data'!AR5</f>
        <v>6.9493098248463001</v>
      </c>
    </row>
    <row r="75" spans="1:44" x14ac:dyDescent="0.2">
      <c r="A75" t="str">
        <f>'2Degree_data'!A8</f>
        <v>2DEGREE</v>
      </c>
      <c r="B75" t="str">
        <f>'2Degree_data'!B8</f>
        <v>Capacity|Electricity</v>
      </c>
      <c r="C75" t="str">
        <f>'2Degree_data'!C8</f>
        <v>GW</v>
      </c>
      <c r="D75">
        <f>'2Degree_data'!D8</f>
        <v>5143.7741192377725</v>
      </c>
      <c r="E75">
        <f>'2Degree_data'!E8</f>
        <v>5166.7741192377707</v>
      </c>
      <c r="F75">
        <f>'2Degree_data'!F8</f>
        <v>5187.6741192377713</v>
      </c>
      <c r="G75">
        <f>'2Degree_data'!G8</f>
        <v>5176.8741192377702</v>
      </c>
      <c r="H75">
        <f>'2Degree_data'!H8</f>
        <v>5165.7741192377716</v>
      </c>
      <c r="I75">
        <f>'2Degree_data'!I8</f>
        <v>5155.3741192377702</v>
      </c>
      <c r="J75">
        <f>'2Degree_data'!J8</f>
        <v>5144.2741192377698</v>
      </c>
      <c r="K75">
        <f>'2Degree_data'!K8</f>
        <v>5120.7902541025578</v>
      </c>
      <c r="L75">
        <f>'2Degree_data'!L8</f>
        <v>5165.30077546956</v>
      </c>
      <c r="M75">
        <f>'2Degree_data'!M8</f>
        <v>5112.4421811300708</v>
      </c>
      <c r="N75">
        <f>'2Degree_data'!N8</f>
        <v>5293.2525316116744</v>
      </c>
      <c r="O75">
        <f>'2Degree_data'!O8</f>
        <v>5365.8511808068033</v>
      </c>
      <c r="P75">
        <f>'2Degree_data'!P8</f>
        <v>5281.1780895170468</v>
      </c>
      <c r="Q75">
        <f>'2Degree_data'!Q8</f>
        <v>5270.8086392655869</v>
      </c>
      <c r="R75">
        <f>'2Degree_data'!R8</f>
        <v>5261.9290582034027</v>
      </c>
      <c r="S75">
        <f>'2Degree_data'!S8</f>
        <v>5244.7106355753049</v>
      </c>
      <c r="T75">
        <f>'2Degree_data'!T8</f>
        <v>5251.3631065715199</v>
      </c>
      <c r="U75">
        <f>'2Degree_data'!U8</f>
        <v>5302.5056590305321</v>
      </c>
      <c r="V75">
        <f>'2Degree_data'!V8</f>
        <v>5352.0056590305312</v>
      </c>
      <c r="W75">
        <f>'2Degree_data'!W8</f>
        <v>5379.3132883981498</v>
      </c>
      <c r="X75">
        <f>'2Degree_data'!X8</f>
        <v>5525.7250217933297</v>
      </c>
      <c r="Y75">
        <f>'2Degree_data'!Y8</f>
        <v>5697.5312814283043</v>
      </c>
      <c r="Z75">
        <f>'2Degree_data'!Z8</f>
        <v>5928.6394000007431</v>
      </c>
      <c r="AA75">
        <f>'2Degree_data'!AA8</f>
        <v>6242.4213978365115</v>
      </c>
      <c r="AB75">
        <f>'2Degree_data'!AB8</f>
        <v>6588.1376289956124</v>
      </c>
      <c r="AC75">
        <f>'2Degree_data'!AC8</f>
        <v>6859.5675229273493</v>
      </c>
      <c r="AD75">
        <f>'2Degree_data'!AD8</f>
        <v>7110.9752609349525</v>
      </c>
      <c r="AE75">
        <f>'2Degree_data'!AE8</f>
        <v>7313.3999107962327</v>
      </c>
      <c r="AF75">
        <f>'2Degree_data'!AF8</f>
        <v>7477.7544020382729</v>
      </c>
      <c r="AG75">
        <f>'2Degree_data'!AG8</f>
        <v>7639.7055016260429</v>
      </c>
      <c r="AH75">
        <f>'2Degree_data'!AH8</f>
        <v>7792.7975364387803</v>
      </c>
      <c r="AI75">
        <f>'2Degree_data'!AI8</f>
        <v>8088.8752889946063</v>
      </c>
      <c r="AJ75">
        <f>'2Degree_data'!AJ8</f>
        <v>8383.5046600391761</v>
      </c>
      <c r="AK75">
        <f>'2Degree_data'!AK8</f>
        <v>8662.442318598436</v>
      </c>
      <c r="AL75">
        <f>'2Degree_data'!AL8</f>
        <v>8972.8718543473733</v>
      </c>
      <c r="AM75">
        <f>'2Degree_data'!AM8</f>
        <v>9333.571854347374</v>
      </c>
      <c r="AN75">
        <f>'2Degree_data'!AN8</f>
        <v>9768.3824222850326</v>
      </c>
      <c r="AO75">
        <f>'2Degree_data'!AO8</f>
        <v>10224.011376818644</v>
      </c>
      <c r="AP75">
        <f>'2Degree_data'!AP8</f>
        <v>10594.100364189655</v>
      </c>
      <c r="AQ75">
        <f>'2Degree_data'!AQ8</f>
        <v>11059.865892091642</v>
      </c>
      <c r="AR75">
        <f>'2Degree_data'!AR8</f>
        <v>11419.996868169323</v>
      </c>
    </row>
    <row r="76" spans="1:44" x14ac:dyDescent="0.2">
      <c r="A76" t="str">
        <f>'2Degree_data'!A9</f>
        <v>2DEGREE</v>
      </c>
      <c r="B76" t="str">
        <f>'2Degree_data'!B9</f>
        <v>Capacity|Electricity|Biomass</v>
      </c>
      <c r="C76" t="str">
        <f>'2Degree_data'!C9</f>
        <v>GW</v>
      </c>
      <c r="D76">
        <f>'2Degree_data'!D9</f>
        <v>86.3</v>
      </c>
      <c r="E76">
        <f>'2Degree_data'!E9</f>
        <v>83.2</v>
      </c>
      <c r="F76">
        <f>'2Degree_data'!F9</f>
        <v>80.100000000000009</v>
      </c>
      <c r="G76">
        <f>'2Degree_data'!G9</f>
        <v>77</v>
      </c>
      <c r="H76">
        <f>'2Degree_data'!H9</f>
        <v>73.800000000000011</v>
      </c>
      <c r="I76">
        <f>'2Degree_data'!I9</f>
        <v>70.8</v>
      </c>
      <c r="J76">
        <f>'2Degree_data'!J9</f>
        <v>67.7</v>
      </c>
      <c r="K76">
        <f>'2Degree_data'!K9</f>
        <v>64.5</v>
      </c>
      <c r="L76">
        <f>'2Degree_data'!L9</f>
        <v>58.399999999999991</v>
      </c>
      <c r="M76">
        <f>'2Degree_data'!M9</f>
        <v>61.5</v>
      </c>
      <c r="N76">
        <f>'2Degree_data'!N9</f>
        <v>55.300000000000004</v>
      </c>
      <c r="O76">
        <f>'2Degree_data'!O9</f>
        <v>235.79864919512798</v>
      </c>
      <c r="P76">
        <f>'2Degree_data'!P9</f>
        <v>232.79864919512798</v>
      </c>
      <c r="Q76">
        <f>'2Degree_data'!Q9</f>
        <v>229.69864919512798</v>
      </c>
      <c r="R76">
        <f>'2Degree_data'!R9</f>
        <v>226.498649195128</v>
      </c>
      <c r="S76">
        <f>'2Degree_data'!S9</f>
        <v>223.498649195128</v>
      </c>
      <c r="T76">
        <f>'2Degree_data'!T9</f>
        <v>220.39864919512797</v>
      </c>
      <c r="U76">
        <f>'2Degree_data'!U9</f>
        <v>217.19864919512798</v>
      </c>
      <c r="V76">
        <f>'2Degree_data'!V9</f>
        <v>214.09864919512799</v>
      </c>
      <c r="W76">
        <f>'2Degree_data'!W9</f>
        <v>242.162947903575</v>
      </c>
      <c r="X76">
        <f>'2Degree_data'!X9</f>
        <v>239.06294790357498</v>
      </c>
      <c r="Y76">
        <f>'2Degree_data'!Y9</f>
        <v>277.07746375457697</v>
      </c>
      <c r="Z76">
        <f>'2Degree_data'!Z9</f>
        <v>333.96165108115002</v>
      </c>
      <c r="AA76">
        <f>'2Degree_data'!AA9</f>
        <v>371.63940821429003</v>
      </c>
      <c r="AB76">
        <f>'2Degree_data'!AB9</f>
        <v>401.52031158496601</v>
      </c>
      <c r="AC76">
        <f>'2Degree_data'!AC9</f>
        <v>399.65059477247701</v>
      </c>
      <c r="AD76">
        <f>'2Degree_data'!AD9</f>
        <v>399.24286040352501</v>
      </c>
      <c r="AE76">
        <f>'2Degree_data'!AE9</f>
        <v>398.93881860622105</v>
      </c>
      <c r="AF76">
        <f>'2Degree_data'!AF9</f>
        <v>398.86338403524701</v>
      </c>
      <c r="AG76">
        <f>'2Degree_data'!AG9</f>
        <v>398.86802014574596</v>
      </c>
      <c r="AH76">
        <f>'2Degree_data'!AH9</f>
        <v>398.88949811215195</v>
      </c>
      <c r="AI76">
        <f>'2Degree_data'!AI9</f>
        <v>402.34704427139195</v>
      </c>
      <c r="AJ76">
        <f>'2Degree_data'!AJ9</f>
        <v>407.94996629051894</v>
      </c>
      <c r="AK76">
        <f>'2Degree_data'!AK9</f>
        <v>407.04996629051897</v>
      </c>
      <c r="AL76">
        <f>'2Degree_data'!AL9</f>
        <v>406.04996629051897</v>
      </c>
      <c r="AM76">
        <f>'2Degree_data'!AM9</f>
        <v>406.04996629051897</v>
      </c>
      <c r="AN76">
        <f>'2Degree_data'!AN9</f>
        <v>406.04996629051897</v>
      </c>
      <c r="AO76">
        <f>'2Degree_data'!AO9</f>
        <v>406.04996629051897</v>
      </c>
      <c r="AP76">
        <f>'2Degree_data'!AP9</f>
        <v>406.04996629051897</v>
      </c>
      <c r="AQ76">
        <f>'2Degree_data'!AQ9</f>
        <v>406.04996629051897</v>
      </c>
      <c r="AR76">
        <f>'2Degree_data'!AR9</f>
        <v>474.55790149881301</v>
      </c>
    </row>
    <row r="77" spans="1:44" x14ac:dyDescent="0.2">
      <c r="A77" t="str">
        <f>'2Degree_data'!A10</f>
        <v>2DEGREE</v>
      </c>
      <c r="B77" t="str">
        <f>'2Degree_data'!B10</f>
        <v>Capacity|Electricity|Coal</v>
      </c>
      <c r="C77" t="str">
        <f>'2Degree_data'!C10</f>
        <v>GW</v>
      </c>
      <c r="D77">
        <f>'2Degree_data'!D10</f>
        <v>1580.8000000000002</v>
      </c>
      <c r="E77">
        <f>'2Degree_data'!E10</f>
        <v>1543.7</v>
      </c>
      <c r="F77">
        <f>'2Degree_data'!F10</f>
        <v>1504.3</v>
      </c>
      <c r="G77">
        <f>'2Degree_data'!G10</f>
        <v>1464.6999999999998</v>
      </c>
      <c r="H77">
        <f>'2Degree_data'!H10</f>
        <v>1425.2</v>
      </c>
      <c r="I77">
        <f>'2Degree_data'!I10</f>
        <v>1385.7</v>
      </c>
      <c r="J77">
        <f>'2Degree_data'!J10</f>
        <v>1346.1999999999998</v>
      </c>
      <c r="K77">
        <f>'2Degree_data'!K10</f>
        <v>1306.7</v>
      </c>
      <c r="L77">
        <f>'2Degree_data'!L10</f>
        <v>1227.7</v>
      </c>
      <c r="M77">
        <f>'2Degree_data'!M10</f>
        <v>1267.1000000000001</v>
      </c>
      <c r="N77">
        <f>'2Degree_data'!N10</f>
        <v>1188.1000000000001</v>
      </c>
      <c r="O77">
        <f>'2Degree_data'!O10</f>
        <v>1148.5999999999999</v>
      </c>
      <c r="P77">
        <f>'2Degree_data'!P10</f>
        <v>1109</v>
      </c>
      <c r="Q77">
        <f>'2Degree_data'!Q10</f>
        <v>1069.5999999999999</v>
      </c>
      <c r="R77">
        <f>'2Degree_data'!R10</f>
        <v>1030</v>
      </c>
      <c r="S77">
        <f>'2Degree_data'!S10</f>
        <v>990.5</v>
      </c>
      <c r="T77">
        <f>'2Degree_data'!T10</f>
        <v>950.9</v>
      </c>
      <c r="U77">
        <f>'2Degree_data'!U10</f>
        <v>911.5</v>
      </c>
      <c r="V77">
        <f>'2Degree_data'!V10</f>
        <v>871.89999999999986</v>
      </c>
      <c r="W77">
        <f>'2Degree_data'!W10</f>
        <v>832.4</v>
      </c>
      <c r="X77">
        <f>'2Degree_data'!X10</f>
        <v>792.8</v>
      </c>
      <c r="Y77">
        <f>'2Degree_data'!Y10</f>
        <v>753.4</v>
      </c>
      <c r="Z77">
        <f>'2Degree_data'!Z10</f>
        <v>713.90000000000009</v>
      </c>
      <c r="AA77">
        <f>'2Degree_data'!AA10</f>
        <v>680.75518189288084</v>
      </c>
      <c r="AB77">
        <f>'2Degree_data'!AB10</f>
        <v>652.98853812693494</v>
      </c>
      <c r="AC77">
        <f>'2Degree_data'!AC10</f>
        <v>632.96288519951815</v>
      </c>
      <c r="AD77">
        <f>'2Degree_data'!AD10</f>
        <v>652.56512792437263</v>
      </c>
      <c r="AE77">
        <f>'2Degree_data'!AE10</f>
        <v>659.09678490068006</v>
      </c>
      <c r="AF77">
        <f>'2Degree_data'!AF10</f>
        <v>666.60925203441707</v>
      </c>
      <c r="AG77">
        <f>'2Degree_data'!AG10</f>
        <v>674.96316442292004</v>
      </c>
      <c r="AH77">
        <f>'2Degree_data'!AH10</f>
        <v>690.67308400278603</v>
      </c>
      <c r="AI77">
        <f>'2Degree_data'!AI10</f>
        <v>707.9894165740609</v>
      </c>
      <c r="AJ77">
        <f>'2Degree_data'!AJ10</f>
        <v>724.74996629051896</v>
      </c>
      <c r="AK77">
        <f>'2Degree_data'!AK10</f>
        <v>685.14996629051893</v>
      </c>
      <c r="AL77">
        <f>'2Degree_data'!AL10</f>
        <v>645.64996629051893</v>
      </c>
      <c r="AM77">
        <f>'2Degree_data'!AM10</f>
        <v>606.04996629051902</v>
      </c>
      <c r="AN77">
        <f>'2Degree_data'!AN10</f>
        <v>566.64996629051893</v>
      </c>
      <c r="AO77">
        <f>'2Degree_data'!AO10</f>
        <v>527.04996629051902</v>
      </c>
      <c r="AP77">
        <f>'2Degree_data'!AP10</f>
        <v>487.54996629051897</v>
      </c>
      <c r="AQ77">
        <f>'2Degree_data'!AQ10</f>
        <v>447.94996629051894</v>
      </c>
      <c r="AR77">
        <f>'2Degree_data'!AR10</f>
        <v>408.54996629051897</v>
      </c>
    </row>
    <row r="78" spans="1:44" x14ac:dyDescent="0.2">
      <c r="A78" t="str">
        <f>'2Degree_data'!A11</f>
        <v>2DEGREE</v>
      </c>
      <c r="B78" t="str">
        <f>'2Degree_data'!B11</f>
        <v>Capacity|Electricity|Gas</v>
      </c>
      <c r="C78" t="str">
        <f>'2Degree_data'!C11</f>
        <v>GW</v>
      </c>
      <c r="D78">
        <f>'2Degree_data'!D11</f>
        <v>1403.7741192377712</v>
      </c>
      <c r="E78">
        <f>'2Degree_data'!E11</f>
        <v>1459.1741192377701</v>
      </c>
      <c r="F78">
        <f>'2Degree_data'!F11</f>
        <v>1514.5741192377711</v>
      </c>
      <c r="G78">
        <f>'2Degree_data'!G11</f>
        <v>1570.0741192377711</v>
      </c>
      <c r="H78">
        <f>'2Degree_data'!H11</f>
        <v>1625.3741192377709</v>
      </c>
      <c r="I78">
        <f>'2Degree_data'!I11</f>
        <v>1680.9741192377701</v>
      </c>
      <c r="J78">
        <f>'2Degree_data'!J11</f>
        <v>1736.1741192377699</v>
      </c>
      <c r="K78">
        <f>'2Degree_data'!K11</f>
        <v>1778.9902541025572</v>
      </c>
      <c r="L78">
        <f>'2Degree_data'!L11</f>
        <v>1948.7226956845388</v>
      </c>
      <c r="M78">
        <f>'2Degree_data'!M11</f>
        <v>1829.6641013450489</v>
      </c>
      <c r="N78">
        <f>'2Degree_data'!N11</f>
        <v>2104.3226956845319</v>
      </c>
      <c r="O78">
        <f>'2Degree_data'!O11</f>
        <v>2059.5226956845318</v>
      </c>
      <c r="P78">
        <f>'2Degree_data'!P11</f>
        <v>2041.2496043947756</v>
      </c>
      <c r="Q78">
        <f>'2Degree_data'!Q11</f>
        <v>2096.9801541433162</v>
      </c>
      <c r="R78">
        <f>'2Degree_data'!R11</f>
        <v>2161.2556384631566</v>
      </c>
      <c r="S78">
        <f>'2Degree_data'!S11</f>
        <v>2216.6556384631572</v>
      </c>
      <c r="T78">
        <f>'2Degree_data'!T11</f>
        <v>2311.7081094593727</v>
      </c>
      <c r="U78">
        <f>'2Degree_data'!U11</f>
        <v>2368.5506619183852</v>
      </c>
      <c r="V78">
        <f>'2Degree_data'!V11</f>
        <v>2423.8506619183859</v>
      </c>
      <c r="W78">
        <f>'2Degree_data'!W11</f>
        <v>2425.8939925775558</v>
      </c>
      <c r="X78">
        <f>'2Degree_data'!X11</f>
        <v>2427.9057259727351</v>
      </c>
      <c r="Y78">
        <f>'2Degree_data'!Y11</f>
        <v>2413.9974697567072</v>
      </c>
      <c r="Z78">
        <f>'2Degree_data'!Z11</f>
        <v>2405.9093586972067</v>
      </c>
      <c r="AA78">
        <f>'2Degree_data'!AA11</f>
        <v>2394.9221359544249</v>
      </c>
      <c r="AB78">
        <f>'2Degree_data'!AB11</f>
        <v>2350.4221359544249</v>
      </c>
      <c r="AC78">
        <f>'2Degree_data'!AC11</f>
        <v>2326.4473996260681</v>
      </c>
      <c r="AD78">
        <f>'2Degree_data'!AD11</f>
        <v>2208.4606292777703</v>
      </c>
      <c r="AE78">
        <f>'2Degree_data'!AE11</f>
        <v>2136.6576639600457</v>
      </c>
      <c r="AF78">
        <f>'2Degree_data'!AF11</f>
        <v>2064.7035564189418</v>
      </c>
      <c r="AG78">
        <f>'2Degree_data'!AG11</f>
        <v>1992.7814457474947</v>
      </c>
      <c r="AH78">
        <f>'2Degree_data'!AH11</f>
        <v>1917.321478283513</v>
      </c>
      <c r="AI78">
        <f>'2Degree_data'!AI11</f>
        <v>1923.4606185994869</v>
      </c>
      <c r="AJ78">
        <f>'2Degree_data'!AJ11</f>
        <v>1945.4265179084721</v>
      </c>
      <c r="AK78">
        <f>'2Degree_data'!AK11</f>
        <v>1945.9774770521042</v>
      </c>
      <c r="AL78">
        <f>'2Degree_data'!AL11</f>
        <v>1896.407012801043</v>
      </c>
      <c r="AM78">
        <f>'2Degree_data'!AM11</f>
        <v>1896.407012801043</v>
      </c>
      <c r="AN78">
        <f>'2Degree_data'!AN11</f>
        <v>1896.407012801043</v>
      </c>
      <c r="AO78">
        <f>'2Degree_data'!AO11</f>
        <v>1883.27970549319</v>
      </c>
      <c r="AP78">
        <f>'2Degree_data'!AP11</f>
        <v>1815.244983728242</v>
      </c>
      <c r="AQ78">
        <f>'2Degree_data'!AQ11</f>
        <v>1833.8396985078539</v>
      </c>
      <c r="AR78">
        <f>'2Degree_data'!AR11</f>
        <v>1646.311820631614</v>
      </c>
    </row>
    <row r="79" spans="1:44" x14ac:dyDescent="0.2">
      <c r="A79" t="str">
        <f>'2Degree_data'!A12</f>
        <v>2DEGREE</v>
      </c>
      <c r="B79" t="str">
        <f>'2Degree_data'!B12</f>
        <v>Capacity|Electricity|Hydro</v>
      </c>
      <c r="C79" t="str">
        <f>'2Degree_data'!C12</f>
        <v>GW</v>
      </c>
      <c r="D79">
        <f>'2Degree_data'!D12</f>
        <v>1006.6999999999999</v>
      </c>
      <c r="E79">
        <f>'2Degree_data'!E12</f>
        <v>994.1</v>
      </c>
      <c r="F79">
        <f>'2Degree_data'!F12</f>
        <v>981.6</v>
      </c>
      <c r="G79">
        <f>'2Degree_data'!G12</f>
        <v>969</v>
      </c>
      <c r="H79">
        <f>'2Degree_data'!H12</f>
        <v>956.4</v>
      </c>
      <c r="I79">
        <f>'2Degree_data'!I12</f>
        <v>943.8</v>
      </c>
      <c r="J79">
        <f>'2Degree_data'!J12</f>
        <v>931.2</v>
      </c>
      <c r="K79">
        <f>'2Degree_data'!K12</f>
        <v>918.60000000000014</v>
      </c>
      <c r="L79">
        <f>'2Degree_data'!L12</f>
        <v>893.5</v>
      </c>
      <c r="M79">
        <f>'2Degree_data'!M12</f>
        <v>906</v>
      </c>
      <c r="N79">
        <f>'2Degree_data'!N12</f>
        <v>880.89999999999986</v>
      </c>
      <c r="O79">
        <f>'2Degree_data'!O12</f>
        <v>868.30000000000007</v>
      </c>
      <c r="P79">
        <f>'2Degree_data'!P12</f>
        <v>855.7</v>
      </c>
      <c r="Q79">
        <f>'2Degree_data'!Q12</f>
        <v>843.09999999999991</v>
      </c>
      <c r="R79">
        <f>'2Degree_data'!R12</f>
        <v>830.5</v>
      </c>
      <c r="S79">
        <f>'2Degree_data'!S12</f>
        <v>818.00000000000011</v>
      </c>
      <c r="T79">
        <f>'2Degree_data'!T12</f>
        <v>805.4</v>
      </c>
      <c r="U79">
        <f>'2Degree_data'!U12</f>
        <v>792.8</v>
      </c>
      <c r="V79">
        <f>'2Degree_data'!V12</f>
        <v>780.2</v>
      </c>
      <c r="W79">
        <f>'2Degree_data'!W12</f>
        <v>767.59999999999991</v>
      </c>
      <c r="X79">
        <f>'2Degree_data'!X12</f>
        <v>905</v>
      </c>
      <c r="Y79">
        <f>'2Degree_data'!Y12</f>
        <v>1042.5</v>
      </c>
      <c r="Z79">
        <f>'2Degree_data'!Z12</f>
        <v>1179.9000000000001</v>
      </c>
      <c r="AA79">
        <f>'2Degree_data'!AA12</f>
        <v>1317.3</v>
      </c>
      <c r="AB79">
        <f>'2Degree_data'!AB12</f>
        <v>1454.69999999999</v>
      </c>
      <c r="AC79">
        <f>'2Degree_data'!AC12</f>
        <v>1592.0999999999899</v>
      </c>
      <c r="AD79">
        <f>'2Degree_data'!AD12</f>
        <v>1690.69999999999</v>
      </c>
      <c r="AE79">
        <f>'2Degree_data'!AE12</f>
        <v>1706.8999999999901</v>
      </c>
      <c r="AF79">
        <f>'2Degree_data'!AF12</f>
        <v>1723.0999999999899</v>
      </c>
      <c r="AG79">
        <f>'2Degree_data'!AG12</f>
        <v>1739.19999999999</v>
      </c>
      <c r="AH79">
        <f>'2Degree_data'!AH12</f>
        <v>1755.29999999999</v>
      </c>
      <c r="AI79">
        <f>'2Degree_data'!AI12</f>
        <v>1769.49999999999</v>
      </c>
      <c r="AJ79">
        <f>'2Degree_data'!AJ12</f>
        <v>1783.69999999999</v>
      </c>
      <c r="AK79">
        <f>'2Degree_data'!AK12</f>
        <v>1797.8999999999899</v>
      </c>
      <c r="AL79">
        <f>'2Degree_data'!AL12</f>
        <v>1812.19999999999</v>
      </c>
      <c r="AM79">
        <f>'2Degree_data'!AM12</f>
        <v>1826.3999999999899</v>
      </c>
      <c r="AN79">
        <f>'2Degree_data'!AN12</f>
        <v>1835.8999999999899</v>
      </c>
      <c r="AO79">
        <f>'2Degree_data'!AO12</f>
        <v>1845.3999999999901</v>
      </c>
      <c r="AP79">
        <f>'2Degree_data'!AP12</f>
        <v>1854.8999999999901</v>
      </c>
      <c r="AQ79">
        <f>'2Degree_data'!AQ12</f>
        <v>1842.3</v>
      </c>
      <c r="AR79">
        <f>'2Degree_data'!AR12</f>
        <v>1874</v>
      </c>
    </row>
    <row r="80" spans="1:44" x14ac:dyDescent="0.2">
      <c r="A80" t="str">
        <f>'2Degree_data'!A13</f>
        <v>2DEGREE</v>
      </c>
      <c r="B80" t="str">
        <f>'2Degree_data'!B13</f>
        <v>Capacity|Electricity|Nuclear</v>
      </c>
      <c r="C80" t="str">
        <f>'2Degree_data'!C13</f>
        <v>GW</v>
      </c>
      <c r="D80">
        <f>'2Degree_data'!D13</f>
        <v>393.29999999999995</v>
      </c>
      <c r="E80">
        <f>'2Degree_data'!E13</f>
        <v>385.40000000000003</v>
      </c>
      <c r="F80">
        <f>'2Degree_data'!F13</f>
        <v>377.59999999999997</v>
      </c>
      <c r="G80">
        <f>'2Degree_data'!G13</f>
        <v>369.7</v>
      </c>
      <c r="H80">
        <f>'2Degree_data'!H13</f>
        <v>361.8</v>
      </c>
      <c r="I80">
        <f>'2Degree_data'!I13</f>
        <v>354</v>
      </c>
      <c r="J80">
        <f>'2Degree_data'!J13</f>
        <v>346.1</v>
      </c>
      <c r="K80">
        <f>'2Degree_data'!K13</f>
        <v>338.2</v>
      </c>
      <c r="L80">
        <f>'2Degree_data'!L13</f>
        <v>322.5</v>
      </c>
      <c r="M80">
        <f>'2Degree_data'!M13</f>
        <v>330.40000000000003</v>
      </c>
      <c r="N80">
        <f>'2Degree_data'!N13</f>
        <v>314.59999999999997</v>
      </c>
      <c r="O80">
        <f>'2Degree_data'!O13</f>
        <v>306.8</v>
      </c>
      <c r="P80">
        <f>'2Degree_data'!P13</f>
        <v>298.89999999999998</v>
      </c>
      <c r="Q80">
        <f>'2Degree_data'!Q13</f>
        <v>291</v>
      </c>
      <c r="R80">
        <f>'2Degree_data'!R13</f>
        <v>283.2</v>
      </c>
      <c r="S80">
        <f>'2Degree_data'!S13</f>
        <v>275.3</v>
      </c>
      <c r="T80">
        <f>'2Degree_data'!T13</f>
        <v>267.40000000000003</v>
      </c>
      <c r="U80">
        <f>'2Degree_data'!U13</f>
        <v>259.60000000000002</v>
      </c>
      <c r="V80">
        <f>'2Degree_data'!V13</f>
        <v>251.7</v>
      </c>
      <c r="W80">
        <f>'2Degree_data'!W13</f>
        <v>243.79999999999998</v>
      </c>
      <c r="X80">
        <f>'2Degree_data'!X13</f>
        <v>236</v>
      </c>
      <c r="Y80">
        <f>'2Degree_data'!Y13</f>
        <v>228.1</v>
      </c>
      <c r="Z80">
        <f>'2Degree_data'!Z13</f>
        <v>220.29999999999998</v>
      </c>
      <c r="AA80">
        <f>'2Degree_data'!AA13</f>
        <v>212.4</v>
      </c>
      <c r="AB80">
        <f>'2Degree_data'!AB13</f>
        <v>204.5</v>
      </c>
      <c r="AC80">
        <f>'2Degree_data'!AC13</f>
        <v>196.70000000000002</v>
      </c>
      <c r="AD80">
        <f>'2Degree_data'!AD13</f>
        <v>188.79999999999998</v>
      </c>
      <c r="AE80">
        <f>'2Degree_data'!AE13</f>
        <v>180.9</v>
      </c>
      <c r="AF80">
        <f>'2Degree_data'!AF13</f>
        <v>173.1</v>
      </c>
      <c r="AG80">
        <f>'2Degree_data'!AG13</f>
        <v>165.20000000000002</v>
      </c>
      <c r="AH80">
        <f>'2Degree_data'!AH13</f>
        <v>157.29999999999998</v>
      </c>
      <c r="AI80">
        <f>'2Degree_data'!AI13</f>
        <v>149.5</v>
      </c>
      <c r="AJ80">
        <f>'2Degree_data'!AJ13</f>
        <v>141.6</v>
      </c>
      <c r="AK80">
        <f>'2Degree_data'!AK13</f>
        <v>133.70000000000002</v>
      </c>
      <c r="AL80">
        <f>'2Degree_data'!AL13</f>
        <v>125.9</v>
      </c>
      <c r="AM80">
        <f>'2Degree_data'!AM13</f>
        <v>118</v>
      </c>
      <c r="AN80">
        <f>'2Degree_data'!AN13</f>
        <v>171.11056793766099</v>
      </c>
      <c r="AO80">
        <f>'2Degree_data'!AO13</f>
        <v>258.366829779125</v>
      </c>
      <c r="AP80">
        <f>'2Degree_data'!AP13</f>
        <v>322.06861870010698</v>
      </c>
      <c r="AQ80">
        <f>'2Degree_data'!AQ13</f>
        <v>416.16861870010803</v>
      </c>
      <c r="AR80">
        <f>'2Degree_data'!AR13</f>
        <v>510.36861870010796</v>
      </c>
    </row>
    <row r="81" spans="1:44" x14ac:dyDescent="0.2">
      <c r="A81" t="str">
        <f>'2Degree_data'!A14</f>
        <v>2DEGREE</v>
      </c>
      <c r="B81" t="str">
        <f>'2Degree_data'!B14</f>
        <v>Capacity|Electricity|Oil</v>
      </c>
      <c r="C81" t="str">
        <f>'2Degree_data'!C14</f>
        <v>GW</v>
      </c>
      <c r="D81">
        <f>'2Degree_data'!D14</f>
        <v>461.80000000000007</v>
      </c>
      <c r="E81">
        <f>'2Degree_data'!E14</f>
        <v>466.8</v>
      </c>
      <c r="F81">
        <f>'2Degree_data'!F14</f>
        <v>471.9</v>
      </c>
      <c r="G81">
        <f>'2Degree_data'!G14</f>
        <v>477</v>
      </c>
      <c r="H81">
        <f>'2Degree_data'!H14</f>
        <v>482.09999999999997</v>
      </c>
      <c r="I81">
        <f>'2Degree_data'!I14</f>
        <v>487.20000000000005</v>
      </c>
      <c r="J81">
        <f>'2Degree_data'!J14</f>
        <v>492.29999999999995</v>
      </c>
      <c r="K81">
        <f>'2Degree_data'!K14</f>
        <v>497.5</v>
      </c>
      <c r="L81">
        <f>'2Degree_data'!L14</f>
        <v>514.77807978502233</v>
      </c>
      <c r="M81">
        <f>'2Degree_data'!M14</f>
        <v>509.67807978502242</v>
      </c>
      <c r="N81">
        <f>'2Degree_data'!N14</f>
        <v>558.42983592714211</v>
      </c>
      <c r="O81">
        <f>'2Degree_data'!O14</f>
        <v>563.52983592714213</v>
      </c>
      <c r="P81">
        <f>'2Degree_data'!P14</f>
        <v>568.62983592714306</v>
      </c>
      <c r="Q81">
        <f>'2Degree_data'!Q14</f>
        <v>573.7298359271432</v>
      </c>
      <c r="R81">
        <f>'2Degree_data'!R14</f>
        <v>572.07477054511696</v>
      </c>
      <c r="S81">
        <f>'2Degree_data'!S14</f>
        <v>570.65634791701905</v>
      </c>
      <c r="T81">
        <f>'2Degree_data'!T14</f>
        <v>553.65634791701916</v>
      </c>
      <c r="U81">
        <f>'2Degree_data'!U14</f>
        <v>539.25634791701907</v>
      </c>
      <c r="V81">
        <f>'2Degree_data'!V14</f>
        <v>524.85634791701909</v>
      </c>
      <c r="W81">
        <f>'2Degree_data'!W14</f>
        <v>510.45634791701912</v>
      </c>
      <c r="X81">
        <f>'2Degree_data'!X14</f>
        <v>496.25634791701913</v>
      </c>
      <c r="Y81">
        <f>'2Degree_data'!Y14</f>
        <v>481.85634791701909</v>
      </c>
      <c r="Z81">
        <f>'2Degree_data'!Z14</f>
        <v>467.45634791701912</v>
      </c>
      <c r="AA81">
        <f>'2Degree_data'!AA14</f>
        <v>453.05634791701902</v>
      </c>
      <c r="AB81">
        <f>'2Degree_data'!AB14</f>
        <v>438.65634791701905</v>
      </c>
      <c r="AC81">
        <f>'2Degree_data'!AC14</f>
        <v>404.25634791701907</v>
      </c>
      <c r="AD81">
        <f>'2Degree_data'!AD14</f>
        <v>369.85634791701909</v>
      </c>
      <c r="AE81">
        <f>'2Degree_data'!AE14</f>
        <v>335.6563479170191</v>
      </c>
      <c r="AF81">
        <f>'2Degree_data'!AF14</f>
        <v>301.25634791701913</v>
      </c>
      <c r="AG81">
        <f>'2Degree_data'!AG14</f>
        <v>266.85634791701909</v>
      </c>
      <c r="AH81">
        <f>'2Degree_data'!AH14</f>
        <v>232.45634791701912</v>
      </c>
      <c r="AI81">
        <f>'2Degree_data'!AI14</f>
        <v>212.45634791701912</v>
      </c>
      <c r="AJ81">
        <f>'2Degree_data'!AJ14</f>
        <v>192.45634791701909</v>
      </c>
      <c r="AK81">
        <f>'2Degree_data'!AK14</f>
        <v>172.45634791701912</v>
      </c>
      <c r="AL81">
        <f>'2Degree_data'!AL14</f>
        <v>152.45634791701909</v>
      </c>
      <c r="AM81">
        <f>'2Degree_data'!AM14</f>
        <v>132.45634791701949</v>
      </c>
      <c r="AN81">
        <f>'2Degree_data'!AN14</f>
        <v>112.4563479170195</v>
      </c>
      <c r="AO81">
        <f>'2Degree_data'!AO14</f>
        <v>92.456347917019514</v>
      </c>
      <c r="AP81">
        <f>'2Degree_data'!AP14</f>
        <v>65.2782681319961</v>
      </c>
      <c r="AQ81">
        <f>'2Degree_data'!AQ14</f>
        <v>52.133333514021899</v>
      </c>
      <c r="AR81">
        <f>'2Degree_data'!AR14</f>
        <v>0</v>
      </c>
    </row>
    <row r="82" spans="1:44" x14ac:dyDescent="0.2">
      <c r="A82" t="str">
        <f>'2Degree_data'!A15</f>
        <v>2DEGREE</v>
      </c>
      <c r="B82" t="str">
        <f>'2Degree_data'!B15</f>
        <v>Capacity|Electricity|Other</v>
      </c>
      <c r="C82" t="str">
        <f>'2Degree_data'!C15</f>
        <v>GW</v>
      </c>
      <c r="D82">
        <f>'2Degree_data'!D15</f>
        <v>11.299999999999999</v>
      </c>
      <c r="E82">
        <f>'2Degree_data'!E15</f>
        <v>11</v>
      </c>
      <c r="F82">
        <f>'2Degree_data'!F15</f>
        <v>10.7</v>
      </c>
      <c r="G82">
        <f>'2Degree_data'!G15</f>
        <v>10.4</v>
      </c>
      <c r="H82">
        <f>'2Degree_data'!H15</f>
        <v>10.1</v>
      </c>
      <c r="I82">
        <f>'2Degree_data'!I15</f>
        <v>9.9</v>
      </c>
      <c r="J82">
        <f>'2Degree_data'!J15</f>
        <v>9.6</v>
      </c>
      <c r="K82">
        <f>'2Degree_data'!K15</f>
        <v>9.2999999999999989</v>
      </c>
      <c r="L82">
        <f>'2Degree_data'!L15</f>
        <v>8.6999999999999993</v>
      </c>
      <c r="M82">
        <f>'2Degree_data'!M15</f>
        <v>9</v>
      </c>
      <c r="N82">
        <f>'2Degree_data'!N15</f>
        <v>8.5</v>
      </c>
      <c r="O82">
        <f>'2Degree_data'!O15</f>
        <v>8.2000000000000011</v>
      </c>
      <c r="P82">
        <f>'2Degree_data'!P15</f>
        <v>7.9</v>
      </c>
      <c r="Q82">
        <f>'2Degree_data'!Q15</f>
        <v>7.6</v>
      </c>
      <c r="R82">
        <f>'2Degree_data'!R15</f>
        <v>7.3</v>
      </c>
      <c r="S82">
        <f>'2Degree_data'!S15</f>
        <v>7</v>
      </c>
      <c r="T82">
        <f>'2Degree_data'!T15</f>
        <v>6.8</v>
      </c>
      <c r="U82">
        <f>'2Degree_data'!U15</f>
        <v>6.5</v>
      </c>
      <c r="V82">
        <f>'2Degree_data'!V15</f>
        <v>6.2</v>
      </c>
      <c r="W82">
        <f>'2Degree_data'!W15</f>
        <v>5.8999999999999995</v>
      </c>
      <c r="X82">
        <f>'2Degree_data'!X15</f>
        <v>5.6</v>
      </c>
      <c r="Y82">
        <f>'2Degree_data'!Y15</f>
        <v>5.4</v>
      </c>
      <c r="Z82">
        <f>'2Degree_data'!Z15</f>
        <v>40.012042305365803</v>
      </c>
      <c r="AA82">
        <f>'2Degree_data'!AA15</f>
        <v>60.1</v>
      </c>
      <c r="AB82">
        <f>'2Degree_data'!AB15</f>
        <v>63.3</v>
      </c>
      <c r="AC82">
        <f>'2Degree_data'!AC15</f>
        <v>66.5</v>
      </c>
      <c r="AD82">
        <f>'2Degree_data'!AD15</f>
        <v>70.400000000000006</v>
      </c>
      <c r="AE82">
        <f>'2Degree_data'!AE15</f>
        <v>74.300000000000011</v>
      </c>
      <c r="AF82">
        <f>'2Degree_data'!AF15</f>
        <v>78.2</v>
      </c>
      <c r="AG82">
        <f>'2Degree_data'!AG15</f>
        <v>82.100000000000009</v>
      </c>
      <c r="AH82">
        <f>'2Degree_data'!AH15</f>
        <v>86</v>
      </c>
      <c r="AI82">
        <f>'2Degree_data'!AI15</f>
        <v>91.899999999999991</v>
      </c>
      <c r="AJ82">
        <f>'2Degree_data'!AJ15</f>
        <v>97.8</v>
      </c>
      <c r="AK82">
        <f>'2Degree_data'!AK15</f>
        <v>103.7</v>
      </c>
      <c r="AL82">
        <f>'2Degree_data'!AL15</f>
        <v>109.599999999999</v>
      </c>
      <c r="AM82">
        <f>'2Degree_data'!AM15</f>
        <v>115.5</v>
      </c>
      <c r="AN82">
        <f>'2Degree_data'!AN15</f>
        <v>120.19999999999901</v>
      </c>
      <c r="AO82">
        <f>'2Degree_data'!AO15</f>
        <v>124.89999999999999</v>
      </c>
      <c r="AP82">
        <f>'2Degree_data'!AP15</f>
        <v>129.69999999999902</v>
      </c>
      <c r="AQ82">
        <f>'2Degree_data'!AQ15</f>
        <v>134.31574774034698</v>
      </c>
      <c r="AR82">
        <f>'2Degree_data'!AR15</f>
        <v>139.1</v>
      </c>
    </row>
    <row r="83" spans="1:44" x14ac:dyDescent="0.2">
      <c r="A83" t="str">
        <f>'2Degree_data'!A16</f>
        <v>2DEGREE</v>
      </c>
      <c r="B83" t="str">
        <f>'2Degree_data'!B16</f>
        <v>Capacity|Electricity|Solar</v>
      </c>
      <c r="C83" t="str">
        <f>'2Degree_data'!C16</f>
        <v>GW</v>
      </c>
      <c r="D83">
        <f>'2Degree_data'!D16</f>
        <v>40.6</v>
      </c>
      <c r="E83">
        <f>'2Degree_data'!E16</f>
        <v>70.599999999999994</v>
      </c>
      <c r="F83">
        <f>'2Degree_data'!F16</f>
        <v>100.5</v>
      </c>
      <c r="G83">
        <f>'2Degree_data'!G16</f>
        <v>98.899999999999991</v>
      </c>
      <c r="H83">
        <f>'2Degree_data'!H16</f>
        <v>97.3</v>
      </c>
      <c r="I83">
        <f>'2Degree_data'!I16</f>
        <v>95.7</v>
      </c>
      <c r="J83">
        <f>'2Degree_data'!J16</f>
        <v>94.000000000000014</v>
      </c>
      <c r="K83">
        <f>'2Degree_data'!K16</f>
        <v>92.4</v>
      </c>
      <c r="L83">
        <f>'2Degree_data'!L16</f>
        <v>89.199999999999989</v>
      </c>
      <c r="M83">
        <f>'2Degree_data'!M16</f>
        <v>90.800000000000011</v>
      </c>
      <c r="N83">
        <f>'2Degree_data'!N16</f>
        <v>87.600000000000009</v>
      </c>
      <c r="O83">
        <f>'2Degree_data'!O16</f>
        <v>85.9</v>
      </c>
      <c r="P83">
        <f>'2Degree_data'!P16</f>
        <v>84.299999999999983</v>
      </c>
      <c r="Q83">
        <f>'2Degree_data'!Q16</f>
        <v>82.7</v>
      </c>
      <c r="R83">
        <f>'2Degree_data'!R16</f>
        <v>81.100000000000009</v>
      </c>
      <c r="S83">
        <f>'2Degree_data'!S16</f>
        <v>79.399999999999991</v>
      </c>
      <c r="T83">
        <f>'2Degree_data'!T16</f>
        <v>77.800000000000011</v>
      </c>
      <c r="U83">
        <f>'2Degree_data'!U16</f>
        <v>76.2</v>
      </c>
      <c r="V83">
        <f>'2Degree_data'!V16</f>
        <v>74.599999999999994</v>
      </c>
      <c r="W83">
        <f>'2Degree_data'!W16</f>
        <v>72.899999999999991</v>
      </c>
      <c r="X83">
        <f>'2Degree_data'!X16</f>
        <v>71.3</v>
      </c>
      <c r="Y83">
        <f>'2Degree_data'!Y16</f>
        <v>69.699999999999989</v>
      </c>
      <c r="Z83">
        <f>'2Degree_data'!Z16</f>
        <v>68.099999999999994</v>
      </c>
      <c r="AA83">
        <f>'2Degree_data'!AA16</f>
        <v>135.31692106129969</v>
      </c>
      <c r="AB83">
        <f>'2Degree_data'!AB16</f>
        <v>271.6188926156795</v>
      </c>
      <c r="AC83">
        <f>'2Degree_data'!AC16</f>
        <v>356.81889261567903</v>
      </c>
      <c r="AD83">
        <f>'2Degree_data'!AD16</f>
        <v>506.81889261567903</v>
      </c>
      <c r="AE83">
        <f>'2Degree_data'!AE16</f>
        <v>656.81889261567903</v>
      </c>
      <c r="AF83">
        <f>'2Degree_data'!AF16</f>
        <v>767.79045883606102</v>
      </c>
      <c r="AG83">
        <f>'2Degree_data'!AG16</f>
        <v>875.60512059628491</v>
      </c>
      <c r="AH83">
        <f>'2Degree_data'!AH16</f>
        <v>970.72572532673303</v>
      </c>
      <c r="AI83">
        <f>'2Degree_data'!AI16</f>
        <v>1107.59045883606</v>
      </c>
      <c r="AJ83">
        <f>'2Degree_data'!AJ16</f>
        <v>1225.6904588360608</v>
      </c>
      <c r="AK83">
        <f>'2Degree_data'!AK16</f>
        <v>1412.3771582516868</v>
      </c>
      <c r="AL83">
        <f>'2Degree_data'!AL16</f>
        <v>1680.477158251686</v>
      </c>
      <c r="AM83">
        <f>'2Degree_data'!AM16</f>
        <v>1948.577158251685</v>
      </c>
      <c r="AN83">
        <f>'2Degree_data'!AN16</f>
        <v>2235.4771582516851</v>
      </c>
      <c r="AO83">
        <f>'2Degree_data'!AO16</f>
        <v>2522.3771582516852</v>
      </c>
      <c r="AP83">
        <f>'2Degree_data'!AP16</f>
        <v>2809.1771582516849</v>
      </c>
      <c r="AQ83">
        <f>'2Degree_data'!AQ16</f>
        <v>3082.9771582516842</v>
      </c>
      <c r="AR83">
        <f>'2Degree_data'!AR16</f>
        <v>3382.9771582516796</v>
      </c>
    </row>
    <row r="84" spans="1:44" x14ac:dyDescent="0.2">
      <c r="A84" t="str">
        <f>'2Degree_data'!A17</f>
        <v>2DEGREE</v>
      </c>
      <c r="B84" t="str">
        <f>'2Degree_data'!B17</f>
        <v>Capacity|Electricity|Wind</v>
      </c>
      <c r="C84" t="str">
        <f>'2Degree_data'!C17</f>
        <v>GW</v>
      </c>
      <c r="D84">
        <f>'2Degree_data'!D17</f>
        <v>159.20000000000002</v>
      </c>
      <c r="E84">
        <f>'2Degree_data'!E17</f>
        <v>152.79999999999998</v>
      </c>
      <c r="F84">
        <f>'2Degree_data'!F17</f>
        <v>146.4</v>
      </c>
      <c r="G84">
        <f>'2Degree_data'!G17</f>
        <v>140.1</v>
      </c>
      <c r="H84">
        <f>'2Degree_data'!H17</f>
        <v>133.69999999999999</v>
      </c>
      <c r="I84">
        <f>'2Degree_data'!I17</f>
        <v>127.3</v>
      </c>
      <c r="J84">
        <f>'2Degree_data'!J17</f>
        <v>121</v>
      </c>
      <c r="K84">
        <f>'2Degree_data'!K17</f>
        <v>114.60000000000001</v>
      </c>
      <c r="L84">
        <f>'2Degree_data'!L17</f>
        <v>101.8</v>
      </c>
      <c r="M84">
        <f>'2Degree_data'!M17</f>
        <v>108.30000000000001</v>
      </c>
      <c r="N84">
        <f>'2Degree_data'!N17</f>
        <v>95.5</v>
      </c>
      <c r="O84">
        <f>'2Degree_data'!O17</f>
        <v>89.2</v>
      </c>
      <c r="P84">
        <f>'2Degree_data'!P17</f>
        <v>82.699999999999989</v>
      </c>
      <c r="Q84">
        <f>'2Degree_data'!Q17</f>
        <v>76.399999999999991</v>
      </c>
      <c r="R84">
        <f>'2Degree_data'!R17</f>
        <v>69.999999999999986</v>
      </c>
      <c r="S84">
        <f>'2Degree_data'!S17</f>
        <v>63.699999999999996</v>
      </c>
      <c r="T84">
        <f>'2Degree_data'!T17</f>
        <v>57.3</v>
      </c>
      <c r="U84">
        <f>'2Degree_data'!U17</f>
        <v>130.89999999999998</v>
      </c>
      <c r="V84">
        <f>'2Degree_data'!V17</f>
        <v>204.599999999999</v>
      </c>
      <c r="W84">
        <f>'2Degree_data'!W17</f>
        <v>278.2</v>
      </c>
      <c r="X84">
        <f>'2Degree_data'!X17</f>
        <v>351.8</v>
      </c>
      <c r="Y84">
        <f>'2Degree_data'!Y17</f>
        <v>425.5</v>
      </c>
      <c r="Z84">
        <f>'2Degree_data'!Z17</f>
        <v>499.09999999999997</v>
      </c>
      <c r="AA84">
        <f>'2Degree_data'!AA17</f>
        <v>616.93140279659792</v>
      </c>
      <c r="AB84">
        <f>'2Degree_data'!AB17</f>
        <v>750.43140279659792</v>
      </c>
      <c r="AC84">
        <f>'2Degree_data'!AC17</f>
        <v>884.13140279659797</v>
      </c>
      <c r="AD84">
        <f>'2Degree_data'!AD17</f>
        <v>1024.1314027965971</v>
      </c>
      <c r="AE84">
        <f>'2Degree_data'!AE17</f>
        <v>1164.1314027965971</v>
      </c>
      <c r="AF84">
        <f>'2Degree_data'!AF17</f>
        <v>1304.1314027965968</v>
      </c>
      <c r="AG84">
        <f>'2Degree_data'!AG17</f>
        <v>1444.1314027965882</v>
      </c>
      <c r="AH84">
        <f>'2Degree_data'!AH17</f>
        <v>1584.1314027965877</v>
      </c>
      <c r="AI84">
        <f>'2Degree_data'!AI17</f>
        <v>1724.131402796598</v>
      </c>
      <c r="AJ84">
        <f>'2Degree_data'!AJ17</f>
        <v>1864.131402796598</v>
      </c>
      <c r="AK84">
        <f>'2Degree_data'!AK17</f>
        <v>2004.131402796598</v>
      </c>
      <c r="AL84">
        <f>'2Degree_data'!AL17</f>
        <v>2144.1314027965982</v>
      </c>
      <c r="AM84">
        <f>'2Degree_data'!AM17</f>
        <v>2284.1314027965982</v>
      </c>
      <c r="AN84">
        <f>'2Degree_data'!AN17</f>
        <v>2424.1314027965977</v>
      </c>
      <c r="AO84">
        <f>'2Degree_data'!AO17</f>
        <v>2564.1314027965982</v>
      </c>
      <c r="AP84">
        <f>'2Degree_data'!AP17</f>
        <v>2704.1314027965982</v>
      </c>
      <c r="AQ84">
        <f>'2Degree_data'!AQ17</f>
        <v>2844.13140279659</v>
      </c>
      <c r="AR84">
        <f>'2Degree_data'!AR17</f>
        <v>2984.13140279659</v>
      </c>
    </row>
    <row r="85" spans="1:44" x14ac:dyDescent="0.2">
      <c r="A85" t="str">
        <f>'2Degree_data'!A20</f>
        <v>2DEGREE</v>
      </c>
      <c r="B85" t="str">
        <f>'2Degree_data'!B20</f>
        <v>Emissions|CO2eq</v>
      </c>
      <c r="C85" t="str">
        <f>'2Degree_data'!C20</f>
        <v>Mt CO2eq/yr</v>
      </c>
      <c r="D85">
        <f>'2Degree_data'!D20</f>
        <v>35767.862747946194</v>
      </c>
      <c r="E85">
        <f>'2Degree_data'!E20</f>
        <v>36025.986650548199</v>
      </c>
      <c r="F85">
        <f>'2Degree_data'!F20</f>
        <v>36284.228963768299</v>
      </c>
      <c r="G85">
        <f>'2Degree_data'!G20</f>
        <v>36541.798133918099</v>
      </c>
      <c r="H85">
        <f>'2Degree_data'!H20</f>
        <v>36674.19</v>
      </c>
      <c r="I85">
        <f>'2Degree_data'!I20</f>
        <v>36775.83</v>
      </c>
      <c r="J85">
        <f>'2Degree_data'!J20</f>
        <v>36877.54</v>
      </c>
      <c r="K85">
        <f>'2Degree_data'!K20</f>
        <v>36979.18</v>
      </c>
      <c r="L85">
        <f>'2Degree_data'!L20</f>
        <v>37080.89</v>
      </c>
      <c r="M85">
        <f>'2Degree_data'!M20</f>
        <v>37182.53</v>
      </c>
      <c r="N85">
        <f>'2Degree_data'!N20</f>
        <v>37284.239999999998</v>
      </c>
      <c r="O85">
        <f>'2Degree_data'!O20</f>
        <v>36795.360000000001</v>
      </c>
      <c r="P85">
        <f>'2Degree_data'!P20</f>
        <v>36306.480000000003</v>
      </c>
      <c r="Q85">
        <f>'2Degree_data'!Q20</f>
        <v>35817.599999999999</v>
      </c>
      <c r="R85">
        <f>'2Degree_data'!R20</f>
        <v>35328.719999999994</v>
      </c>
      <c r="S85">
        <f>'2Degree_data'!S20</f>
        <v>34839.840000000004</v>
      </c>
      <c r="T85">
        <f>'2Degree_data'!T20</f>
        <v>34350.889999999898</v>
      </c>
      <c r="U85">
        <f>'2Degree_data'!U20</f>
        <v>33862.009999999995</v>
      </c>
      <c r="V85">
        <f>'2Degree_data'!V20</f>
        <v>33373.129999999896</v>
      </c>
      <c r="W85">
        <f>'2Degree_data'!W20</f>
        <v>32884.25</v>
      </c>
      <c r="X85">
        <f>'2Degree_data'!X20</f>
        <v>32364.859936519602</v>
      </c>
      <c r="Y85">
        <f>'2Degree_data'!Y20</f>
        <v>31758.16</v>
      </c>
      <c r="Z85">
        <f>'2Degree_data'!Z20</f>
        <v>31120.95</v>
      </c>
      <c r="AA85">
        <f>'2Degree_data'!AA20</f>
        <v>30483.7399999999</v>
      </c>
      <c r="AB85">
        <f>'2Degree_data'!AB20</f>
        <v>29846.530000000002</v>
      </c>
      <c r="AC85">
        <f>'2Degree_data'!AC20</f>
        <v>29209.249999999902</v>
      </c>
      <c r="AD85">
        <f>'2Degree_data'!AD20</f>
        <v>28572.039999999903</v>
      </c>
      <c r="AE85">
        <f>'2Degree_data'!AE20</f>
        <v>27934.83</v>
      </c>
      <c r="AF85">
        <f>'2Degree_data'!AF20</f>
        <v>27297.62</v>
      </c>
      <c r="AG85">
        <f>'2Degree_data'!AG20</f>
        <v>26660.409999999898</v>
      </c>
      <c r="AH85">
        <f>'2Degree_data'!AH20</f>
        <v>26023.199999999899</v>
      </c>
      <c r="AI85">
        <f>'2Degree_data'!AI20</f>
        <v>25277.839999999902</v>
      </c>
      <c r="AJ85">
        <f>'2Degree_data'!AJ20</f>
        <v>24532.479999999901</v>
      </c>
      <c r="AK85">
        <f>'2Degree_data'!AK20</f>
        <v>23787.19</v>
      </c>
      <c r="AL85">
        <f>'2Degree_data'!AL20</f>
        <v>23041.8299999999</v>
      </c>
      <c r="AM85">
        <f>'2Degree_data'!AM20</f>
        <v>22296.54</v>
      </c>
      <c r="AN85">
        <f>'2Degree_data'!AN20</f>
        <v>21551.18</v>
      </c>
      <c r="AO85">
        <f>'2Degree_data'!AO20</f>
        <v>20805.890000000003</v>
      </c>
      <c r="AP85">
        <f>'2Degree_data'!AP20</f>
        <v>20060.53</v>
      </c>
      <c r="AQ85">
        <f>'2Degree_data'!AQ20</f>
        <v>19315.169999999998</v>
      </c>
      <c r="AR85">
        <f>'2Degree_data'!AR20</f>
        <v>18569.88</v>
      </c>
    </row>
    <row r="86" spans="1:44" x14ac:dyDescent="0.2">
      <c r="A86" t="str">
        <f>'2Degree_data'!A21</f>
        <v>2DEGREE</v>
      </c>
      <c r="B86" t="str">
        <f>'2Degree_data'!B21</f>
        <v>Emissions|CO2eq|AFOLU</v>
      </c>
      <c r="C86" t="str">
        <f>'2Degree_data'!C21</f>
        <v>Mt CO2eq/yr</v>
      </c>
      <c r="D86">
        <f>'2Degree_data'!D21</f>
        <v>5564.2293816707497</v>
      </c>
      <c r="E86">
        <f>'2Degree_data'!E21</f>
        <v>5586.7181841211996</v>
      </c>
      <c r="F86">
        <f>'2Degree_data'!F21</f>
        <v>5609.3259749443996</v>
      </c>
      <c r="G86">
        <f>'2Degree_data'!G21</f>
        <v>5631.3421780133458</v>
      </c>
      <c r="H86">
        <f>'2Degree_data'!H21</f>
        <v>5630.5886468777981</v>
      </c>
      <c r="I86">
        <f>'2Degree_data'!I21</f>
        <v>5644.3311955558711</v>
      </c>
      <c r="J86">
        <f>'2Degree_data'!J21</f>
        <v>5699.0009510320106</v>
      </c>
      <c r="K86">
        <f>'2Degree_data'!K21</f>
        <v>5764.97296576388</v>
      </c>
      <c r="L86">
        <f>'2Degree_data'!L21</f>
        <v>5831.0639688685105</v>
      </c>
      <c r="M86">
        <f>'2Degree_data'!M21</f>
        <v>5898.0571701339295</v>
      </c>
      <c r="N86">
        <f>'2Degree_data'!N21</f>
        <v>5964.3861499840505</v>
      </c>
      <c r="O86">
        <f>'2Degree_data'!O21</f>
        <v>6001.6250142347599</v>
      </c>
      <c r="P86">
        <f>'2Degree_data'!P21</f>
        <v>6029.9544127493691</v>
      </c>
      <c r="Q86">
        <f>'2Degree_data'!Q21</f>
        <v>6058.5899634229045</v>
      </c>
      <c r="R86">
        <f>'2Degree_data'!R21</f>
        <v>6086.4878358720671</v>
      </c>
      <c r="S86">
        <f>'2Degree_data'!S21</f>
        <v>6114.0861957296502</v>
      </c>
      <c r="T86">
        <f>'2Degree_data'!T21</f>
        <v>6148.7628571204805</v>
      </c>
      <c r="U86">
        <f>'2Degree_data'!U21</f>
        <v>6179.1127552369899</v>
      </c>
      <c r="V86">
        <f>'2Degree_data'!V21</f>
        <v>6204.2734162129764</v>
      </c>
      <c r="W86">
        <f>'2Degree_data'!W21</f>
        <v>6252.7208786244482</v>
      </c>
      <c r="X86">
        <f>'2Degree_data'!X21</f>
        <v>6275.9627638045713</v>
      </c>
      <c r="Y86">
        <f>'2Degree_data'!Y21</f>
        <v>6322.8844042727924</v>
      </c>
      <c r="Z86">
        <f>'2Degree_data'!Z21</f>
        <v>6349.0660555694012</v>
      </c>
      <c r="AA86">
        <f>'2Degree_data'!AA21</f>
        <v>6366.5468746260385</v>
      </c>
      <c r="AB86">
        <f>'2Degree_data'!AB21</f>
        <v>6382.7912998422607</v>
      </c>
      <c r="AC86">
        <f>'2Degree_data'!AC21</f>
        <v>6397.8814926524774</v>
      </c>
      <c r="AD86">
        <f>'2Degree_data'!AD21</f>
        <v>6413.9029634155804</v>
      </c>
      <c r="AE86">
        <f>'2Degree_data'!AE21</f>
        <v>6429.3690595564949</v>
      </c>
      <c r="AF86">
        <f>'2Degree_data'!AF21</f>
        <v>6443.4953720125313</v>
      </c>
      <c r="AG86">
        <f>'2Degree_data'!AG21</f>
        <v>6457.0624584983707</v>
      </c>
      <c r="AH86">
        <f>'2Degree_data'!AH21</f>
        <v>6470.6371207335533</v>
      </c>
      <c r="AI86">
        <f>'2Degree_data'!AI21</f>
        <v>6473.6881136081447</v>
      </c>
      <c r="AJ86">
        <f>'2Degree_data'!AJ21</f>
        <v>6460.4406508864404</v>
      </c>
      <c r="AK86">
        <f>'2Degree_data'!AK21</f>
        <v>6460.1784491512735</v>
      </c>
      <c r="AL86">
        <f>'2Degree_data'!AL21</f>
        <v>6458.190498863768</v>
      </c>
      <c r="AM86">
        <f>'2Degree_data'!AM21</f>
        <v>6455.2930348841519</v>
      </c>
      <c r="AN86">
        <f>'2Degree_data'!AN21</f>
        <v>6453.0984762776025</v>
      </c>
      <c r="AO86">
        <f>'2Degree_data'!AO21</f>
        <v>6449.8335781309088</v>
      </c>
      <c r="AP86">
        <f>'2Degree_data'!AP21</f>
        <v>6444.7872454013032</v>
      </c>
      <c r="AQ86">
        <f>'2Degree_data'!AQ21</f>
        <v>6439.3395638794746</v>
      </c>
      <c r="AR86">
        <f>'2Degree_data'!AR21</f>
        <v>6431.9450376636632</v>
      </c>
    </row>
    <row r="87" spans="1:44" x14ac:dyDescent="0.2">
      <c r="A87" t="str">
        <f>'2Degree_data'!A22</f>
        <v>2DEGREE</v>
      </c>
      <c r="B87" t="str">
        <f>'2Degree_data'!B22</f>
        <v>Emissions|CO2eq|Energy</v>
      </c>
      <c r="C87" t="str">
        <f>'2Degree_data'!C22</f>
        <v>Mt CO2eq/yr</v>
      </c>
      <c r="D87">
        <f>'2Degree_data'!D22</f>
        <v>29761.899100000002</v>
      </c>
      <c r="E87">
        <f>'2Degree_data'!E22</f>
        <v>29987.735049999992</v>
      </c>
      <c r="F87">
        <f>'2Degree_data'!F22</f>
        <v>30213.571000000004</v>
      </c>
      <c r="G87">
        <f>'2Degree_data'!G22</f>
        <v>30439.398009999997</v>
      </c>
      <c r="H87">
        <f>'2Degree_data'!H22</f>
        <v>30665.226869999991</v>
      </c>
      <c r="I87">
        <f>'2Degree_data'!I22</f>
        <v>30891.057789999999</v>
      </c>
      <c r="J87">
        <f>'2Degree_data'!J22</f>
        <v>30948.873178990405</v>
      </c>
      <c r="K87">
        <f>'2Degree_data'!K22</f>
        <v>30942.029249752894</v>
      </c>
      <c r="L87">
        <f>'2Degree_data'!L22</f>
        <v>30935.071822425591</v>
      </c>
      <c r="M87">
        <f>'2Degree_data'!M22</f>
        <v>30926.697813366602</v>
      </c>
      <c r="N87">
        <f>'2Degree_data'!N22</f>
        <v>30919.374663819402</v>
      </c>
      <c r="O87">
        <f>'2Degree_data'!O22</f>
        <v>31506.440000000002</v>
      </c>
      <c r="P87">
        <f>'2Degree_data'!P22</f>
        <v>30978.78</v>
      </c>
      <c r="Q87">
        <f>'2Degree_data'!Q22</f>
        <v>30451.119999999999</v>
      </c>
      <c r="R87">
        <f>'2Degree_data'!R22</f>
        <v>29923.45999999989</v>
      </c>
      <c r="S87">
        <f>'2Degree_data'!S22</f>
        <v>29395.8</v>
      </c>
      <c r="T87">
        <f>'2Degree_data'!T22</f>
        <v>28831.239999999892</v>
      </c>
      <c r="U87">
        <f>'2Degree_data'!U22</f>
        <v>28266.679999999902</v>
      </c>
      <c r="V87">
        <f>'2Degree_data'!V22</f>
        <v>27702.119999999988</v>
      </c>
      <c r="W87">
        <f>'2Degree_data'!W22</f>
        <v>27149.332239424268</v>
      </c>
      <c r="X87">
        <f>'2Degree_data'!X22</f>
        <v>26573</v>
      </c>
      <c r="Y87">
        <f>'2Degree_data'!Y22</f>
        <v>26163</v>
      </c>
      <c r="Z87">
        <f>'2Degree_data'!Z22</f>
        <v>25752.999999999993</v>
      </c>
      <c r="AA87">
        <f>'2Degree_data'!AA22</f>
        <v>25343</v>
      </c>
      <c r="AB87">
        <f>'2Degree_data'!AB22</f>
        <v>24932.999999999993</v>
      </c>
      <c r="AC87">
        <f>'2Degree_data'!AC22</f>
        <v>24523</v>
      </c>
      <c r="AD87">
        <f>'2Degree_data'!AD22</f>
        <v>24327.199999999997</v>
      </c>
      <c r="AE87">
        <f>'2Degree_data'!AE22</f>
        <v>24131.399999999998</v>
      </c>
      <c r="AF87">
        <f>'2Degree_data'!AF22</f>
        <v>23935.599999999991</v>
      </c>
      <c r="AG87">
        <f>'2Degree_data'!AG22</f>
        <v>23739.799999999988</v>
      </c>
      <c r="AH87">
        <f>'2Degree_data'!AH22</f>
        <v>23544</v>
      </c>
      <c r="AI87">
        <f>'2Degree_data'!AI22</f>
        <v>23365.659999999993</v>
      </c>
      <c r="AJ87">
        <f>'2Degree_data'!AJ22</f>
        <v>23185.20627632269</v>
      </c>
      <c r="AK87">
        <f>'2Degree_data'!AK22</f>
        <v>22442.686022949467</v>
      </c>
      <c r="AL87">
        <f>'2Degree_data'!AL22</f>
        <v>21702.718513314408</v>
      </c>
      <c r="AM87">
        <f>'2Degree_data'!AM22</f>
        <v>20964.156590627099</v>
      </c>
      <c r="AN87">
        <f>'2Degree_data'!AN22</f>
        <v>20224.576693690269</v>
      </c>
      <c r="AO87">
        <f>'2Degree_data'!AO22</f>
        <v>19487.85662370727</v>
      </c>
      <c r="AP87">
        <f>'2Degree_data'!AP22</f>
        <v>18752.53522342844</v>
      </c>
      <c r="AQ87">
        <f>'2Degree_data'!AQ22</f>
        <v>18017.876253275928</v>
      </c>
      <c r="AR87">
        <f>'2Degree_data'!AR22</f>
        <v>17286.171171895523</v>
      </c>
    </row>
    <row r="88" spans="1:44" x14ac:dyDescent="0.2">
      <c r="A88" t="str">
        <f>'2Degree_data'!A23</f>
        <v>2DEGREE</v>
      </c>
      <c r="B88" t="str">
        <f>'2Degree_data'!B23</f>
        <v>Emissions|CO2eq|Industry</v>
      </c>
      <c r="C88" t="str">
        <f>'2Degree_data'!C23</f>
        <v>Mt CO2eq/yr</v>
      </c>
      <c r="D88">
        <f>'2Degree_data'!D23</f>
        <v>1104.1238937562985</v>
      </c>
      <c r="E88">
        <f>'2Degree_data'!E23</f>
        <v>1113.9015426637918</v>
      </c>
      <c r="F88">
        <f>'2Degree_data'!F23</f>
        <v>1123.6788984139571</v>
      </c>
      <c r="G88">
        <f>'2Degree_data'!G23</f>
        <v>1133.4551391726995</v>
      </c>
      <c r="H88">
        <f>'2Degree_data'!H23</f>
        <v>1142.1335129780934</v>
      </c>
      <c r="I88">
        <f>'2Degree_data'!I23</f>
        <v>1151.9054710131243</v>
      </c>
      <c r="J88">
        <f>'2Degree_data'!J23</f>
        <v>1161.6772409535047</v>
      </c>
      <c r="K88">
        <f>'2Degree_data'!K23</f>
        <v>1171.4480065687721</v>
      </c>
      <c r="L88">
        <f>'2Degree_data'!L23</f>
        <v>1181.2186734983466</v>
      </c>
      <c r="M88">
        <f>'2Degree_data'!M23</f>
        <v>1190.988331472375</v>
      </c>
      <c r="N88">
        <f>'2Degree_data'!N23</f>
        <v>1200.75792770064</v>
      </c>
      <c r="O88">
        <f>'2Degree_data'!O23</f>
        <v>1209.4089254745631</v>
      </c>
      <c r="P88">
        <f>'2Degree_data'!P23</f>
        <v>1219.174759184142</v>
      </c>
      <c r="Q88">
        <f>'2Degree_data'!Q23</f>
        <v>1228.9397059688224</v>
      </c>
      <c r="R88">
        <f>'2Degree_data'!R23</f>
        <v>1238.7046543847034</v>
      </c>
      <c r="S88">
        <f>'2Degree_data'!S23</f>
        <v>1248.4687414464081</v>
      </c>
      <c r="T88">
        <f>'2Degree_data'!T23</f>
        <v>1258.2328308791059</v>
      </c>
      <c r="U88">
        <f>'2Degree_data'!U23</f>
        <v>1266.8629185504535</v>
      </c>
      <c r="V88">
        <f>'2Degree_data'!V23</f>
        <v>1276.6232368957549</v>
      </c>
      <c r="W88">
        <f>'2Degree_data'!W23</f>
        <v>1286.3831886671419</v>
      </c>
      <c r="X88">
        <f>'2Degree_data'!X23</f>
        <v>1296.1432822715631</v>
      </c>
      <c r="Y88">
        <f>'2Degree_data'!Y23</f>
        <v>1305.9030538140441</v>
      </c>
      <c r="Z88">
        <f>'2Degree_data'!Z23</f>
        <v>1315.6620199062861</v>
      </c>
      <c r="AA88">
        <f>'2Degree_data'!AA23</f>
        <v>1325.4207030634568</v>
      </c>
      <c r="AB88">
        <f>'2Degree_data'!AB23</f>
        <v>1334.0284755234843</v>
      </c>
      <c r="AC88">
        <f>'2Degree_data'!AC23</f>
        <v>1343.7841428349634</v>
      </c>
      <c r="AD88">
        <f>'2Degree_data'!AD23</f>
        <v>1353.5400600564305</v>
      </c>
      <c r="AE88">
        <f>'2Degree_data'!AE23</f>
        <v>1363.2952427850103</v>
      </c>
      <c r="AF88">
        <f>'2Degree_data'!AF23</f>
        <v>1373.0506752249266</v>
      </c>
      <c r="AG88">
        <f>'2Degree_data'!AG23</f>
        <v>1382.8053865108598</v>
      </c>
      <c r="AH88">
        <f>'2Degree_data'!AH23</f>
        <v>1392.5603649721643</v>
      </c>
      <c r="AI88">
        <f>'2Degree_data'!AI23</f>
        <v>1401.147368642562</v>
      </c>
      <c r="AJ88">
        <f>'2Degree_data'!AJ23</f>
        <v>1410.899670031564</v>
      </c>
      <c r="AK88">
        <f>'2Degree_data'!AK23</f>
        <v>1420.6513417671219</v>
      </c>
      <c r="AL88">
        <f>'2Degree_data'!AL23</f>
        <v>1430.4032875106313</v>
      </c>
      <c r="AM88">
        <f>'2Degree_data'!AM23</f>
        <v>1440.1546140754233</v>
      </c>
      <c r="AN88">
        <f>'2Degree_data'!AN23</f>
        <v>1449.9062108389696</v>
      </c>
      <c r="AO88">
        <f>'2Degree_data'!AO23</f>
        <v>1458.4768471960738</v>
      </c>
      <c r="AP88">
        <f>'2Degree_data'!AP23</f>
        <v>1468.2260712398288</v>
      </c>
      <c r="AQ88">
        <f>'2Degree_data'!AQ23</f>
        <v>1477.9746680730209</v>
      </c>
      <c r="AR88">
        <f>'2Degree_data'!AR23</f>
        <v>1487.7236433466542</v>
      </c>
    </row>
    <row r="89" spans="1:44" x14ac:dyDescent="0.2">
      <c r="A89" t="str">
        <f>'2Degree_data'!A26</f>
        <v>2DEGREE</v>
      </c>
      <c r="B89" t="str">
        <f>'2Degree_data'!B26</f>
        <v xml:space="preserve">Final Energy </v>
      </c>
      <c r="C89" t="str">
        <f>'2Degree_data'!C26</f>
        <v>EJ/yr</v>
      </c>
      <c r="D89">
        <f>'2Degree_data'!D26</f>
        <v>340.27648973541676</v>
      </c>
      <c r="E89">
        <f>'2Degree_data'!E26</f>
        <v>346.28488062775011</v>
      </c>
      <c r="F89">
        <f>'2Degree_data'!F26</f>
        <v>352.17510414947913</v>
      </c>
      <c r="G89">
        <f>'2Degree_data'!G26</f>
        <v>357.904628080203</v>
      </c>
      <c r="H89">
        <f>'2Degree_data'!H26</f>
        <v>363.50819711889312</v>
      </c>
      <c r="I89">
        <f>'2Degree_data'!I26</f>
        <v>369.00526299319563</v>
      </c>
      <c r="J89">
        <f>'2Degree_data'!J26</f>
        <v>374.26482769452917</v>
      </c>
      <c r="K89">
        <f>'2Degree_data'!K26</f>
        <v>379.5998436000047</v>
      </c>
      <c r="L89">
        <f>'2Degree_data'!L26</f>
        <v>384.84305895991588</v>
      </c>
      <c r="M89">
        <f>'2Degree_data'!M26</f>
        <v>390.16965355770412</v>
      </c>
      <c r="N89">
        <f>'2Degree_data'!N26</f>
        <v>395.26278822939014</v>
      </c>
      <c r="O89">
        <f>'2Degree_data'!O26</f>
        <v>396.489154427166</v>
      </c>
      <c r="P89">
        <f>'2Degree_data'!P26</f>
        <v>397.59888909773042</v>
      </c>
      <c r="Q89">
        <f>'2Degree_data'!Q26</f>
        <v>398.66262738324292</v>
      </c>
      <c r="R89">
        <f>'2Degree_data'!R26</f>
        <v>399.24180750521316</v>
      </c>
      <c r="S89">
        <f>'2Degree_data'!S26</f>
        <v>400.19229126983487</v>
      </c>
      <c r="T89">
        <f>'2Degree_data'!T26</f>
        <v>400.843035364819</v>
      </c>
      <c r="U89">
        <f>'2Degree_data'!U26</f>
        <v>401.44680573213054</v>
      </c>
      <c r="V89">
        <f>'2Degree_data'!V26</f>
        <v>401.98081948292207</v>
      </c>
      <c r="W89">
        <f>'2Degree_data'!W26</f>
        <v>402.47255225560474</v>
      </c>
      <c r="X89">
        <f>'2Degree_data'!X26</f>
        <v>400.4142400376731</v>
      </c>
      <c r="Y89">
        <f>'2Degree_data'!Y26</f>
        <v>403.20189842074842</v>
      </c>
      <c r="Z89">
        <f>'2Degree_data'!Z26</f>
        <v>405.92614225472425</v>
      </c>
      <c r="AA89">
        <f>'2Degree_data'!AA26</f>
        <v>408.60110942875872</v>
      </c>
      <c r="AB89">
        <f>'2Degree_data'!AB26</f>
        <v>411.24396256535454</v>
      </c>
      <c r="AC89">
        <f>'2Degree_data'!AC26</f>
        <v>413.83324777178746</v>
      </c>
      <c r="AD89">
        <f>'2Degree_data'!AD26</f>
        <v>416.29193668673497</v>
      </c>
      <c r="AE89">
        <f>'2Degree_data'!AE26</f>
        <v>418.70643556840764</v>
      </c>
      <c r="AF89">
        <f>'2Degree_data'!AF26</f>
        <v>421.07743830195966</v>
      </c>
      <c r="AG89">
        <f>'2Degree_data'!AG26</f>
        <v>423.41695203837901</v>
      </c>
      <c r="AH89">
        <f>'2Degree_data'!AH26</f>
        <v>425.70039604921806</v>
      </c>
      <c r="AI89">
        <f>'2Degree_data'!AI26</f>
        <v>428.35818460831484</v>
      </c>
      <c r="AJ89">
        <f>'2Degree_data'!AJ26</f>
        <v>430.22987677984355</v>
      </c>
      <c r="AK89">
        <f>'2Degree_data'!AK26</f>
        <v>432.417482112448</v>
      </c>
      <c r="AL89">
        <f>'2Degree_data'!AL26</f>
        <v>433.92083980251095</v>
      </c>
      <c r="AM89">
        <f>'2Degree_data'!AM26</f>
        <v>435.51975567642398</v>
      </c>
      <c r="AN89">
        <f>'2Degree_data'!AN26</f>
        <v>437.22647249691687</v>
      </c>
      <c r="AO89">
        <f>'2Degree_data'!AO26</f>
        <v>438.92520869974004</v>
      </c>
      <c r="AP89">
        <f>'2Degree_data'!AP26</f>
        <v>439.38808242792555</v>
      </c>
      <c r="AQ89">
        <f>'2Degree_data'!AQ26</f>
        <v>439.75840141218276</v>
      </c>
      <c r="AR89">
        <f>'2Degree_data'!AR26</f>
        <v>440.10695000447458</v>
      </c>
    </row>
    <row r="90" spans="1:44" x14ac:dyDescent="0.2">
      <c r="A90" t="str">
        <f>'2Degree_data'!A27</f>
        <v>2DEGREE</v>
      </c>
      <c r="B90" t="str">
        <f>'2Degree_data'!B27</f>
        <v>Final Energy|Electricity|Industrial</v>
      </c>
      <c r="C90" t="str">
        <f>'2Degree_data'!C27</f>
        <v>EJ/yr</v>
      </c>
      <c r="D90">
        <f>'2Degree_data'!D27</f>
        <v>12.93801036341241</v>
      </c>
      <c r="E90">
        <f>'2Degree_data'!E27</f>
        <v>13.20974719432772</v>
      </c>
      <c r="F90">
        <f>'2Degree_data'!F27</f>
        <v>13.474692437142849</v>
      </c>
      <c r="G90">
        <f>'2Degree_data'!G27</f>
        <v>13.732683271120619</v>
      </c>
      <c r="H90">
        <f>'2Degree_data'!H27</f>
        <v>13.98398884844595</v>
      </c>
      <c r="I90">
        <f>'2Degree_data'!I27</f>
        <v>14.228903230185109</v>
      </c>
      <c r="J90">
        <f>'2Degree_data'!J27</f>
        <v>14.467671075133492</v>
      </c>
      <c r="K90">
        <f>'2Degree_data'!K27</f>
        <v>14.700527425822639</v>
      </c>
      <c r="L90">
        <f>'2Degree_data'!L27</f>
        <v>14.92771351635586</v>
      </c>
      <c r="M90">
        <f>'2Degree_data'!M27</f>
        <v>15.149474273557049</v>
      </c>
      <c r="N90">
        <f>'2Degree_data'!N27</f>
        <v>15.365980050359509</v>
      </c>
      <c r="O90">
        <f>'2Degree_data'!O27</f>
        <v>15.577480293482658</v>
      </c>
      <c r="P90">
        <f>'2Degree_data'!P27</f>
        <v>15.78409961734887</v>
      </c>
      <c r="Q90">
        <f>'2Degree_data'!Q27</f>
        <v>15.986104521746732</v>
      </c>
      <c r="R90">
        <f>'2Degree_data'!R27</f>
        <v>16.183582800260019</v>
      </c>
      <c r="S90">
        <f>'2Degree_data'!S27</f>
        <v>16.3767979015484</v>
      </c>
      <c r="T90">
        <f>'2Degree_data'!T27</f>
        <v>16.565796216309021</v>
      </c>
      <c r="U90">
        <f>'2Degree_data'!U27</f>
        <v>16.750818626140571</v>
      </c>
      <c r="V90">
        <f>'2Degree_data'!V27</f>
        <v>16.93197516129263</v>
      </c>
      <c r="W90">
        <f>'2Degree_data'!W27</f>
        <v>17.109411302038531</v>
      </c>
      <c r="X90">
        <f>'2Degree_data'!X27</f>
        <v>17.28326014483968</v>
      </c>
      <c r="Y90">
        <f>'2Degree_data'!Y27</f>
        <v>17.45367014562429</v>
      </c>
      <c r="Z90">
        <f>'2Degree_data'!Z27</f>
        <v>17.62069854403417</v>
      </c>
      <c r="AA90">
        <f>'2Degree_data'!AA27</f>
        <v>17.78456158501994</v>
      </c>
      <c r="AB90">
        <f>'2Degree_data'!AB27</f>
        <v>17.94526210938913</v>
      </c>
      <c r="AC90">
        <f>'2Degree_data'!AC27</f>
        <v>18.103026532484009</v>
      </c>
      <c r="AD90">
        <f>'2Degree_data'!AD27</f>
        <v>18.257850494695347</v>
      </c>
      <c r="AE90">
        <f>'2Degree_data'!AE27</f>
        <v>18.409897613691399</v>
      </c>
      <c r="AF90">
        <f>'2Degree_data'!AF27</f>
        <v>18.559241329161551</v>
      </c>
      <c r="AG90">
        <f>'2Degree_data'!AG27</f>
        <v>18.705993558555701</v>
      </c>
      <c r="AH90">
        <f>'2Degree_data'!AH27</f>
        <v>18.85021545702411</v>
      </c>
      <c r="AI90">
        <f>'2Degree_data'!AI27</f>
        <v>18.992027774612531</v>
      </c>
      <c r="AJ90">
        <f>'2Degree_data'!AJ27</f>
        <v>19.131457278167389</v>
      </c>
      <c r="AK90">
        <f>'2Degree_data'!AK27</f>
        <v>19.268660912853111</v>
      </c>
      <c r="AL90">
        <f>'2Degree_data'!AL27</f>
        <v>19.403609419468559</v>
      </c>
      <c r="AM90">
        <f>'2Degree_data'!AM27</f>
        <v>19.53651489427061</v>
      </c>
      <c r="AN90">
        <f>'2Degree_data'!AN27</f>
        <v>19.667317393249132</v>
      </c>
      <c r="AO90">
        <f>'2Degree_data'!AO27</f>
        <v>19.796184229930191</v>
      </c>
      <c r="AP90">
        <f>'2Degree_data'!AP27</f>
        <v>19.923094736683929</v>
      </c>
      <c r="AQ90">
        <f>'2Degree_data'!AQ27</f>
        <v>20.048193464625491</v>
      </c>
      <c r="AR90">
        <f>'2Degree_data'!AR27</f>
        <v>20.17146763373454</v>
      </c>
    </row>
    <row r="91" spans="1:44" x14ac:dyDescent="0.2">
      <c r="A91" t="str">
        <f>'2Degree_data'!A28</f>
        <v>2DEGREE</v>
      </c>
      <c r="B91" t="str">
        <f>'2Degree_data'!B28</f>
        <v>Final Energy|Heat|Industrial</v>
      </c>
      <c r="C91" t="str">
        <f>'2Degree_data'!C28</f>
        <v>EJ/yr</v>
      </c>
      <c r="D91">
        <f>'2Degree_data'!D28</f>
        <v>118.40359817200448</v>
      </c>
      <c r="E91">
        <f>'2Degree_data'!E28</f>
        <v>119.8289688162225</v>
      </c>
      <c r="F91">
        <f>'2Degree_data'!F28</f>
        <v>121.22740818733655</v>
      </c>
      <c r="G91">
        <f>'2Degree_data'!G28</f>
        <v>122.59955933248253</v>
      </c>
      <c r="H91">
        <f>'2Degree_data'!H28</f>
        <v>123.94677041224745</v>
      </c>
      <c r="I91">
        <f>'2Degree_data'!I28</f>
        <v>125.26954170061056</v>
      </c>
      <c r="J91">
        <f>'2Degree_data'!J28</f>
        <v>126.56921533299581</v>
      </c>
      <c r="K91">
        <f>'2Degree_data'!K28</f>
        <v>127.84611665218252</v>
      </c>
      <c r="L91">
        <f>'2Degree_data'!L28</f>
        <v>129.10146709996013</v>
      </c>
      <c r="M91">
        <f>'2Degree_data'!M28</f>
        <v>130.33561052614726</v>
      </c>
      <c r="N91">
        <f>'2Degree_data'!N28</f>
        <v>131.54969822903075</v>
      </c>
      <c r="O91">
        <f>'2Degree_data'!O28</f>
        <v>132.14459500368341</v>
      </c>
      <c r="P91">
        <f>'2Degree_data'!P28</f>
        <v>132.72072912038169</v>
      </c>
      <c r="Q91">
        <f>'2Degree_data'!Q28</f>
        <v>133.27827097149643</v>
      </c>
      <c r="R91">
        <f>'2Degree_data'!R28</f>
        <v>133.81821498495336</v>
      </c>
      <c r="S91">
        <f>'2Degree_data'!S28</f>
        <v>134.34097251828649</v>
      </c>
      <c r="T91">
        <f>'2Degree_data'!T28</f>
        <v>134.84681709251018</v>
      </c>
      <c r="U91">
        <f>'2Degree_data'!U28</f>
        <v>135.33635107199015</v>
      </c>
      <c r="V91">
        <f>'2Degree_data'!V28</f>
        <v>135.81041093762946</v>
      </c>
      <c r="W91">
        <f>'2Degree_data'!W28</f>
        <v>136.26896984756647</v>
      </c>
      <c r="X91">
        <f>'2Degree_data'!X28</f>
        <v>136.7129246928335</v>
      </c>
      <c r="Y91">
        <f>'2Degree_data'!Y28</f>
        <v>137.47053049512431</v>
      </c>
      <c r="Z91">
        <f>'2Degree_data'!Z28</f>
        <v>138.21432511069034</v>
      </c>
      <c r="AA91">
        <f>'2Degree_data'!AA28</f>
        <v>138.94439818373891</v>
      </c>
      <c r="AB91">
        <f>'2Degree_data'!AB28</f>
        <v>139.6612874959655</v>
      </c>
      <c r="AC91">
        <f>'2Degree_data'!AC28</f>
        <v>140.36522673930369</v>
      </c>
      <c r="AD91">
        <f>'2Degree_data'!AD28</f>
        <v>141.05675249203992</v>
      </c>
      <c r="AE91">
        <f>'2Degree_data'!AE28</f>
        <v>141.73589587471656</v>
      </c>
      <c r="AF91">
        <f>'2Degree_data'!AF28</f>
        <v>142.40327733279835</v>
      </c>
      <c r="AG91">
        <f>'2Degree_data'!AG28</f>
        <v>143.05894409982352</v>
      </c>
      <c r="AH91">
        <f>'2Degree_data'!AH28</f>
        <v>143.70342429219474</v>
      </c>
      <c r="AI91">
        <f>'2Degree_data'!AI28</f>
        <v>144.39507119575435</v>
      </c>
      <c r="AJ91">
        <f>'2Degree_data'!AJ28</f>
        <v>145.07614870507592</v>
      </c>
      <c r="AK91">
        <f>'2Degree_data'!AK28</f>
        <v>145.74651694008119</v>
      </c>
      <c r="AL91">
        <f>'2Degree_data'!AL28</f>
        <v>146.40677389078442</v>
      </c>
      <c r="AM91">
        <f>'2Degree_data'!AM28</f>
        <v>147.05700851308913</v>
      </c>
      <c r="AN91">
        <f>'2Degree_data'!AN28</f>
        <v>147.69744025232194</v>
      </c>
      <c r="AO91">
        <f>'2Degree_data'!AO28</f>
        <v>148.32822958868869</v>
      </c>
      <c r="AP91">
        <f>'2Degree_data'!AP28</f>
        <v>148.94992145540942</v>
      </c>
      <c r="AQ91">
        <f>'2Degree_data'!AQ28</f>
        <v>149.5622191870126</v>
      </c>
      <c r="AR91">
        <f>'2Degree_data'!AR28</f>
        <v>150.16571941033175</v>
      </c>
    </row>
    <row r="92" spans="1:44" x14ac:dyDescent="0.2">
      <c r="A92" t="str">
        <f>'2Degree_data'!A29</f>
        <v>2DEGREE</v>
      </c>
      <c r="B92" t="str">
        <f>'2Degree_data'!B29</f>
        <v>Final Energy|Electricity|Residential</v>
      </c>
      <c r="C92" t="str">
        <f>'2Degree_data'!C29</f>
        <v>EJ/yr</v>
      </c>
      <c r="D92">
        <f>'2Degree_data'!D29</f>
        <v>47.763470499999926</v>
      </c>
      <c r="E92">
        <f>'2Degree_data'!E29</f>
        <v>49.658723571200014</v>
      </c>
      <c r="F92">
        <f>'2Degree_data'!F29</f>
        <v>51.523701670999998</v>
      </c>
      <c r="G92">
        <f>'2Degree_data'!G29</f>
        <v>53.290078392599987</v>
      </c>
      <c r="H92">
        <f>'2Degree_data'!H29</f>
        <v>54.974379762199959</v>
      </c>
      <c r="I92">
        <f>'2Degree_data'!I29</f>
        <v>56.646675437400042</v>
      </c>
      <c r="J92">
        <f>'2Degree_data'!J29</f>
        <v>58.626262408400024</v>
      </c>
      <c r="K92">
        <f>'2Degree_data'!K29</f>
        <v>60.587466149999933</v>
      </c>
      <c r="L92">
        <f>'2Degree_data'!L29</f>
        <v>62.493769891599968</v>
      </c>
      <c r="M92">
        <f>'2Degree_data'!M29</f>
        <v>64.741275999999957</v>
      </c>
      <c r="N92">
        <f>'2Degree_data'!N29</f>
        <v>66.637391999999991</v>
      </c>
      <c r="O92">
        <f>'2Degree_data'!O29</f>
        <v>66.846276000000017</v>
      </c>
      <c r="P92">
        <f>'2Degree_data'!P29</f>
        <v>67.05346099999997</v>
      </c>
      <c r="Q92">
        <f>'2Degree_data'!Q29</f>
        <v>67.265639999999991</v>
      </c>
      <c r="R92">
        <f>'2Degree_data'!R29</f>
        <v>67.476999999999975</v>
      </c>
      <c r="S92">
        <f>'2Degree_data'!S29</f>
        <v>67.687031999999959</v>
      </c>
      <c r="T92">
        <f>'2Degree_data'!T29</f>
        <v>67.971122999999935</v>
      </c>
      <c r="U92">
        <f>'2Degree_data'!U29</f>
        <v>68.257630000000006</v>
      </c>
      <c r="V92">
        <f>'2Degree_data'!V29</f>
        <v>68.53063800000001</v>
      </c>
      <c r="W92">
        <f>'2Degree_data'!W29</f>
        <v>68.794817999999935</v>
      </c>
      <c r="X92">
        <f>'2Degree_data'!X29</f>
        <v>69.05185199999994</v>
      </c>
      <c r="Y92">
        <f>'2Degree_data'!Y29</f>
        <v>70.31547999999998</v>
      </c>
      <c r="Z92">
        <f>'2Degree_data'!Z29</f>
        <v>71.57651999999996</v>
      </c>
      <c r="AA92">
        <f>'2Degree_data'!AA29</f>
        <v>72.833003999999988</v>
      </c>
      <c r="AB92">
        <f>'2Degree_data'!AB29</f>
        <v>74.086573999999942</v>
      </c>
      <c r="AC92">
        <f>'2Degree_data'!AC29</f>
        <v>75.330555999999959</v>
      </c>
      <c r="AD92">
        <f>'2Degree_data'!AD29</f>
        <v>76.325350000000014</v>
      </c>
      <c r="AE92">
        <f>'2Degree_data'!AE29</f>
        <v>77.32165599999999</v>
      </c>
      <c r="AF92">
        <f>'2Degree_data'!AF29</f>
        <v>78.319473999999971</v>
      </c>
      <c r="AG92">
        <f>'2Degree_data'!AG29</f>
        <v>79.316471999999919</v>
      </c>
      <c r="AH92">
        <f>'2Degree_data'!AH29</f>
        <v>80.316019999999313</v>
      </c>
      <c r="AI92">
        <f>'2Degree_data'!AI29</f>
        <v>82.320579999999197</v>
      </c>
      <c r="AJ92">
        <f>'2Degree_data'!AJ29</f>
        <v>84.302551999999281</v>
      </c>
      <c r="AK92">
        <f>'2Degree_data'!AK29</f>
        <v>86.306935999999823</v>
      </c>
      <c r="AL92">
        <f>'2Degree_data'!AL29</f>
        <v>88.30782999999937</v>
      </c>
      <c r="AM92">
        <f>'2Degree_data'!AM29</f>
        <v>90.311343999999821</v>
      </c>
      <c r="AN92">
        <f>'2Degree_data'!AN29</f>
        <v>92.300569999999524</v>
      </c>
      <c r="AO92">
        <f>'2Degree_data'!AO29</f>
        <v>94.293894999999338</v>
      </c>
      <c r="AP92">
        <f>'2Degree_data'!AP29</f>
        <v>96.267668999999017</v>
      </c>
      <c r="AQ92">
        <f>'2Degree_data'!AQ29</f>
        <v>98.237854999999854</v>
      </c>
      <c r="AR92">
        <f>'2Degree_data'!AR29</f>
        <v>100.10520666031401</v>
      </c>
    </row>
    <row r="93" spans="1:44" x14ac:dyDescent="0.2">
      <c r="A93" t="str">
        <f>'2Degree_data'!A30</f>
        <v>2DEGREE</v>
      </c>
      <c r="B93" t="str">
        <f>'2Degree_data'!B30</f>
        <v>Final Energy|Heat|Residential</v>
      </c>
      <c r="C93" t="str">
        <f>'2Degree_data'!C30</f>
        <v>EJ/yr</v>
      </c>
      <c r="D93">
        <f>'2Degree_data'!D30</f>
        <v>77.894399999999933</v>
      </c>
      <c r="E93">
        <f>'2Degree_data'!E30</f>
        <v>78.726199999999892</v>
      </c>
      <c r="F93">
        <f>'2Degree_data'!F30</f>
        <v>79.557999999999865</v>
      </c>
      <c r="G93">
        <f>'2Degree_data'!G30</f>
        <v>80.389799999999838</v>
      </c>
      <c r="H93">
        <f>'2Degree_data'!H30</f>
        <v>81.221599999999839</v>
      </c>
      <c r="I93">
        <f>'2Degree_data'!I30</f>
        <v>82.053399999999939</v>
      </c>
      <c r="J93">
        <f>'2Degree_data'!J30</f>
        <v>82.88519999999987</v>
      </c>
      <c r="K93">
        <f>'2Degree_data'!K30</f>
        <v>83.716999999999729</v>
      </c>
      <c r="L93">
        <f>'2Degree_data'!L30</f>
        <v>84.548799999999943</v>
      </c>
      <c r="M93">
        <f>'2Degree_data'!M30</f>
        <v>85.38059999999993</v>
      </c>
      <c r="N93">
        <f>'2Degree_data'!N30</f>
        <v>86.212399999999917</v>
      </c>
      <c r="O93">
        <f>'2Degree_data'!O30</f>
        <v>85.293899999999894</v>
      </c>
      <c r="P93">
        <f>'2Degree_data'!P30</f>
        <v>84.375399999999956</v>
      </c>
      <c r="Q93">
        <f>'2Degree_data'!Q30</f>
        <v>83.456899999999905</v>
      </c>
      <c r="R93">
        <f>'2Degree_data'!R30</f>
        <v>82.538399999999811</v>
      </c>
      <c r="S93">
        <f>'2Degree_data'!S30</f>
        <v>81.619899999999987</v>
      </c>
      <c r="T93">
        <f>'2Degree_data'!T30</f>
        <v>80.701499999999967</v>
      </c>
      <c r="U93">
        <f>'2Degree_data'!U30</f>
        <v>79.782999999999959</v>
      </c>
      <c r="V93">
        <f>'2Degree_data'!V30</f>
        <v>78.864499999999964</v>
      </c>
      <c r="W93">
        <f>'2Degree_data'!W30</f>
        <v>77.945999999999842</v>
      </c>
      <c r="X93">
        <f>'2Degree_data'!X30</f>
        <v>77.027499999999947</v>
      </c>
      <c r="Y93">
        <f>'2Degree_data'!Y30</f>
        <v>77.067799999999835</v>
      </c>
      <c r="Z93">
        <f>'2Degree_data'!Z30</f>
        <v>77.108099999999865</v>
      </c>
      <c r="AA93">
        <f>'2Degree_data'!AA30</f>
        <v>77.148400000000009</v>
      </c>
      <c r="AB93">
        <f>'2Degree_data'!AB30</f>
        <v>77.188599999999951</v>
      </c>
      <c r="AC93">
        <f>'2Degree_data'!AC30</f>
        <v>77.228899999999896</v>
      </c>
      <c r="AD93">
        <f>'2Degree_data'!AD30</f>
        <v>77.269199999999898</v>
      </c>
      <c r="AE93">
        <f>'2Degree_data'!AE30</f>
        <v>77.309499999999801</v>
      </c>
      <c r="AF93">
        <f>'2Degree_data'!AF30</f>
        <v>77.349799999999902</v>
      </c>
      <c r="AG93">
        <f>'2Degree_data'!AG30</f>
        <v>77.390099999999904</v>
      </c>
      <c r="AH93">
        <f>'2Degree_data'!AH30</f>
        <v>77.430399999999906</v>
      </c>
      <c r="AI93">
        <f>'2Degree_data'!AI30</f>
        <v>77.641099999999994</v>
      </c>
      <c r="AJ93">
        <f>'2Degree_data'!AJ30</f>
        <v>77.851799999999997</v>
      </c>
      <c r="AK93">
        <f>'2Degree_data'!AK30</f>
        <v>78.062499999999801</v>
      </c>
      <c r="AL93">
        <f>'2Degree_data'!AL30</f>
        <v>78.2730999999999</v>
      </c>
      <c r="AM93">
        <f>'2Degree_data'!AM30</f>
        <v>78.483799999999903</v>
      </c>
      <c r="AN93">
        <f>'2Degree_data'!AN30</f>
        <v>78.694499999999906</v>
      </c>
      <c r="AO93">
        <f>'2Degree_data'!AO30</f>
        <v>78.905200000000008</v>
      </c>
      <c r="AP93">
        <f>'2Degree_data'!AP30</f>
        <v>79.115799999999908</v>
      </c>
      <c r="AQ93">
        <f>'2Degree_data'!AQ30</f>
        <v>79.326499999999982</v>
      </c>
      <c r="AR93">
        <f>'2Degree_data'!AR30</f>
        <v>79.537199999999899</v>
      </c>
    </row>
    <row r="94" spans="1:44" x14ac:dyDescent="0.2">
      <c r="A94" t="str">
        <f>'2Degree_data'!A31</f>
        <v>2DEGREE</v>
      </c>
      <c r="B94" t="str">
        <f>'2Degree_data'!B31</f>
        <v>Final Energy|Transportation</v>
      </c>
      <c r="C94" t="str">
        <f>'2Degree_data'!C31</f>
        <v>EJ/yr</v>
      </c>
      <c r="D94">
        <f>'2Degree_data'!D31</f>
        <v>83.277010700000005</v>
      </c>
      <c r="E94">
        <f>'2Degree_data'!E31</f>
        <v>84.861241046000004</v>
      </c>
      <c r="F94">
        <f>'2Degree_data'!F31</f>
        <v>86.391301853999906</v>
      </c>
      <c r="G94">
        <f>'2Degree_data'!G31</f>
        <v>87.892507084000016</v>
      </c>
      <c r="H94">
        <f>'2Degree_data'!H31</f>
        <v>89.381458095999889</v>
      </c>
      <c r="I94">
        <f>'2Degree_data'!I31</f>
        <v>90.806742624999998</v>
      </c>
      <c r="J94">
        <f>'2Degree_data'!J31</f>
        <v>91.71647887799999</v>
      </c>
      <c r="K94">
        <f>'2Degree_data'!K31</f>
        <v>92.748733371999904</v>
      </c>
      <c r="L94">
        <f>'2Degree_data'!L31</f>
        <v>93.771308451999985</v>
      </c>
      <c r="M94">
        <f>'2Degree_data'!M31</f>
        <v>94.562692757999898</v>
      </c>
      <c r="N94">
        <f>'2Degree_data'!N31</f>
        <v>95.497317949999996</v>
      </c>
      <c r="O94">
        <f>'2Degree_data'!O31</f>
        <v>96.626903129999988</v>
      </c>
      <c r="P94">
        <f>'2Degree_data'!P31</f>
        <v>97.665199360000003</v>
      </c>
      <c r="Q94">
        <f>'2Degree_data'!Q31</f>
        <v>98.675711889999903</v>
      </c>
      <c r="R94">
        <f>'2Degree_data'!R31</f>
        <v>99.224609720000004</v>
      </c>
      <c r="S94">
        <f>'2Degree_data'!S31</f>
        <v>100.16758884999999</v>
      </c>
      <c r="T94">
        <f>'2Degree_data'!T31</f>
        <v>100.75779905599993</v>
      </c>
      <c r="U94">
        <f>'2Degree_data'!U31</f>
        <v>101.3190060339999</v>
      </c>
      <c r="V94">
        <f>'2Degree_data'!V31</f>
        <v>101.843295384</v>
      </c>
      <c r="W94">
        <f>'2Degree_data'!W31</f>
        <v>102.35335310599999</v>
      </c>
      <c r="X94">
        <f>'2Degree_data'!X31</f>
        <v>100.33870320000001</v>
      </c>
      <c r="Y94">
        <f>'2Degree_data'!Y31</f>
        <v>100.89441778</v>
      </c>
      <c r="Z94">
        <f>'2Degree_data'!Z31</f>
        <v>101.40649859999989</v>
      </c>
      <c r="AA94">
        <f>'2Degree_data'!AA31</f>
        <v>101.89074565999991</v>
      </c>
      <c r="AB94">
        <f>'2Degree_data'!AB31</f>
        <v>102.36223895999998</v>
      </c>
      <c r="AC94">
        <f>'2Degree_data'!AC31</f>
        <v>102.80553849999991</v>
      </c>
      <c r="AD94">
        <f>'2Degree_data'!AD31</f>
        <v>103.38278369999981</v>
      </c>
      <c r="AE94">
        <f>'2Degree_data'!AE31</f>
        <v>103.92948607999988</v>
      </c>
      <c r="AF94">
        <f>'2Degree_data'!AF31</f>
        <v>104.4456456399999</v>
      </c>
      <c r="AG94">
        <f>'2Degree_data'!AG31</f>
        <v>104.94544237999999</v>
      </c>
      <c r="AH94">
        <f>'2Degree_data'!AH31</f>
        <v>105.40033629999999</v>
      </c>
      <c r="AI94">
        <f>'2Degree_data'!AI31</f>
        <v>105.00940563794877</v>
      </c>
      <c r="AJ94">
        <f>'2Degree_data'!AJ31</f>
        <v>103.86791879660096</v>
      </c>
      <c r="AK94">
        <f>'2Degree_data'!AK31</f>
        <v>103.03286825951402</v>
      </c>
      <c r="AL94">
        <f>'2Degree_data'!AL31</f>
        <v>101.5295264922587</v>
      </c>
      <c r="AM94">
        <f>'2Degree_data'!AM31</f>
        <v>100.13108826906449</v>
      </c>
      <c r="AN94">
        <f>'2Degree_data'!AN31</f>
        <v>98.866644851346408</v>
      </c>
      <c r="AO94">
        <f>'2Degree_data'!AO31</f>
        <v>97.601699881121746</v>
      </c>
      <c r="AP94">
        <f>'2Degree_data'!AP31</f>
        <v>95.13159723583324</v>
      </c>
      <c r="AQ94">
        <f>'2Degree_data'!AQ31</f>
        <v>92.583633760544856</v>
      </c>
      <c r="AR94">
        <f>'2Degree_data'!AR31</f>
        <v>90.12735630009432</v>
      </c>
    </row>
    <row r="95" spans="1:44" x14ac:dyDescent="0.2">
      <c r="A95" t="str">
        <f>'2Degree_data'!A34</f>
        <v>2DEGREE</v>
      </c>
      <c r="B95" t="str">
        <f>'2Degree_data'!B34</f>
        <v>Food Demand</v>
      </c>
      <c r="C95" t="str">
        <f>'2Degree_data'!C34</f>
        <v>kcal/cap/day</v>
      </c>
      <c r="D95">
        <f>'2Degree_data'!D34</f>
        <v>2856.3201850944711</v>
      </c>
      <c r="E95">
        <f>'2Degree_data'!E34</f>
        <v>2867.5667417364225</v>
      </c>
      <c r="F95">
        <f>'2Degree_data'!F34</f>
        <v>2878.8546235695385</v>
      </c>
      <c r="G95">
        <f>'2Degree_data'!G34</f>
        <v>2890.0902420072202</v>
      </c>
      <c r="H95">
        <f>'2Degree_data'!H34</f>
        <v>2901.366554683596</v>
      </c>
      <c r="I95">
        <f>'2Degree_data'!I34</f>
        <v>2912.5919157585263</v>
      </c>
      <c r="J95">
        <f>'2Degree_data'!J34</f>
        <v>2923.857351939399</v>
      </c>
      <c r="K95">
        <f>'2Degree_data'!K34</f>
        <v>2935.1616527540828</v>
      </c>
      <c r="L95">
        <f>'2Degree_data'!L34</f>
        <v>2946.4159676525992</v>
      </c>
      <c r="M95">
        <f>'2Degree_data'!M34</f>
        <v>2957.7085995521347</v>
      </c>
      <c r="N95">
        <f>'2Degree_data'!N34</f>
        <v>2968.9524506611479</v>
      </c>
      <c r="O95">
        <f>'2Degree_data'!O34</f>
        <v>2973.2788979422326</v>
      </c>
      <c r="P95">
        <f>'2Degree_data'!P34</f>
        <v>2977.532609205774</v>
      </c>
      <c r="Q95">
        <f>'2Degree_data'!Q34</f>
        <v>2981.8830520822089</v>
      </c>
      <c r="R95">
        <f>'2Degree_data'!R34</f>
        <v>2986.1615648143638</v>
      </c>
      <c r="S95">
        <f>'2Degree_data'!S34</f>
        <v>2990.5348162093296</v>
      </c>
      <c r="T95">
        <f>'2Degree_data'!T34</f>
        <v>2994.7551572028124</v>
      </c>
      <c r="U95">
        <f>'2Degree_data'!U34</f>
        <v>2999.0696468939491</v>
      </c>
      <c r="V95">
        <f>'2Degree_data'!V34</f>
        <v>3003.3150843083304</v>
      </c>
      <c r="W95">
        <f>'2Degree_data'!W34</f>
        <v>3007.6527770846656</v>
      </c>
      <c r="X95">
        <f>'2Degree_data'!X34</f>
        <v>3011.9221398291975</v>
      </c>
      <c r="Y95">
        <f>'2Degree_data'!Y34</f>
        <v>3012.4962740211085</v>
      </c>
      <c r="Z95">
        <f>'2Degree_data'!Z34</f>
        <v>3012.9849928944454</v>
      </c>
      <c r="AA95">
        <f>'2Degree_data'!AA34</f>
        <v>3013.5453362174553</v>
      </c>
      <c r="AB95">
        <f>'2Degree_data'!AB34</f>
        <v>3014.0987330903863</v>
      </c>
      <c r="AC95">
        <f>'2Degree_data'!AC34</f>
        <v>3014.6453118877721</v>
      </c>
      <c r="AD95">
        <f>'2Degree_data'!AD34</f>
        <v>3015.1851978403797</v>
      </c>
      <c r="AE95">
        <f>'2Degree_data'!AE34</f>
        <v>3015.7185131307433</v>
      </c>
      <c r="AF95">
        <f>'2Degree_data'!AF34</f>
        <v>3016.1700066519329</v>
      </c>
      <c r="AG95">
        <f>'2Degree_data'!AG34</f>
        <v>3016.7659057636115</v>
      </c>
      <c r="AH95">
        <f>'2Degree_data'!AH34</f>
        <v>3017.2802130431955</v>
      </c>
      <c r="AI95">
        <f>'2Degree_data'!AI34</f>
        <v>3018.4566462882512</v>
      </c>
      <c r="AJ95">
        <f>'2Degree_data'!AJ34</f>
        <v>3019.6229394120746</v>
      </c>
      <c r="AK95">
        <f>'2Degree_data'!AK34</f>
        <v>3020.8527337524033</v>
      </c>
      <c r="AL95">
        <f>'2Degree_data'!AL34</f>
        <v>3022.0720186172498</v>
      </c>
      <c r="AM95">
        <f>'2Degree_data'!AM34</f>
        <v>3023.2809281499572</v>
      </c>
      <c r="AN95">
        <f>'2Degree_data'!AN34</f>
        <v>3024.4795942205928</v>
      </c>
      <c r="AO95">
        <f>'2Degree_data'!AO34</f>
        <v>3025.7404167683458</v>
      </c>
      <c r="AP95">
        <f>'2Degree_data'!AP34</f>
        <v>3026.8467123761629</v>
      </c>
      <c r="AQ95">
        <f>'2Degree_data'!AQ34</f>
        <v>3028.0870828718225</v>
      </c>
      <c r="AR95">
        <f>'2Degree_data'!AR34</f>
        <v>3029.3171184685521</v>
      </c>
    </row>
    <row r="96" spans="1:44" x14ac:dyDescent="0.2">
      <c r="A96" t="str">
        <f>'2Degree_data'!A35</f>
        <v>2DEGREE</v>
      </c>
      <c r="B96" t="str">
        <f>'2Degree_data'!B35</f>
        <v>Food Demand|Crops</v>
      </c>
      <c r="C96" t="str">
        <f>'2Degree_data'!C35</f>
        <v>kcal/cap/day</v>
      </c>
      <c r="D96">
        <f>'2Degree_data'!D35</f>
        <v>2405.4225637268787</v>
      </c>
      <c r="E96">
        <f>'2Degree_data'!E35</f>
        <v>2416.410449563055</v>
      </c>
      <c r="F96">
        <f>'2Degree_data'!F35</f>
        <v>2427.351879073035</v>
      </c>
      <c r="G96">
        <f>'2Degree_data'!G35</f>
        <v>2438.3406023338757</v>
      </c>
      <c r="H96">
        <f>'2Degree_data'!H35</f>
        <v>2449.2838164950012</v>
      </c>
      <c r="I96">
        <f>'2Degree_data'!I35</f>
        <v>2460.2733158188853</v>
      </c>
      <c r="J96">
        <f>'2Degree_data'!J35</f>
        <v>2471.2182159816443</v>
      </c>
      <c r="K96">
        <f>'2Degree_data'!K35</f>
        <v>2482.2084353248665</v>
      </c>
      <c r="L96">
        <f>'2Degree_data'!L35</f>
        <v>2493.1549302817612</v>
      </c>
      <c r="M96">
        <f>'2Degree_data'!M35</f>
        <v>2504.1458183727127</v>
      </c>
      <c r="N96">
        <f>'2Degree_data'!N35</f>
        <v>2515.0938236570328</v>
      </c>
      <c r="O96">
        <f>'2Degree_data'!O35</f>
        <v>2520.1988978942854</v>
      </c>
      <c r="P96">
        <f>'2Degree_data'!P35</f>
        <v>2525.2181458761474</v>
      </c>
      <c r="Q96">
        <f>'2Degree_data'!Q35</f>
        <v>2530.321362589948</v>
      </c>
      <c r="R96">
        <f>'2Degree_data'!R35</f>
        <v>2535.3402028103797</v>
      </c>
      <c r="S96">
        <f>'2Degree_data'!S35</f>
        <v>2540.4416414951565</v>
      </c>
      <c r="T96">
        <f>'2Degree_data'!T35</f>
        <v>2545.460104994685</v>
      </c>
      <c r="U96">
        <f>'2Degree_data'!U35</f>
        <v>2550.5598404055368</v>
      </c>
      <c r="V96">
        <f>'2Degree_data'!V35</f>
        <v>2555.5779558876875</v>
      </c>
      <c r="W96">
        <f>'2Degree_data'!W35</f>
        <v>2560.6760583975597</v>
      </c>
      <c r="X96">
        <f>'2Degree_data'!X35</f>
        <v>2565.6938524290322</v>
      </c>
      <c r="Y96">
        <f>'2Degree_data'!Y35</f>
        <v>2567.0400238369416</v>
      </c>
      <c r="Z96">
        <f>'2Degree_data'!Z35</f>
        <v>2568.3692975840518</v>
      </c>
      <c r="AA96">
        <f>'2Degree_data'!AA35</f>
        <v>2569.6819898448848</v>
      </c>
      <c r="AB96">
        <f>'2Degree_data'!AB35</f>
        <v>2571.0556479865722</v>
      </c>
      <c r="AC96">
        <f>'2Degree_data'!AC35</f>
        <v>2572.4123820987952</v>
      </c>
      <c r="AD96">
        <f>'2Degree_data'!AD35</f>
        <v>2573.7525030330798</v>
      </c>
      <c r="AE96">
        <f>'2Degree_data'!AE35</f>
        <v>2575.0763140745389</v>
      </c>
      <c r="AF96">
        <f>'2Degree_data'!AF35</f>
        <v>2576.3841111706934</v>
      </c>
      <c r="AG96">
        <f>'2Degree_data'!AG35</f>
        <v>2577.7511003544519</v>
      </c>
      <c r="AH96">
        <f>'2Degree_data'!AH35</f>
        <v>2579.1017509191847</v>
      </c>
      <c r="AI96">
        <f>'2Degree_data'!AI35</f>
        <v>2580.9142687797321</v>
      </c>
      <c r="AJ96">
        <f>'2Degree_data'!AJ35</f>
        <v>2582.7111638661718</v>
      </c>
      <c r="AK96">
        <f>'2Degree_data'!AK35</f>
        <v>2584.5661480976319</v>
      </c>
      <c r="AL96">
        <f>'2Degree_data'!AL35</f>
        <v>2586.4052801571788</v>
      </c>
      <c r="AM96">
        <f>'2Degree_data'!AM35</f>
        <v>2588.2287623825364</v>
      </c>
      <c r="AN96">
        <f>'2Degree_data'!AN35</f>
        <v>2590.0367936824869</v>
      </c>
      <c r="AO96">
        <f>'2Degree_data'!AO35</f>
        <v>2591.9018399036486</v>
      </c>
      <c r="AP96">
        <f>'2Degree_data'!AP35</f>
        <v>2593.6792491115903</v>
      </c>
      <c r="AQ96">
        <f>'2Degree_data'!AQ35</f>
        <v>2595.5134524129007</v>
      </c>
      <c r="AR96">
        <f>'2Degree_data'!AR35</f>
        <v>2597.3323729371682</v>
      </c>
    </row>
    <row r="97" spans="1:44" x14ac:dyDescent="0.2">
      <c r="A97" t="str">
        <f>'2Degree_data'!A36</f>
        <v>2DEGREE</v>
      </c>
      <c r="B97" t="str">
        <f>'2Degree_data'!B36</f>
        <v>Food Demand|Livestock</v>
      </c>
      <c r="C97" t="str">
        <f>'2Degree_data'!C36</f>
        <v>kcal/cap/day</v>
      </c>
      <c r="D97">
        <f>'2Degree_data'!D36</f>
        <v>450.89762136759254</v>
      </c>
      <c r="E97">
        <f>'2Degree_data'!E36</f>
        <v>451.15629217336738</v>
      </c>
      <c r="F97">
        <f>'2Degree_data'!F36</f>
        <v>451.5027444965034</v>
      </c>
      <c r="G97">
        <f>'2Degree_data'!G36</f>
        <v>451.74963967334469</v>
      </c>
      <c r="H97">
        <f>'2Degree_data'!H36</f>
        <v>452.08273818859482</v>
      </c>
      <c r="I97">
        <f>'2Degree_data'!I36</f>
        <v>452.31859993964082</v>
      </c>
      <c r="J97">
        <f>'2Degree_data'!J36</f>
        <v>452.63913595775477</v>
      </c>
      <c r="K97">
        <f>'2Degree_data'!K36</f>
        <v>452.95321742921618</v>
      </c>
      <c r="L97">
        <f>'2Degree_data'!L36</f>
        <v>453.26103737083821</v>
      </c>
      <c r="M97">
        <f>'2Degree_data'!M36</f>
        <v>453.56278117942219</v>
      </c>
      <c r="N97">
        <f>'2Degree_data'!N36</f>
        <v>453.85862700411514</v>
      </c>
      <c r="O97">
        <f>'2Degree_data'!O36</f>
        <v>453.08000004794712</v>
      </c>
      <c r="P97">
        <f>'2Degree_data'!P36</f>
        <v>452.31446332962639</v>
      </c>
      <c r="Q97">
        <f>'2Degree_data'!Q36</f>
        <v>451.56168949226094</v>
      </c>
      <c r="R97">
        <f>'2Degree_data'!R36</f>
        <v>450.82136200398429</v>
      </c>
      <c r="S97">
        <f>'2Degree_data'!S36</f>
        <v>450.09317471417313</v>
      </c>
      <c r="T97">
        <f>'2Degree_data'!T36</f>
        <v>449.29505220812729</v>
      </c>
      <c r="U97">
        <f>'2Degree_data'!U36</f>
        <v>448.50980648841244</v>
      </c>
      <c r="V97">
        <f>'2Degree_data'!V36</f>
        <v>447.73712842064276</v>
      </c>
      <c r="W97">
        <f>'2Degree_data'!W36</f>
        <v>446.97671868710574</v>
      </c>
      <c r="X97">
        <f>'2Degree_data'!X36</f>
        <v>446.22828740016553</v>
      </c>
      <c r="Y97">
        <f>'2Degree_data'!Y36</f>
        <v>445.45625018416672</v>
      </c>
      <c r="Z97">
        <f>'2Degree_data'!Z36</f>
        <v>444.61569531039385</v>
      </c>
      <c r="AA97">
        <f>'2Degree_data'!AA36</f>
        <v>443.86334637257045</v>
      </c>
      <c r="AB97">
        <f>'2Degree_data'!AB36</f>
        <v>443.04308510381406</v>
      </c>
      <c r="AC97">
        <f>'2Degree_data'!AC36</f>
        <v>442.23292978897689</v>
      </c>
      <c r="AD97">
        <f>'2Degree_data'!AD36</f>
        <v>441.4326948072997</v>
      </c>
      <c r="AE97">
        <f>'2Degree_data'!AE36</f>
        <v>440.64219905620456</v>
      </c>
      <c r="AF97">
        <f>'2Degree_data'!AF36</f>
        <v>439.78589548123966</v>
      </c>
      <c r="AG97">
        <f>'2Degree_data'!AG36</f>
        <v>439.01480540915958</v>
      </c>
      <c r="AH97">
        <f>'2Degree_data'!AH36</f>
        <v>438.17846212401105</v>
      </c>
      <c r="AI97">
        <f>'2Degree_data'!AI36</f>
        <v>437.542377508519</v>
      </c>
      <c r="AJ97">
        <f>'2Degree_data'!AJ36</f>
        <v>436.91177554590297</v>
      </c>
      <c r="AK97">
        <f>'2Degree_data'!AK36</f>
        <v>436.28658565477161</v>
      </c>
      <c r="AL97">
        <f>'2Degree_data'!AL36</f>
        <v>435.66673846007086</v>
      </c>
      <c r="AM97">
        <f>'2Degree_data'!AM36</f>
        <v>435.05216576742089</v>
      </c>
      <c r="AN97">
        <f>'2Degree_data'!AN36</f>
        <v>434.44280053810604</v>
      </c>
      <c r="AO97">
        <f>'2Degree_data'!AO36</f>
        <v>433.83857686469713</v>
      </c>
      <c r="AP97">
        <f>'2Degree_data'!AP36</f>
        <v>433.16746326457246</v>
      </c>
      <c r="AQ97">
        <f>'2Degree_data'!AQ36</f>
        <v>432.57363045892163</v>
      </c>
      <c r="AR97">
        <f>'2Degree_data'!AR36</f>
        <v>431.98474553138396</v>
      </c>
    </row>
    <row r="98" spans="1:44" x14ac:dyDescent="0.2">
      <c r="A98" t="str">
        <f>'2Degree_data'!A39</f>
        <v>2DEGREE</v>
      </c>
      <c r="B98" t="str">
        <f>'2Degree_data'!B39</f>
        <v>Forestry Production|for PAPPLANT</v>
      </c>
      <c r="C98" t="str">
        <f>'2Degree_data'!C39</f>
        <v>EJ/yr</v>
      </c>
      <c r="D98">
        <f>'2Degree_data'!D39</f>
        <v>537.56999999999903</v>
      </c>
      <c r="E98">
        <f>'2Degree_data'!E39</f>
        <v>537.56999999999903</v>
      </c>
      <c r="F98">
        <f>'2Degree_data'!F39</f>
        <v>537.56999999999903</v>
      </c>
      <c r="G98">
        <f>'2Degree_data'!G39</f>
        <v>536.375287809111</v>
      </c>
      <c r="H98">
        <f>'2Degree_data'!H39</f>
        <v>492.96224480473597</v>
      </c>
      <c r="I98">
        <f>'2Degree_data'!I39</f>
        <v>426.73941437432501</v>
      </c>
      <c r="J98">
        <f>'2Degree_data'!J39</f>
        <v>406.32767999999999</v>
      </c>
      <c r="K98">
        <f>'2Degree_data'!K39</f>
        <v>406.32767999999999</v>
      </c>
      <c r="L98">
        <f>'2Degree_data'!L39</f>
        <v>406.32767999999999</v>
      </c>
      <c r="M98">
        <f>'2Degree_data'!M39</f>
        <v>406.32767999999999</v>
      </c>
      <c r="N98">
        <f>'2Degree_data'!N39</f>
        <v>406.32767999999999</v>
      </c>
      <c r="O98">
        <f>'2Degree_data'!O39</f>
        <v>406.32767999999999</v>
      </c>
      <c r="P98">
        <f>'2Degree_data'!P39</f>
        <v>391.85661334946502</v>
      </c>
      <c r="Q98">
        <f>'2Degree_data'!Q39</f>
        <v>377.19630085671599</v>
      </c>
      <c r="R98">
        <f>'2Degree_data'!R39</f>
        <v>363.00701438930901</v>
      </c>
      <c r="S98">
        <f>'2Degree_data'!S39</f>
        <v>349.01341009496099</v>
      </c>
      <c r="T98">
        <f>'2Degree_data'!T39</f>
        <v>346.25646052760902</v>
      </c>
      <c r="U98">
        <f>'2Degree_data'!U39</f>
        <v>336.37053257741599</v>
      </c>
      <c r="V98">
        <f>'2Degree_data'!V39</f>
        <v>317.48057352588597</v>
      </c>
      <c r="W98">
        <f>'2Degree_data'!W39</f>
        <v>342.09425902338597</v>
      </c>
      <c r="X98">
        <f>'2Degree_data'!X39</f>
        <v>321.15928981341801</v>
      </c>
      <c r="Y98">
        <f>'2Degree_data'!Y39</f>
        <v>371.144858434154</v>
      </c>
      <c r="Z98">
        <f>'2Degree_data'!Z39</f>
        <v>383.96835206939301</v>
      </c>
      <c r="AA98">
        <f>'2Degree_data'!AA39</f>
        <v>380.32878649552498</v>
      </c>
      <c r="AB98">
        <f>'2Degree_data'!AB39</f>
        <v>376.953625539482</v>
      </c>
      <c r="AC98">
        <f>'2Degree_data'!AC39</f>
        <v>373.82463353602901</v>
      </c>
      <c r="AD98">
        <f>'2Degree_data'!AD39</f>
        <v>370.50896915902899</v>
      </c>
      <c r="AE98">
        <f>'2Degree_data'!AE39</f>
        <v>367.316569739155</v>
      </c>
      <c r="AF98">
        <f>'2Degree_data'!AF39</f>
        <v>364.41152223112402</v>
      </c>
      <c r="AG98">
        <f>'2Degree_data'!AG39</f>
        <v>361.630594483859</v>
      </c>
      <c r="AH98">
        <f>'2Degree_data'!AH39</f>
        <v>358.857997319947</v>
      </c>
      <c r="AI98">
        <f>'2Degree_data'!AI39</f>
        <v>358.32100007891597</v>
      </c>
      <c r="AJ98">
        <f>'2Degree_data'!AJ39</f>
        <v>328.00689426179002</v>
      </c>
      <c r="AK98">
        <f>'2Degree_data'!AK39</f>
        <v>322.94197861311397</v>
      </c>
      <c r="AL98">
        <f>'2Degree_data'!AL39</f>
        <v>317.864119911552</v>
      </c>
      <c r="AM98">
        <f>'2Degree_data'!AM39</f>
        <v>312.80511835284699</v>
      </c>
      <c r="AN98">
        <f>'2Degree_data'!AN39</f>
        <v>307.71543147134503</v>
      </c>
      <c r="AO98">
        <f>'2Degree_data'!AO39</f>
        <v>302.63165867981201</v>
      </c>
      <c r="AP98">
        <f>'2Degree_data'!AP39</f>
        <v>297.56082894116702</v>
      </c>
      <c r="AQ98">
        <f>'2Degree_data'!AQ39</f>
        <v>292.47705614963502</v>
      </c>
      <c r="AR98">
        <f>'2Degree_data'!AR39</f>
        <v>287.41214050095999</v>
      </c>
    </row>
    <row r="99" spans="1:44" x14ac:dyDescent="0.2">
      <c r="A99" t="str">
        <f>'2Degree_data'!A42</f>
        <v>2DEGREE</v>
      </c>
      <c r="B99" t="str">
        <f>'2Degree_data'!B42</f>
        <v>Land Cover</v>
      </c>
      <c r="C99" t="str">
        <f>'2Degree_data'!C42</f>
        <v>million ha</v>
      </c>
      <c r="D99">
        <f>'2Degree_data'!D42</f>
        <v>13008</v>
      </c>
      <c r="E99">
        <f>'2Degree_data'!E42</f>
        <v>13007.9999999999</v>
      </c>
      <c r="F99">
        <f>'2Degree_data'!F42</f>
        <v>13007.9999999999</v>
      </c>
      <c r="G99">
        <f>'2Degree_data'!G42</f>
        <v>13009</v>
      </c>
      <c r="H99">
        <f>'2Degree_data'!H42</f>
        <v>13009</v>
      </c>
      <c r="I99">
        <f>'2Degree_data'!I42</f>
        <v>13009</v>
      </c>
      <c r="J99">
        <f>'2Degree_data'!J42</f>
        <v>13008.9999999999</v>
      </c>
      <c r="K99">
        <f>'2Degree_data'!K42</f>
        <v>13009</v>
      </c>
      <c r="L99">
        <f>'2Degree_data'!L42</f>
        <v>13009</v>
      </c>
      <c r="M99">
        <f>'2Degree_data'!M42</f>
        <v>13009</v>
      </c>
      <c r="N99">
        <f>'2Degree_data'!N42</f>
        <v>13009</v>
      </c>
      <c r="O99">
        <f>'2Degree_data'!O42</f>
        <v>13009</v>
      </c>
      <c r="P99">
        <f>'2Degree_data'!P42</f>
        <v>13009</v>
      </c>
      <c r="Q99">
        <f>'2Degree_data'!Q42</f>
        <v>13009</v>
      </c>
      <c r="R99">
        <f>'2Degree_data'!R42</f>
        <v>13009</v>
      </c>
      <c r="S99">
        <f>'2Degree_data'!S42</f>
        <v>13009</v>
      </c>
      <c r="T99">
        <f>'2Degree_data'!T42</f>
        <v>13009</v>
      </c>
      <c r="U99">
        <f>'2Degree_data'!U42</f>
        <v>13008</v>
      </c>
      <c r="V99">
        <f>'2Degree_data'!V42</f>
        <v>13007.9999999999</v>
      </c>
      <c r="W99">
        <f>'2Degree_data'!W42</f>
        <v>13007.9999999999</v>
      </c>
      <c r="X99">
        <f>'2Degree_data'!X42</f>
        <v>13008</v>
      </c>
      <c r="Y99">
        <f>'2Degree_data'!Y42</f>
        <v>13009</v>
      </c>
      <c r="Z99">
        <f>'2Degree_data'!Z42</f>
        <v>13009</v>
      </c>
      <c r="AA99">
        <f>'2Degree_data'!AA42</f>
        <v>13009</v>
      </c>
      <c r="AB99">
        <f>'2Degree_data'!AB42</f>
        <v>13009</v>
      </c>
      <c r="AC99">
        <f>'2Degree_data'!AC42</f>
        <v>13009</v>
      </c>
      <c r="AD99">
        <f>'2Degree_data'!AD42</f>
        <v>13009</v>
      </c>
      <c r="AE99">
        <f>'2Degree_data'!AE42</f>
        <v>13008.9999999999</v>
      </c>
      <c r="AF99">
        <f>'2Degree_data'!AF42</f>
        <v>13009</v>
      </c>
      <c r="AG99">
        <f>'2Degree_data'!AG42</f>
        <v>13009</v>
      </c>
      <c r="AH99">
        <f>'2Degree_data'!AH42</f>
        <v>13009</v>
      </c>
      <c r="AI99">
        <f>'2Degree_data'!AI42</f>
        <v>13009</v>
      </c>
      <c r="AJ99">
        <f>'2Degree_data'!AJ42</f>
        <v>13009</v>
      </c>
      <c r="AK99">
        <f>'2Degree_data'!AK42</f>
        <v>13009</v>
      </c>
      <c r="AL99">
        <f>'2Degree_data'!AL42</f>
        <v>13009</v>
      </c>
      <c r="AM99">
        <f>'2Degree_data'!AM42</f>
        <v>13008.9999999999</v>
      </c>
      <c r="AN99">
        <f>'2Degree_data'!AN42</f>
        <v>13009</v>
      </c>
      <c r="AO99">
        <f>'2Degree_data'!AO42</f>
        <v>13009</v>
      </c>
      <c r="AP99">
        <f>'2Degree_data'!AP42</f>
        <v>13009</v>
      </c>
      <c r="AQ99">
        <f>'2Degree_data'!AQ42</f>
        <v>13009</v>
      </c>
      <c r="AR99">
        <f>'2Degree_data'!AR42</f>
        <v>13009</v>
      </c>
    </row>
    <row r="100" spans="1:44" x14ac:dyDescent="0.2">
      <c r="A100" t="str">
        <f>'2Degree_data'!A43</f>
        <v>2DEGREE</v>
      </c>
      <c r="B100" t="str">
        <f>'2Degree_data'!B43</f>
        <v>Land Cover|Cropland</v>
      </c>
      <c r="C100" t="str">
        <f>'2Degree_data'!C43</f>
        <v>million ha</v>
      </c>
      <c r="D100">
        <f>'2Degree_data'!D43</f>
        <v>1847.2700216707499</v>
      </c>
      <c r="E100">
        <f>'2Degree_data'!E43</f>
        <v>1869.7588241212</v>
      </c>
      <c r="F100">
        <f>'2Degree_data'!F43</f>
        <v>1892.3666149444</v>
      </c>
      <c r="G100">
        <f>'2Degree_data'!G43</f>
        <v>1915.0338999539799</v>
      </c>
      <c r="H100">
        <f>'2Degree_data'!H43</f>
        <v>1937.93916170906</v>
      </c>
      <c r="I100">
        <f>'2Degree_data'!I43</f>
        <v>1964.1174839733399</v>
      </c>
      <c r="J100">
        <f>'2Degree_data'!J43</f>
        <v>1992.6763565938199</v>
      </c>
      <c r="K100">
        <f>'2Degree_data'!K43</f>
        <v>2021.4137117734399</v>
      </c>
      <c r="L100">
        <f>'2Degree_data'!L43</f>
        <v>2050.2700553258101</v>
      </c>
      <c r="M100">
        <f>'2Degree_data'!M43</f>
        <v>2079.3390663065202</v>
      </c>
      <c r="N100">
        <f>'2Degree_data'!N43</f>
        <v>2108.4333866043899</v>
      </c>
      <c r="O100">
        <f>'2Degree_data'!O43</f>
        <v>2122.2282059518298</v>
      </c>
      <c r="P100">
        <f>'2Degree_data'!P43</f>
        <v>2135.6893831029802</v>
      </c>
      <c r="Q100">
        <f>'2Degree_data'!Q43</f>
        <v>2148.8703149298999</v>
      </c>
      <c r="R100">
        <f>'2Degree_data'!R43</f>
        <v>2161.7464043545988</v>
      </c>
      <c r="S100">
        <f>'2Degree_data'!S43</f>
        <v>2174.2163403331601</v>
      </c>
      <c r="T100">
        <f>'2Degree_data'!T43</f>
        <v>2186.951410790999</v>
      </c>
      <c r="U100">
        <f>'2Degree_data'!U43</f>
        <v>2199.2447951635199</v>
      </c>
      <c r="V100">
        <f>'2Degree_data'!V43</f>
        <v>2211.255866496319</v>
      </c>
      <c r="W100">
        <f>'2Degree_data'!W43</f>
        <v>2222.845571277629</v>
      </c>
      <c r="X100">
        <f>'2Degree_data'!X43</f>
        <v>2234.0523353809099</v>
      </c>
      <c r="Y100">
        <f>'2Degree_data'!Y43</f>
        <v>2237.8741488186997</v>
      </c>
      <c r="Z100">
        <f>'2Degree_data'!Z43</f>
        <v>2241.2081778284892</v>
      </c>
      <c r="AA100">
        <f>'2Degree_data'!AA43</f>
        <v>2244.1237122542398</v>
      </c>
      <c r="AB100">
        <f>'2Degree_data'!AB43</f>
        <v>2246.3482910675689</v>
      </c>
      <c r="AC100">
        <f>'2Degree_data'!AC43</f>
        <v>2247.9740135878501</v>
      </c>
      <c r="AD100">
        <f>'2Degree_data'!AD43</f>
        <v>2249.2536833829499</v>
      </c>
      <c r="AE100">
        <f>'2Degree_data'!AE43</f>
        <v>2249.9108028895489</v>
      </c>
      <c r="AF100">
        <f>'2Degree_data'!AF43</f>
        <v>2249.7610713593799</v>
      </c>
      <c r="AG100">
        <f>'2Degree_data'!AG43</f>
        <v>2248.9844723505989</v>
      </c>
      <c r="AH100">
        <f>'2Degree_data'!AH43</f>
        <v>2247.5213784432499</v>
      </c>
      <c r="AI100">
        <f>'2Degree_data'!AI43</f>
        <v>2241.2115882872699</v>
      </c>
      <c r="AJ100">
        <f>'2Degree_data'!AJ43</f>
        <v>2234.1414336398902</v>
      </c>
      <c r="AK100">
        <f>'2Degree_data'!AK43</f>
        <v>2226.2964964642301</v>
      </c>
      <c r="AL100">
        <f>'2Degree_data'!AL43</f>
        <v>2217.4223950402802</v>
      </c>
      <c r="AM100">
        <f>'2Degree_data'!AM43</f>
        <v>2207.6285033527888</v>
      </c>
      <c r="AN100">
        <f>'2Degree_data'!AN43</f>
        <v>2197.1751781445328</v>
      </c>
      <c r="AO100">
        <f>'2Degree_data'!AO43</f>
        <v>2185.6482903963238</v>
      </c>
      <c r="AP100">
        <f>'2Degree_data'!AP43</f>
        <v>2173.0224452260341</v>
      </c>
      <c r="AQ100">
        <f>'2Degree_data'!AQ43</f>
        <v>2159.3127741026783</v>
      </c>
      <c r="AR100">
        <f>'2Degree_data'!AR43</f>
        <v>2144.3355124463542</v>
      </c>
    </row>
    <row r="101" spans="1:44" x14ac:dyDescent="0.2">
      <c r="A101" t="str">
        <f>'2Degree_data'!A44</f>
        <v>2DEGREE</v>
      </c>
      <c r="B101" t="str">
        <f>'2Degree_data'!B44</f>
        <v>Land Cover|Cropland|Rainfed</v>
      </c>
      <c r="C101" t="str">
        <f>'2Degree_data'!C44</f>
        <v>million ha</v>
      </c>
      <c r="D101">
        <f>'2Degree_data'!D44</f>
        <v>1479.4700216707499</v>
      </c>
      <c r="E101">
        <f>'2Degree_data'!E44</f>
        <v>1501.9588241212</v>
      </c>
      <c r="F101">
        <f>'2Degree_data'!F44</f>
        <v>1524.5666149444</v>
      </c>
      <c r="G101">
        <f>'2Degree_data'!G44</f>
        <v>1547.23389995398</v>
      </c>
      <c r="H101">
        <f>'2Degree_data'!H44</f>
        <v>1570.1391617090601</v>
      </c>
      <c r="I101">
        <f>'2Degree_data'!I44</f>
        <v>1596.3174839733399</v>
      </c>
      <c r="J101">
        <f>'2Degree_data'!J44</f>
        <v>1624.87635659382</v>
      </c>
      <c r="K101">
        <f>'2Degree_data'!K44</f>
        <v>1653.6137117734399</v>
      </c>
      <c r="L101">
        <f>'2Degree_data'!L44</f>
        <v>1682.4700553258101</v>
      </c>
      <c r="M101">
        <f>'2Degree_data'!M44</f>
        <v>1711.53906630652</v>
      </c>
      <c r="N101">
        <f>'2Degree_data'!N44</f>
        <v>1740.6333866043899</v>
      </c>
      <c r="O101">
        <f>'2Degree_data'!O44</f>
        <v>1736.0382059518299</v>
      </c>
      <c r="P101">
        <f>'2Degree_data'!P44</f>
        <v>1730.18988310298</v>
      </c>
      <c r="Q101">
        <f>'2Degree_data'!Q44</f>
        <v>1723.0958399299</v>
      </c>
      <c r="R101">
        <f>'2Degree_data'!R44</f>
        <v>1714.6832055545999</v>
      </c>
      <c r="S101">
        <f>'2Degree_data'!S44</f>
        <v>1704.7999816331601</v>
      </c>
      <c r="T101">
        <f>'2Degree_data'!T44</f>
        <v>1694.064234191</v>
      </c>
      <c r="U101">
        <f>'2Degree_data'!U44</f>
        <v>1681.7132596635199</v>
      </c>
      <c r="V101">
        <f>'2Degree_data'!V44</f>
        <v>1667.8477542963201</v>
      </c>
      <c r="W101">
        <f>'2Degree_data'!W44</f>
        <v>1652.26705347763</v>
      </c>
      <c r="X101">
        <f>'2Degree_data'!X44</f>
        <v>1634.9448916809099</v>
      </c>
      <c r="Y101">
        <f>'2Degree_data'!Y44</f>
        <v>1608.8113329186999</v>
      </c>
      <c r="Z101">
        <f>'2Degree_data'!Z44</f>
        <v>1580.69222112849</v>
      </c>
      <c r="AA101">
        <f>'2Degree_data'!AA44</f>
        <v>1550.58195775424</v>
      </c>
      <c r="AB101">
        <f>'2Degree_data'!AB44</f>
        <v>1518.12944876757</v>
      </c>
      <c r="AC101">
        <f>'2Degree_data'!AC44</f>
        <v>1483.34422918785</v>
      </c>
      <c r="AD101">
        <f>'2Degree_data'!AD44</f>
        <v>1446.3924097829499</v>
      </c>
      <c r="AE101">
        <f>'2Degree_data'!AE44</f>
        <v>1406.90646558955</v>
      </c>
      <c r="AF101">
        <f>'2Degree_data'!AF44</f>
        <v>1364.60651715938</v>
      </c>
      <c r="AG101">
        <f>'2Degree_data'!AG44</f>
        <v>1319.5721904505999</v>
      </c>
      <c r="AH101">
        <f>'2Degree_data'!AH44</f>
        <v>1271.63848244325</v>
      </c>
      <c r="AI101">
        <f>'2Degree_data'!AI44</f>
        <v>1216.53454728727</v>
      </c>
      <c r="AJ101">
        <f>'2Degree_data'!AJ44</f>
        <v>1158.23054063989</v>
      </c>
      <c r="AK101">
        <f>'2Degree_data'!AK44</f>
        <v>1096.5900594642301</v>
      </c>
      <c r="AL101">
        <f>'2Degree_data'!AL44</f>
        <v>1031.2306360402799</v>
      </c>
      <c r="AM101">
        <f>'2Degree_data'!AM44</f>
        <v>962.12715635278903</v>
      </c>
      <c r="AN101">
        <f>'2Degree_data'!AN44</f>
        <v>889.39876314453295</v>
      </c>
      <c r="AO101">
        <f>'2Degree_data'!AO44</f>
        <v>812.48305539632395</v>
      </c>
      <c r="AP101">
        <f>'2Degree_data'!AP44</f>
        <v>731.19894822603396</v>
      </c>
      <c r="AQ101">
        <f>'2Degree_data'!AQ44</f>
        <v>645.39810210267797</v>
      </c>
      <c r="AR101">
        <f>'2Degree_data'!AR44</f>
        <v>554.72510644636395</v>
      </c>
    </row>
    <row r="102" spans="1:44" x14ac:dyDescent="0.2">
      <c r="A102" t="str">
        <f>'2Degree_data'!A45</f>
        <v>2DEGREE</v>
      </c>
      <c r="B102" t="str">
        <f>'2Degree_data'!B45</f>
        <v>Land Cover|Cropland|Irrigated</v>
      </c>
      <c r="C102" t="str">
        <f>'2Degree_data'!C45</f>
        <v>million ha</v>
      </c>
      <c r="D102">
        <f>'2Degree_data'!D45</f>
        <v>367.8</v>
      </c>
      <c r="E102">
        <f>'2Degree_data'!E45</f>
        <v>367.8</v>
      </c>
      <c r="F102">
        <f>'2Degree_data'!F45</f>
        <v>367.8</v>
      </c>
      <c r="G102">
        <f>'2Degree_data'!G45</f>
        <v>367.8</v>
      </c>
      <c r="H102">
        <f>'2Degree_data'!H45</f>
        <v>367.8</v>
      </c>
      <c r="I102">
        <f>'2Degree_data'!I45</f>
        <v>367.8</v>
      </c>
      <c r="J102">
        <f>'2Degree_data'!J45</f>
        <v>367.8</v>
      </c>
      <c r="K102">
        <f>'2Degree_data'!K45</f>
        <v>367.8</v>
      </c>
      <c r="L102">
        <f>'2Degree_data'!L45</f>
        <v>367.8</v>
      </c>
      <c r="M102">
        <f>'2Degree_data'!M45</f>
        <v>367.8</v>
      </c>
      <c r="N102">
        <f>'2Degree_data'!N45</f>
        <v>367.8</v>
      </c>
      <c r="O102">
        <f>'2Degree_data'!O45</f>
        <v>386.19</v>
      </c>
      <c r="P102">
        <f>'2Degree_data'!P45</f>
        <v>405.49950000000001</v>
      </c>
      <c r="Q102">
        <f>'2Degree_data'!Q45</f>
        <v>425.774475</v>
      </c>
      <c r="R102">
        <f>'2Degree_data'!R45</f>
        <v>447.06319879999899</v>
      </c>
      <c r="S102">
        <f>'2Degree_data'!S45</f>
        <v>469.41635869999999</v>
      </c>
      <c r="T102">
        <f>'2Degree_data'!T45</f>
        <v>492.88717659999901</v>
      </c>
      <c r="U102">
        <f>'2Degree_data'!U45</f>
        <v>517.53153550000002</v>
      </c>
      <c r="V102">
        <f>'2Degree_data'!V45</f>
        <v>543.40811219999898</v>
      </c>
      <c r="W102">
        <f>'2Degree_data'!W45</f>
        <v>570.57851779999896</v>
      </c>
      <c r="X102">
        <f>'2Degree_data'!X45</f>
        <v>599.10744369999998</v>
      </c>
      <c r="Y102">
        <f>'2Degree_data'!Y45</f>
        <v>629.06281590000003</v>
      </c>
      <c r="Z102">
        <f>'2Degree_data'!Z45</f>
        <v>660.51595669999904</v>
      </c>
      <c r="AA102">
        <f>'2Degree_data'!AA45</f>
        <v>693.54175450000002</v>
      </c>
      <c r="AB102">
        <f>'2Degree_data'!AB45</f>
        <v>728.21884229999898</v>
      </c>
      <c r="AC102">
        <f>'2Degree_data'!AC45</f>
        <v>764.62978439999995</v>
      </c>
      <c r="AD102">
        <f>'2Degree_data'!AD45</f>
        <v>802.8612736</v>
      </c>
      <c r="AE102">
        <f>'2Degree_data'!AE45</f>
        <v>843.00433729999895</v>
      </c>
      <c r="AF102">
        <f>'2Degree_data'!AF45</f>
        <v>885.15455420000001</v>
      </c>
      <c r="AG102">
        <f>'2Degree_data'!AG45</f>
        <v>929.41228189999902</v>
      </c>
      <c r="AH102">
        <f>'2Degree_data'!AH45</f>
        <v>975.88289599999996</v>
      </c>
      <c r="AI102">
        <f>'2Degree_data'!AI45</f>
        <v>1024.6770409999999</v>
      </c>
      <c r="AJ102">
        <f>'2Degree_data'!AJ45</f>
        <v>1075.910893</v>
      </c>
      <c r="AK102">
        <f>'2Degree_data'!AK45</f>
        <v>1129.7064370000001</v>
      </c>
      <c r="AL102">
        <f>'2Degree_data'!AL45</f>
        <v>1186.191759</v>
      </c>
      <c r="AM102">
        <f>'2Degree_data'!AM45</f>
        <v>1245.5013469999999</v>
      </c>
      <c r="AN102">
        <f>'2Degree_data'!AN45</f>
        <v>1307.776415</v>
      </c>
      <c r="AO102">
        <f>'2Degree_data'!AO45</f>
        <v>1373.1652349999999</v>
      </c>
      <c r="AP102">
        <f>'2Degree_data'!AP45</f>
        <v>1441.8234970000001</v>
      </c>
      <c r="AQ102">
        <f>'2Degree_data'!AQ45</f>
        <v>1513.9146720000001</v>
      </c>
      <c r="AR102">
        <f>'2Degree_data'!AR45</f>
        <v>1589.61040599999</v>
      </c>
    </row>
    <row r="103" spans="1:44" x14ac:dyDescent="0.2">
      <c r="A103" t="str">
        <f>'2Degree_data'!A46</f>
        <v>2DEGREE</v>
      </c>
      <c r="B103" t="str">
        <f>'2Degree_data'!B46</f>
        <v>Land Cover|Forest</v>
      </c>
      <c r="C103" t="str">
        <f>'2Degree_data'!C46</f>
        <v>million ha</v>
      </c>
      <c r="D103">
        <f>'2Degree_data'!D46</f>
        <v>3999.99999999999</v>
      </c>
      <c r="E103">
        <f>'2Degree_data'!E46</f>
        <v>3999.99999999999</v>
      </c>
      <c r="F103">
        <f>'2Degree_data'!F46</f>
        <v>4000</v>
      </c>
      <c r="G103">
        <f>'2Degree_data'!G46</f>
        <v>3993.9661000460201</v>
      </c>
      <c r="H103">
        <f>'2Degree_data'!H46</f>
        <v>3971.06083829093</v>
      </c>
      <c r="I103">
        <f>'2Degree_data'!I46</f>
        <v>3922.7762896285799</v>
      </c>
      <c r="J103">
        <f>'2Degree_data'!J46</f>
        <v>3859.4186697629998</v>
      </c>
      <c r="K103">
        <f>'2Degree_data'!K46</f>
        <v>3795.8825673382798</v>
      </c>
      <c r="L103">
        <f>'2Degree_data'!L46</f>
        <v>3732.2274765408201</v>
      </c>
      <c r="M103">
        <f>'2Degree_data'!M46</f>
        <v>3667.7152970697298</v>
      </c>
      <c r="N103">
        <f>'2Degree_data'!N46</f>
        <v>3603.8222295267501</v>
      </c>
      <c r="O103">
        <f>'2Degree_data'!O46</f>
        <v>3568.1170878398102</v>
      </c>
      <c r="P103">
        <f>'2Degree_data'!P46</f>
        <v>3533.39000959443</v>
      </c>
      <c r="Q103">
        <f>'2Degree_data'!Q46</f>
        <v>3498.2987554279998</v>
      </c>
      <c r="R103">
        <f>'2Degree_data'!R46</f>
        <v>3464.1567649090698</v>
      </c>
      <c r="S103">
        <f>'2Degree_data'!S46</f>
        <v>3430.42092783629</v>
      </c>
      <c r="T103">
        <f>'2Degree_data'!T46</f>
        <v>3395.7755350389398</v>
      </c>
      <c r="U103">
        <f>'2Degree_data'!U46</f>
        <v>3314.40629010777</v>
      </c>
      <c r="V103">
        <f>'2Degree_data'!V46</f>
        <v>3179.6955833752399</v>
      </c>
      <c r="W103">
        <f>'2Degree_data'!W46</f>
        <v>3012.7487829463898</v>
      </c>
      <c r="X103">
        <f>'2Degree_data'!X46</f>
        <v>2907.0166152192801</v>
      </c>
      <c r="Y103">
        <f>'2Degree_data'!Y46</f>
        <v>3242.3898190117902</v>
      </c>
      <c r="Z103">
        <f>'2Degree_data'!Z46</f>
        <v>3224.2341013605701</v>
      </c>
      <c r="AA103">
        <f>'2Degree_data'!AA46</f>
        <v>3205.8524570481</v>
      </c>
      <c r="AB103">
        <f>'2Degree_data'!AB46</f>
        <v>3188.8061895933402</v>
      </c>
      <c r="AC103">
        <f>'2Degree_data'!AC46</f>
        <v>3173.0031996769098</v>
      </c>
      <c r="AD103">
        <f>'2Degree_data'!AD46</f>
        <v>3156.25741999509</v>
      </c>
      <c r="AE103">
        <f>'2Degree_data'!AE46</f>
        <v>3140.1341906017901</v>
      </c>
      <c r="AF103">
        <f>'2Degree_data'!AF46</f>
        <v>3125.4622334905198</v>
      </c>
      <c r="AG103">
        <f>'2Degree_data'!AG46</f>
        <v>3111.4171438578701</v>
      </c>
      <c r="AH103">
        <f>'2Degree_data'!AH46</f>
        <v>3097.41412787852</v>
      </c>
      <c r="AI103">
        <f>'2Degree_data'!AI46</f>
        <v>3094.70202060058</v>
      </c>
      <c r="AJ103">
        <f>'2Degree_data'!AJ46</f>
        <v>3092.1058565687699</v>
      </c>
      <c r="AK103">
        <f>'2Degree_data'!AK46</f>
        <v>3090.2844750652298</v>
      </c>
      <c r="AL103">
        <f>'2Degree_data'!AL46</f>
        <v>3090.1366790552702</v>
      </c>
      <c r="AM103">
        <f>'2Degree_data'!AM46</f>
        <v>3090.9086733088502</v>
      </c>
      <c r="AN103">
        <f>'2Degree_data'!AN46</f>
        <v>3091.0512585926299</v>
      </c>
      <c r="AO103">
        <f>'2Degree_data'!AO46</f>
        <v>3092.2674064163598</v>
      </c>
      <c r="AP103">
        <f>'2Degree_data'!AP46</f>
        <v>3095.2269329074602</v>
      </c>
      <c r="AQ103">
        <f>'2Degree_data'!AQ46</f>
        <v>3098.62586410634</v>
      </c>
      <c r="AR103">
        <f>'2Degree_data'!AR46</f>
        <v>3103.9368070834598</v>
      </c>
    </row>
    <row r="104" spans="1:44" x14ac:dyDescent="0.2">
      <c r="A104" t="str">
        <f>'2Degree_data'!A47</f>
        <v>2DEGREE</v>
      </c>
      <c r="B104" t="str">
        <f>'2Degree_data'!B47</f>
        <v>Land Cover|Forest|Forestry</v>
      </c>
      <c r="C104" t="str">
        <f>'2Degree_data'!C47</f>
        <v>million ha</v>
      </c>
      <c r="D104">
        <f>'2Degree_data'!D47</f>
        <v>2714.99999999999</v>
      </c>
      <c r="E104">
        <f>'2Degree_data'!E47</f>
        <v>2714.99999999999</v>
      </c>
      <c r="F104">
        <f>'2Degree_data'!F47</f>
        <v>2714.99999999999</v>
      </c>
      <c r="G104">
        <f>'2Degree_data'!G47</f>
        <v>2708.9661000460101</v>
      </c>
      <c r="H104">
        <f>'2Degree_data'!H47</f>
        <v>2489.7083070946201</v>
      </c>
      <c r="I104">
        <f>'2Degree_data'!I47</f>
        <v>2155.2495675471</v>
      </c>
      <c r="J104">
        <f>'2Degree_data'!J47</f>
        <v>2052.16</v>
      </c>
      <c r="K104">
        <f>'2Degree_data'!K47</f>
        <v>2052.16</v>
      </c>
      <c r="L104">
        <f>'2Degree_data'!L47</f>
        <v>2052.16</v>
      </c>
      <c r="M104">
        <f>'2Degree_data'!M47</f>
        <v>2052.16</v>
      </c>
      <c r="N104">
        <f>'2Degree_data'!N47</f>
        <v>2052.16</v>
      </c>
      <c r="O104">
        <f>'2Degree_data'!O47</f>
        <v>2052.16</v>
      </c>
      <c r="P104">
        <f>'2Degree_data'!P47</f>
        <v>1979.07380479528</v>
      </c>
      <c r="Q104">
        <f>'2Degree_data'!Q47</f>
        <v>1905.0318225086601</v>
      </c>
      <c r="R104">
        <f>'2Degree_data'!R47</f>
        <v>1833.3687595419599</v>
      </c>
      <c r="S104">
        <f>'2Degree_data'!S47</f>
        <v>1762.6939903785899</v>
      </c>
      <c r="T104">
        <f>'2Degree_data'!T47</f>
        <v>1748.7700026646901</v>
      </c>
      <c r="U104">
        <f>'2Degree_data'!U47</f>
        <v>1698.84107362331</v>
      </c>
      <c r="V104">
        <f>'2Degree_data'!V47</f>
        <v>1603.43724002972</v>
      </c>
      <c r="W104">
        <f>'2Degree_data'!W47</f>
        <v>1727.7487829463901</v>
      </c>
      <c r="X104">
        <f>'2Degree_data'!X47</f>
        <v>1622.0166152192801</v>
      </c>
      <c r="Y104">
        <f>'2Degree_data'!Y47</f>
        <v>1874.46898199067</v>
      </c>
      <c r="Z104">
        <f>'2Degree_data'!Z47</f>
        <v>1939.2341013605701</v>
      </c>
      <c r="AA104">
        <f>'2Degree_data'!AA47</f>
        <v>1920.8524570481</v>
      </c>
      <c r="AB104">
        <f>'2Degree_data'!AB47</f>
        <v>1903.8061895933399</v>
      </c>
      <c r="AC104">
        <f>'2Degree_data'!AC47</f>
        <v>1888.0031996769101</v>
      </c>
      <c r="AD104">
        <f>'2Degree_data'!AD47</f>
        <v>1871.25741999509</v>
      </c>
      <c r="AE104">
        <f>'2Degree_data'!AE47</f>
        <v>1855.1341906017899</v>
      </c>
      <c r="AF104">
        <f>'2Degree_data'!AF47</f>
        <v>1840.46223349052</v>
      </c>
      <c r="AG104">
        <f>'2Degree_data'!AG47</f>
        <v>1826.4171438578701</v>
      </c>
      <c r="AH104">
        <f>'2Degree_data'!AH47</f>
        <v>1812.41412787852</v>
      </c>
      <c r="AI104">
        <f>'2Degree_data'!AI47</f>
        <v>1809.70202060058</v>
      </c>
      <c r="AJ104">
        <f>'2Degree_data'!AJ47</f>
        <v>1656.6004760696401</v>
      </c>
      <c r="AK104">
        <f>'2Degree_data'!AK47</f>
        <v>1631.02009400563</v>
      </c>
      <c r="AL104">
        <f>'2Degree_data'!AL47</f>
        <v>1605.3743429876299</v>
      </c>
      <c r="AM104">
        <f>'2Degree_data'!AM47</f>
        <v>1579.82383006488</v>
      </c>
      <c r="AN104">
        <f>'2Degree_data'!AN47</f>
        <v>1554.11834076436</v>
      </c>
      <c r="AO104">
        <f>'2Degree_data'!AO47</f>
        <v>1528.44272060511</v>
      </c>
      <c r="AP104">
        <f>'2Degree_data'!AP47</f>
        <v>1502.83246939983</v>
      </c>
      <c r="AQ104">
        <f>'2Degree_data'!AQ47</f>
        <v>1477.15684924058</v>
      </c>
      <c r="AR104">
        <f>'2Degree_data'!AR47</f>
        <v>1451.5764671765601</v>
      </c>
    </row>
    <row r="105" spans="1:44" x14ac:dyDescent="0.2">
      <c r="A105" t="str">
        <f>'2Degree_data'!A48</f>
        <v>2DEGREE</v>
      </c>
      <c r="B105" t="str">
        <f>'2Degree_data'!B48</f>
        <v>Land Cover|Other Land</v>
      </c>
      <c r="C105" t="str">
        <f>'2Degree_data'!C48</f>
        <v>million ha</v>
      </c>
      <c r="D105">
        <f>'2Degree_data'!D48</f>
        <v>3899.99999999999</v>
      </c>
      <c r="E105">
        <f>'2Degree_data'!E48</f>
        <v>3899.99999999999</v>
      </c>
      <c r="F105">
        <f>'2Degree_data'!F48</f>
        <v>3899.99999999999</v>
      </c>
      <c r="G105">
        <f>'2Degree_data'!G48</f>
        <v>3899.99999999999</v>
      </c>
      <c r="H105">
        <f>'2Degree_data'!H48</f>
        <v>3900</v>
      </c>
      <c r="I105">
        <f>'2Degree_data'!I48</f>
        <v>3899.99999999999</v>
      </c>
      <c r="J105">
        <f>'2Degree_data'!J48</f>
        <v>3899.99999999999</v>
      </c>
      <c r="K105">
        <f>'2Degree_data'!K48</f>
        <v>3900</v>
      </c>
      <c r="L105">
        <f>'2Degree_data'!L48</f>
        <v>3900</v>
      </c>
      <c r="M105">
        <f>'2Degree_data'!M48</f>
        <v>3900</v>
      </c>
      <c r="N105">
        <f>'2Degree_data'!N48</f>
        <v>3900</v>
      </c>
      <c r="O105">
        <f>'2Degree_data'!O48</f>
        <v>3900</v>
      </c>
      <c r="P105">
        <f>'2Degree_data'!P48</f>
        <v>3900</v>
      </c>
      <c r="Q105">
        <f>'2Degree_data'!Q48</f>
        <v>3900</v>
      </c>
      <c r="R105">
        <f>'2Degree_data'!R48</f>
        <v>3900</v>
      </c>
      <c r="S105">
        <f>'2Degree_data'!S48</f>
        <v>3900</v>
      </c>
      <c r="T105">
        <f>'2Degree_data'!T48</f>
        <v>3900</v>
      </c>
      <c r="U105">
        <f>'2Degree_data'!U48</f>
        <v>3900</v>
      </c>
      <c r="V105">
        <f>'2Degree_data'!V48</f>
        <v>3900</v>
      </c>
      <c r="W105">
        <f>'2Degree_data'!W48</f>
        <v>3900</v>
      </c>
      <c r="X105">
        <f>'2Degree_data'!X48</f>
        <v>3900</v>
      </c>
      <c r="Y105">
        <f>'2Degree_data'!Y48</f>
        <v>3900</v>
      </c>
      <c r="Z105">
        <f>'2Degree_data'!Z48</f>
        <v>3900</v>
      </c>
      <c r="AA105">
        <f>'2Degree_data'!AA48</f>
        <v>3900</v>
      </c>
      <c r="AB105">
        <f>'2Degree_data'!AB48</f>
        <v>3900</v>
      </c>
      <c r="AC105">
        <f>'2Degree_data'!AC48</f>
        <v>3900</v>
      </c>
      <c r="AD105">
        <f>'2Degree_data'!AD48</f>
        <v>3900</v>
      </c>
      <c r="AE105">
        <f>'2Degree_data'!AE48</f>
        <v>3900</v>
      </c>
      <c r="AF105">
        <f>'2Degree_data'!AF48</f>
        <v>3900</v>
      </c>
      <c r="AG105">
        <f>'2Degree_data'!AG48</f>
        <v>3900</v>
      </c>
      <c r="AH105">
        <f>'2Degree_data'!AH48</f>
        <v>3900</v>
      </c>
      <c r="AI105">
        <f>'2Degree_data'!AI48</f>
        <v>3900</v>
      </c>
      <c r="AJ105">
        <f>'2Degree_data'!AJ48</f>
        <v>3900</v>
      </c>
      <c r="AK105">
        <f>'2Degree_data'!AK48</f>
        <v>3900</v>
      </c>
      <c r="AL105">
        <f>'2Degree_data'!AL48</f>
        <v>3900</v>
      </c>
      <c r="AM105">
        <f>'2Degree_data'!AM48</f>
        <v>3900</v>
      </c>
      <c r="AN105">
        <f>'2Degree_data'!AN48</f>
        <v>3900</v>
      </c>
      <c r="AO105">
        <f>'2Degree_data'!AO48</f>
        <v>3900</v>
      </c>
      <c r="AP105">
        <f>'2Degree_data'!AP48</f>
        <v>3900</v>
      </c>
      <c r="AQ105">
        <f>'2Degree_data'!AQ48</f>
        <v>3900</v>
      </c>
      <c r="AR105">
        <f>'2Degree_data'!AR48</f>
        <v>3900</v>
      </c>
    </row>
    <row r="106" spans="1:44" x14ac:dyDescent="0.2">
      <c r="A106" t="str">
        <f>'2Degree_data'!A49</f>
        <v>2DEGREE</v>
      </c>
      <c r="B106" t="str">
        <f>'2Degree_data'!B49</f>
        <v>Land Cover|Pasture</v>
      </c>
      <c r="C106" t="str">
        <f>'2Degree_data'!C49</f>
        <v>million ha</v>
      </c>
      <c r="D106">
        <f>'2Degree_data'!D49</f>
        <v>3200</v>
      </c>
      <c r="E106">
        <f>'2Degree_data'!E49</f>
        <v>3200</v>
      </c>
      <c r="F106">
        <f>'2Degree_data'!F49</f>
        <v>3200</v>
      </c>
      <c r="G106">
        <f>'2Degree_data'!G49</f>
        <v>3200</v>
      </c>
      <c r="H106">
        <f>'2Degree_data'!H49</f>
        <v>3200</v>
      </c>
      <c r="I106">
        <f>'2Degree_data'!I49</f>
        <v>3222.1062263980698</v>
      </c>
      <c r="J106">
        <f>'2Degree_data'!J49</f>
        <v>3256.9049736431698</v>
      </c>
      <c r="K106">
        <f>'2Degree_data'!K49</f>
        <v>3291.7037208882598</v>
      </c>
      <c r="L106">
        <f>'2Degree_data'!L49</f>
        <v>3326.5024681333598</v>
      </c>
      <c r="M106">
        <f>'2Degree_data'!M49</f>
        <v>3361.94563662374</v>
      </c>
      <c r="N106">
        <f>'2Degree_data'!N49</f>
        <v>3396.74438386884</v>
      </c>
      <c r="O106">
        <f>'2Degree_data'!O49</f>
        <v>3418.65470620835</v>
      </c>
      <c r="P106">
        <f>'2Degree_data'!P49</f>
        <v>3439.9206073025798</v>
      </c>
      <c r="Q106">
        <f>'2Degree_data'!Q49</f>
        <v>3461.8309296420798</v>
      </c>
      <c r="R106">
        <f>'2Degree_data'!R49</f>
        <v>3483.09683073631</v>
      </c>
      <c r="S106">
        <f>'2Degree_data'!S49</f>
        <v>3504.3627318305398</v>
      </c>
      <c r="T106">
        <f>'2Degree_data'!T49</f>
        <v>3526.2730541700498</v>
      </c>
      <c r="U106">
        <f>'2Degree_data'!U49</f>
        <v>3548.1833765095498</v>
      </c>
      <c r="V106">
        <f>'2Degree_data'!V49</f>
        <v>3570.0936988490598</v>
      </c>
      <c r="W106">
        <f>'2Degree_data'!W49</f>
        <v>3592.0040211885698</v>
      </c>
      <c r="X106">
        <f>'2Degree_data'!X49</f>
        <v>3613.9143435280698</v>
      </c>
      <c r="Y106">
        <f>'2Degree_data'!Y49</f>
        <v>3628.7360321695</v>
      </c>
      <c r="Z106">
        <f>'2Degree_data'!Z49</f>
        <v>3643.5577208109298</v>
      </c>
      <c r="AA106">
        <f>'2Degree_data'!AA49</f>
        <v>3659.0238306976498</v>
      </c>
      <c r="AB106">
        <f>'2Degree_data'!AB49</f>
        <v>3673.8455193390801</v>
      </c>
      <c r="AC106">
        <f>'2Degree_data'!AC49</f>
        <v>3688.0227867352301</v>
      </c>
      <c r="AD106">
        <f>'2Degree_data'!AD49</f>
        <v>3703.4888966219401</v>
      </c>
      <c r="AE106">
        <f>'2Degree_data'!AE49</f>
        <v>3718.9550065086501</v>
      </c>
      <c r="AF106">
        <f>'2Degree_data'!AF49</f>
        <v>3733.7766951500798</v>
      </c>
      <c r="AG106">
        <f>'2Degree_data'!AG49</f>
        <v>3748.5983837915101</v>
      </c>
      <c r="AH106">
        <f>'2Degree_data'!AH49</f>
        <v>3764.0644936782201</v>
      </c>
      <c r="AI106">
        <f>'2Degree_data'!AI49</f>
        <v>3773.0863911121401</v>
      </c>
      <c r="AJ106">
        <f>'2Degree_data'!AJ49</f>
        <v>3782.7527097913298</v>
      </c>
      <c r="AK106">
        <f>'2Degree_data'!AK49</f>
        <v>3792.4190284705301</v>
      </c>
      <c r="AL106">
        <f>'2Degree_data'!AL49</f>
        <v>3801.4409259044401</v>
      </c>
      <c r="AM106">
        <f>'2Degree_data'!AM49</f>
        <v>3810.4628233383601</v>
      </c>
      <c r="AN106">
        <f>'2Degree_data'!AN49</f>
        <v>3820.7735632628301</v>
      </c>
      <c r="AO106">
        <f>'2Degree_data'!AO49</f>
        <v>3831.0843031873001</v>
      </c>
      <c r="AP106">
        <f>'2Degree_data'!AP49</f>
        <v>3840.7506218664998</v>
      </c>
      <c r="AQ106">
        <f>'2Degree_data'!AQ49</f>
        <v>3851.0613617909698</v>
      </c>
      <c r="AR106">
        <f>'2Degree_data'!AR49</f>
        <v>3860.7276804701601</v>
      </c>
    </row>
    <row r="107" spans="1:44" x14ac:dyDescent="0.2">
      <c r="A107" t="str">
        <f>'2Degree_data'!A50</f>
        <v>2DEGREE</v>
      </c>
      <c r="B107" t="str">
        <f>'2Degree_data'!B50</f>
        <v>Land Cover|Cropland+Livestock+Forest</v>
      </c>
      <c r="C107" t="str">
        <f>'2Degree_data'!C50</f>
        <v>million ha</v>
      </c>
      <c r="D107">
        <f>'2Degree_data'!D50</f>
        <v>7762.2700216707399</v>
      </c>
      <c r="E107">
        <f>'2Degree_data'!E50</f>
        <v>7784.7588241211897</v>
      </c>
      <c r="F107">
        <f>'2Degree_data'!F50</f>
        <v>7807.3666149443898</v>
      </c>
      <c r="G107">
        <f>'2Degree_data'!G50</f>
        <v>7823.99999999999</v>
      </c>
      <c r="H107">
        <f>'2Degree_data'!H50</f>
        <v>7627.6474688036797</v>
      </c>
      <c r="I107">
        <f>'2Degree_data'!I50</f>
        <v>7341.4732779185088</v>
      </c>
      <c r="J107">
        <f>'2Degree_data'!J50</f>
        <v>7301.7413302369896</v>
      </c>
      <c r="K107">
        <f>'2Degree_data'!K50</f>
        <v>7365.2774326617</v>
      </c>
      <c r="L107">
        <f>'2Degree_data'!L50</f>
        <v>7428.9325234591697</v>
      </c>
      <c r="M107">
        <f>'2Degree_data'!M50</f>
        <v>7493.4447029302601</v>
      </c>
      <c r="N107">
        <f>'2Degree_data'!N50</f>
        <v>7557.3377704732302</v>
      </c>
      <c r="O107">
        <f>'2Degree_data'!O50</f>
        <v>7593.0429121601792</v>
      </c>
      <c r="P107">
        <f>'2Degree_data'!P50</f>
        <v>7554.68379520084</v>
      </c>
      <c r="Q107">
        <f>'2Degree_data'!Q50</f>
        <v>7515.7330670806405</v>
      </c>
      <c r="R107">
        <f>'2Degree_data'!R50</f>
        <v>7478.2119946328685</v>
      </c>
      <c r="S107">
        <f>'2Degree_data'!S50</f>
        <v>7441.2730625422901</v>
      </c>
      <c r="T107">
        <f>'2Degree_data'!T50</f>
        <v>7461.9944676257383</v>
      </c>
      <c r="U107">
        <f>'2Degree_data'!U50</f>
        <v>7446.2692452963802</v>
      </c>
      <c r="V107">
        <f>'2Degree_data'!V50</f>
        <v>7384.786805375099</v>
      </c>
      <c r="W107">
        <f>'2Degree_data'!W50</f>
        <v>7542.5983754125891</v>
      </c>
      <c r="X107">
        <f>'2Degree_data'!X50</f>
        <v>7469.9832941282602</v>
      </c>
      <c r="Y107">
        <f>'2Degree_data'!Y50</f>
        <v>7741.0791629788691</v>
      </c>
      <c r="Z107">
        <f>'2Degree_data'!Z50</f>
        <v>7823.9999999999891</v>
      </c>
      <c r="AA107">
        <f>'2Degree_data'!AA50</f>
        <v>7823.9999999999891</v>
      </c>
      <c r="AB107">
        <f>'2Degree_data'!AB50</f>
        <v>7823.9999999999891</v>
      </c>
      <c r="AC107">
        <f>'2Degree_data'!AC50</f>
        <v>7823.9999999999909</v>
      </c>
      <c r="AD107">
        <f>'2Degree_data'!AD50</f>
        <v>7823.99999999998</v>
      </c>
      <c r="AE107">
        <f>'2Degree_data'!AE50</f>
        <v>7823.9999999999891</v>
      </c>
      <c r="AF107">
        <f>'2Degree_data'!AF50</f>
        <v>7823.99999999998</v>
      </c>
      <c r="AG107">
        <f>'2Degree_data'!AG50</f>
        <v>7823.9999999999791</v>
      </c>
      <c r="AH107">
        <f>'2Degree_data'!AH50</f>
        <v>7823.99999999999</v>
      </c>
      <c r="AI107">
        <f>'2Degree_data'!AI50</f>
        <v>7823.99999999999</v>
      </c>
      <c r="AJ107">
        <f>'2Degree_data'!AJ50</f>
        <v>7673.4946195008597</v>
      </c>
      <c r="AK107">
        <f>'2Degree_data'!AK50</f>
        <v>7649.7356189403899</v>
      </c>
      <c r="AL107">
        <f>'2Degree_data'!AL50</f>
        <v>7624.2376639323502</v>
      </c>
      <c r="AM107">
        <f>'2Degree_data'!AM50</f>
        <v>7597.9151567560293</v>
      </c>
      <c r="AN107">
        <f>'2Degree_data'!AN50</f>
        <v>7572.0670821717231</v>
      </c>
      <c r="AO107">
        <f>'2Degree_data'!AO50</f>
        <v>7545.1753141887339</v>
      </c>
      <c r="AP107">
        <f>'2Degree_data'!AP50</f>
        <v>7516.6055364923632</v>
      </c>
      <c r="AQ107">
        <f>'2Degree_data'!AQ50</f>
        <v>7487.5309851342281</v>
      </c>
      <c r="AR107">
        <f>'2Degree_data'!AR50</f>
        <v>7456.6396600930748</v>
      </c>
    </row>
    <row r="108" spans="1:44" x14ac:dyDescent="0.2">
      <c r="A108" t="str">
        <f>'2Degree_data'!A53</f>
        <v>2DEGREE</v>
      </c>
      <c r="B108" t="str">
        <f>'2Degree_data'!B53</f>
        <v>Primary Energy</v>
      </c>
      <c r="C108" t="str">
        <f>'2Degree_data'!C53</f>
        <v>EJ/yr</v>
      </c>
      <c r="D108">
        <f>'2Degree_data'!D53</f>
        <v>490.83685685172861</v>
      </c>
      <c r="E108">
        <f>'2Degree_data'!E53</f>
        <v>496.45047294847308</v>
      </c>
      <c r="F108">
        <f>'2Degree_data'!F53</f>
        <v>496.74092434626584</v>
      </c>
      <c r="G108">
        <f>'2Degree_data'!G53</f>
        <v>489.86083047922068</v>
      </c>
      <c r="H108">
        <f>'2Degree_data'!H53</f>
        <v>486.57759486654982</v>
      </c>
      <c r="I108">
        <f>'2Degree_data'!I53</f>
        <v>488.42436512348416</v>
      </c>
      <c r="J108">
        <f>'2Degree_data'!J53</f>
        <v>484.8170309676986</v>
      </c>
      <c r="K108">
        <f>'2Degree_data'!K53</f>
        <v>490.1251927582743</v>
      </c>
      <c r="L108">
        <f>'2Degree_data'!L53</f>
        <v>494.02128521548372</v>
      </c>
      <c r="M108">
        <f>'2Degree_data'!M53</f>
        <v>496.12674818279129</v>
      </c>
      <c r="N108">
        <f>'2Degree_data'!N53</f>
        <v>500.80943457654365</v>
      </c>
      <c r="O108">
        <f>'2Degree_data'!O53</f>
        <v>495.19163235738705</v>
      </c>
      <c r="P108">
        <f>'2Degree_data'!P53</f>
        <v>492.81949108999072</v>
      </c>
      <c r="Q108">
        <f>'2Degree_data'!Q53</f>
        <v>484.4160983818519</v>
      </c>
      <c r="R108">
        <f>'2Degree_data'!R53</f>
        <v>475.85227491350395</v>
      </c>
      <c r="S108">
        <f>'2Degree_data'!S53</f>
        <v>473.40791296464255</v>
      </c>
      <c r="T108">
        <f>'2Degree_data'!T53</f>
        <v>474.70007277060211</v>
      </c>
      <c r="U108">
        <f>'2Degree_data'!U53</f>
        <v>467.33192988188449</v>
      </c>
      <c r="V108">
        <f>'2Degree_data'!V53</f>
        <v>461.2155809475579</v>
      </c>
      <c r="W108">
        <f>'2Degree_data'!W53</f>
        <v>456.00680767671503</v>
      </c>
      <c r="X108">
        <f>'2Degree_data'!X53</f>
        <v>450.28103927456976</v>
      </c>
      <c r="Y108">
        <f>'2Degree_data'!Y53</f>
        <v>450.0318422983774</v>
      </c>
      <c r="Z108">
        <f>'2Degree_data'!Z53</f>
        <v>448.62936657123657</v>
      </c>
      <c r="AA108">
        <f>'2Degree_data'!AA53</f>
        <v>447.19570736596586</v>
      </c>
      <c r="AB108">
        <f>'2Degree_data'!AB53</f>
        <v>446.29798303422456</v>
      </c>
      <c r="AC108">
        <f>'2Degree_data'!AC53</f>
        <v>445.21666272271415</v>
      </c>
      <c r="AD108">
        <f>'2Degree_data'!AD53</f>
        <v>446.04673492254943</v>
      </c>
      <c r="AE108">
        <f>'2Degree_data'!AE53</f>
        <v>445.72074024729307</v>
      </c>
      <c r="AF108">
        <f>'2Degree_data'!AF53</f>
        <v>444.87208194084269</v>
      </c>
      <c r="AG108">
        <f>'2Degree_data'!AG53</f>
        <v>443.98548567816692</v>
      </c>
      <c r="AH108">
        <f>'2Degree_data'!AH53</f>
        <v>443.0230594696622</v>
      </c>
      <c r="AI108">
        <f>'2Degree_data'!AI53</f>
        <v>442.9078938707338</v>
      </c>
      <c r="AJ108">
        <f>'2Degree_data'!AJ53</f>
        <v>440.92477624162643</v>
      </c>
      <c r="AK108">
        <f>'2Degree_data'!AK53</f>
        <v>434.42359026192537</v>
      </c>
      <c r="AL108">
        <f>'2Degree_data'!AL53</f>
        <v>428.46904060061684</v>
      </c>
      <c r="AM108">
        <f>'2Degree_data'!AM53</f>
        <v>422.53117996022752</v>
      </c>
      <c r="AN108">
        <f>'2Degree_data'!AN53</f>
        <v>421.3849857344066</v>
      </c>
      <c r="AO108">
        <f>'2Degree_data'!AO53</f>
        <v>422.82068724364291</v>
      </c>
      <c r="AP108">
        <f>'2Degree_data'!AP53</f>
        <v>422.52987369531348</v>
      </c>
      <c r="AQ108">
        <f>'2Degree_data'!AQ53</f>
        <v>423.45942845745856</v>
      </c>
      <c r="AR108">
        <f>'2Degree_data'!AR53</f>
        <v>424.74232237206985</v>
      </c>
    </row>
    <row r="109" spans="1:44" x14ac:dyDescent="0.2">
      <c r="A109" t="str">
        <f>'2Degree_data'!A54</f>
        <v>2DEGREE</v>
      </c>
      <c r="B109" t="str">
        <f>'2Degree_data'!B54</f>
        <v>Primary Energy|Biomass</v>
      </c>
      <c r="C109" t="str">
        <f>'2Degree_data'!C54</f>
        <v>EJ/yr</v>
      </c>
      <c r="D109">
        <f>'2Degree_data'!D54</f>
        <v>36.424674321238214</v>
      </c>
      <c r="E109">
        <f>'2Degree_data'!E54</f>
        <v>36.543224942907841</v>
      </c>
      <c r="F109">
        <f>'2Degree_data'!F54</f>
        <v>36.66240281654396</v>
      </c>
      <c r="G109">
        <f>'2Degree_data'!G54</f>
        <v>36.718538366646527</v>
      </c>
      <c r="H109">
        <f>'2Degree_data'!H54</f>
        <v>34.53707754420941</v>
      </c>
      <c r="I109">
        <f>'2Degree_data'!I54</f>
        <v>31.146320408495942</v>
      </c>
      <c r="J109">
        <f>'2Degree_data'!J54</f>
        <v>30.187762212636354</v>
      </c>
      <c r="K109">
        <f>'2Degree_data'!K54</f>
        <v>30.312585353970999</v>
      </c>
      <c r="L109">
        <f>'2Degree_data'!L54</f>
        <v>30.438035747272252</v>
      </c>
      <c r="M109">
        <f>'2Degree_data'!M54</f>
        <v>30.564113392539838</v>
      </c>
      <c r="N109">
        <f>'2Degree_data'!N54</f>
        <v>27.02349337439782</v>
      </c>
      <c r="O109">
        <f>'2Degree_data'!O54</f>
        <v>30.778319939101692</v>
      </c>
      <c r="P109">
        <f>'2Degree_data'!P54</f>
        <v>30.098730164762973</v>
      </c>
      <c r="Q109">
        <f>'2Degree_data'!Q54</f>
        <v>29.408791000081148</v>
      </c>
      <c r="R109">
        <f>'2Degree_data'!R54</f>
        <v>28.744457740224849</v>
      </c>
      <c r="S109">
        <f>'2Degree_data'!S54</f>
        <v>28.090187939320305</v>
      </c>
      <c r="T109">
        <f>'2Degree_data'!T54</f>
        <v>28.034623977484479</v>
      </c>
      <c r="U109">
        <f>'2Degree_data'!U54</f>
        <v>27.6006945057268</v>
      </c>
      <c r="V109">
        <f>'2Degree_data'!V54</f>
        <v>26.689905788137501</v>
      </c>
      <c r="W109">
        <f>'2Degree_data'!W54</f>
        <v>28.086128523905906</v>
      </c>
      <c r="X109">
        <f>'2Degree_data'!X54</f>
        <v>27.067205923897809</v>
      </c>
      <c r="Y109">
        <f>'2Degree_data'!Y54</f>
        <v>29.77817196378199</v>
      </c>
      <c r="Z109">
        <f>'2Degree_data'!Z54</f>
        <v>30.518421905950454</v>
      </c>
      <c r="AA109">
        <f>'2Degree_data'!AA54</f>
        <v>30.385630829454239</v>
      </c>
      <c r="AB109">
        <f>'2Degree_data'!AB54</f>
        <v>30.266547583980547</v>
      </c>
      <c r="AC109">
        <f>'2Degree_data'!AC54</f>
        <v>30.160832378642588</v>
      </c>
      <c r="AD109">
        <f>'2Degree_data'!AD54</f>
        <v>30.045531506751303</v>
      </c>
      <c r="AE109">
        <f>'2Degree_data'!AE54</f>
        <v>29.936767412889498</v>
      </c>
      <c r="AF109">
        <f>'2Degree_data'!AF54</f>
        <v>29.8429280520057</v>
      </c>
      <c r="AG109">
        <f>'2Degree_data'!AG54</f>
        <v>29.7559844256307</v>
      </c>
      <c r="AH109">
        <f>'2Degree_data'!AH54</f>
        <v>29.669168946632102</v>
      </c>
      <c r="AI109">
        <f>'2Degree_data'!AI54</f>
        <v>29.684285831885898</v>
      </c>
      <c r="AJ109">
        <f>'2Degree_data'!AJ54</f>
        <v>28.12</v>
      </c>
      <c r="AK109">
        <f>'2Degree_data'!AK54</f>
        <v>27.895</v>
      </c>
      <c r="AL109">
        <f>'2Degree_data'!AL54</f>
        <v>27.668999999999901</v>
      </c>
      <c r="AM109">
        <f>'2Degree_data'!AM54</f>
        <v>27.443999999999999</v>
      </c>
      <c r="AN109">
        <f>'2Degree_data'!AN54</f>
        <v>27.2179999999999</v>
      </c>
      <c r="AO109">
        <f>'2Degree_data'!AO54</f>
        <v>26.991999999999901</v>
      </c>
      <c r="AP109">
        <f>'2Degree_data'!AP54</f>
        <v>26.7669999999999</v>
      </c>
      <c r="AQ109">
        <f>'2Degree_data'!AQ54</f>
        <v>26.541</v>
      </c>
      <c r="AR109">
        <f>'2Degree_data'!AR54</f>
        <v>26.315999999999999</v>
      </c>
    </row>
    <row r="110" spans="1:44" x14ac:dyDescent="0.2">
      <c r="A110" t="str">
        <f>'2Degree_data'!A55</f>
        <v>2DEGREE</v>
      </c>
      <c r="B110" t="str">
        <f>'2Degree_data'!B55</f>
        <v>Primary Energy|Biomass|Crops residues</v>
      </c>
      <c r="C110" t="str">
        <f>'2Degree_data'!C55</f>
        <v>EJ/yr</v>
      </c>
      <c r="D110">
        <f>'2Degree_data'!D55</f>
        <v>7.9171743212382601</v>
      </c>
      <c r="E110">
        <f>'2Degree_data'!E55</f>
        <v>8.0357249429078905</v>
      </c>
      <c r="F110">
        <f>'2Degree_data'!F55</f>
        <v>8.1549028165440198</v>
      </c>
      <c r="G110">
        <f>'2Degree_data'!G55</f>
        <v>8.2743943161634093</v>
      </c>
      <c r="H110">
        <f>'2Degree_data'!H55</f>
        <v>8.3951403197158001</v>
      </c>
      <c r="I110">
        <f>'2Degree_data'!I55</f>
        <v>8.5161999492514493</v>
      </c>
      <c r="J110">
        <f>'2Degree_data'!J55</f>
        <v>8.6400822126363792</v>
      </c>
      <c r="K110">
        <f>'2Degree_data'!K55</f>
        <v>8.76490535397107</v>
      </c>
      <c r="L110">
        <f>'2Degree_data'!L55</f>
        <v>8.8903557472722596</v>
      </c>
      <c r="M110">
        <f>'2Degree_data'!M55</f>
        <v>9.0164333925399607</v>
      </c>
      <c r="N110">
        <f>'2Degree_data'!N55</f>
        <v>9.1431382897741607</v>
      </c>
      <c r="O110">
        <f>'2Degree_data'!O55</f>
        <v>9.2306399391017493</v>
      </c>
      <c r="P110">
        <f>'2Degree_data'!P55</f>
        <v>9.3184552144125803</v>
      </c>
      <c r="Q110">
        <f>'2Degree_data'!Q55</f>
        <v>9.40595686374016</v>
      </c>
      <c r="R110">
        <f>'2Degree_data'!R55</f>
        <v>9.4940857650342494</v>
      </c>
      <c r="S110">
        <f>'2Degree_data'!S55</f>
        <v>9.5819010403450893</v>
      </c>
      <c r="T110">
        <f>'2Degree_data'!T55</f>
        <v>9.6725389495051992</v>
      </c>
      <c r="U110">
        <f>'2Degree_data'!U55</f>
        <v>9.7628632326820597</v>
      </c>
      <c r="V110">
        <f>'2Degree_data'!V55</f>
        <v>9.8538147678254209</v>
      </c>
      <c r="W110">
        <f>'2Degree_data'!W55</f>
        <v>9.9447663029687892</v>
      </c>
      <c r="X110">
        <f>'2Degree_data'!X55</f>
        <v>10.0360314640954</v>
      </c>
      <c r="Y110">
        <f>'2Degree_data'!Y55</f>
        <v>10.096247652879899</v>
      </c>
      <c r="Z110">
        <f>'2Degree_data'!Z55</f>
        <v>10.1564638416645</v>
      </c>
      <c r="AA110">
        <f>'2Degree_data'!AA55</f>
        <v>10.216680030449099</v>
      </c>
      <c r="AB110">
        <f>'2Degree_data'!AB55</f>
        <v>10.276582593250399</v>
      </c>
      <c r="AC110">
        <f>'2Degree_data'!AC55</f>
        <v>10.336798782035</v>
      </c>
      <c r="AD110">
        <f>'2Degree_data'!AD55</f>
        <v>10.397328596802801</v>
      </c>
      <c r="AE110">
        <f>'2Degree_data'!AE55</f>
        <v>10.4578584115706</v>
      </c>
      <c r="AF110">
        <f>'2Degree_data'!AF55</f>
        <v>10.518074600355201</v>
      </c>
      <c r="AG110">
        <f>'2Degree_data'!AG55</f>
        <v>10.578604415122999</v>
      </c>
      <c r="AH110">
        <f>'2Degree_data'!AH55</f>
        <v>10.6388206039076</v>
      </c>
      <c r="AI110">
        <f>'2Degree_data'!AI55</f>
        <v>10.6824146155798</v>
      </c>
      <c r="AJ110">
        <f>'2Degree_data'!AJ55</f>
        <v>10.725695001268701</v>
      </c>
      <c r="AK110">
        <f>'2Degree_data'!AK55</f>
        <v>10.769289012940799</v>
      </c>
      <c r="AL110">
        <f>'2Degree_data'!AL55</f>
        <v>10.8125693986297</v>
      </c>
      <c r="AM110">
        <f>'2Degree_data'!AM55</f>
        <v>10.8558497843187</v>
      </c>
      <c r="AN110">
        <f>'2Degree_data'!AN55</f>
        <v>10.899757421974099</v>
      </c>
      <c r="AO110">
        <f>'2Degree_data'!AO55</f>
        <v>10.9433514336462</v>
      </c>
      <c r="AP110">
        <f>'2Degree_data'!AP55</f>
        <v>10.9872590713017</v>
      </c>
      <c r="AQ110">
        <f>'2Degree_data'!AQ55</f>
        <v>11.030853082973801</v>
      </c>
      <c r="AR110">
        <f>'2Degree_data'!AR55</f>
        <v>11.074447094646001</v>
      </c>
    </row>
    <row r="111" spans="1:44" x14ac:dyDescent="0.2">
      <c r="A111" t="str">
        <f>'2Degree_data'!A56</f>
        <v>2DEGREE</v>
      </c>
      <c r="B111" t="str">
        <f>'2Degree_data'!B56</f>
        <v>Primary Energy|Coal</v>
      </c>
      <c r="C111" t="str">
        <f>'2Degree_data'!C56</f>
        <v>EJ/yr</v>
      </c>
      <c r="D111">
        <f>'2Degree_data'!D56</f>
        <v>139.24760000000001</v>
      </c>
      <c r="E111">
        <f>'2Degree_data'!E56</f>
        <v>140.35120000000001</v>
      </c>
      <c r="F111">
        <f>'2Degree_data'!F56</f>
        <v>141.45479999999901</v>
      </c>
      <c r="G111">
        <f>'2Degree_data'!G56</f>
        <v>142.5583</v>
      </c>
      <c r="H111">
        <f>'2Degree_data'!H56</f>
        <v>143.6619</v>
      </c>
      <c r="I111">
        <f>'2Degree_data'!I56</f>
        <v>144.7655</v>
      </c>
      <c r="J111">
        <f>'2Degree_data'!J56</f>
        <v>143.98967538020599</v>
      </c>
      <c r="K111">
        <f>'2Degree_data'!K56</f>
        <v>142.490592167258</v>
      </c>
      <c r="L111">
        <f>'2Degree_data'!L56</f>
        <v>140.99031870722101</v>
      </c>
      <c r="M111">
        <f>'2Degree_data'!M56</f>
        <v>139.474120507457</v>
      </c>
      <c r="N111">
        <f>'2Degree_data'!N56</f>
        <v>137.53103650804701</v>
      </c>
      <c r="O111">
        <f>'2Degree_data'!O56</f>
        <v>144.4</v>
      </c>
      <c r="P111">
        <f>'2Degree_data'!P56</f>
        <v>138.80000000000001</v>
      </c>
      <c r="Q111">
        <f>'2Degree_data'!Q56</f>
        <v>133.19999999999999</v>
      </c>
      <c r="R111">
        <f>'2Degree_data'!R56</f>
        <v>127.599999999999</v>
      </c>
      <c r="S111">
        <f>'2Degree_data'!S56</f>
        <v>122</v>
      </c>
      <c r="T111">
        <f>'2Degree_data'!T56</f>
        <v>117</v>
      </c>
      <c r="U111">
        <f>'2Degree_data'!U56</f>
        <v>112</v>
      </c>
      <c r="V111">
        <f>'2Degree_data'!V56</f>
        <v>107</v>
      </c>
      <c r="W111">
        <f>'2Degree_data'!W56</f>
        <v>102.131680530472</v>
      </c>
      <c r="X111">
        <f>'2Degree_data'!X56</f>
        <v>96.999999999999901</v>
      </c>
      <c r="Y111">
        <f>'2Degree_data'!Y56</f>
        <v>94</v>
      </c>
      <c r="Z111">
        <f>'2Degree_data'!Z56</f>
        <v>91</v>
      </c>
      <c r="AA111">
        <f>'2Degree_data'!AA56</f>
        <v>88</v>
      </c>
      <c r="AB111">
        <f>'2Degree_data'!AB56</f>
        <v>84.999999999999901</v>
      </c>
      <c r="AC111">
        <f>'2Degree_data'!AC56</f>
        <v>82</v>
      </c>
      <c r="AD111">
        <f>'2Degree_data'!AD56</f>
        <v>81.8</v>
      </c>
      <c r="AE111">
        <f>'2Degree_data'!AE56</f>
        <v>81.599999999999994</v>
      </c>
      <c r="AF111">
        <f>'2Degree_data'!AF56</f>
        <v>81.400000000000006</v>
      </c>
      <c r="AG111">
        <f>'2Degree_data'!AG56</f>
        <v>81.199999999999903</v>
      </c>
      <c r="AH111">
        <f>'2Degree_data'!AH56</f>
        <v>81</v>
      </c>
      <c r="AI111">
        <f>'2Degree_data'!AI56</f>
        <v>81.2</v>
      </c>
      <c r="AJ111">
        <f>'2Degree_data'!AJ56</f>
        <v>81.376356558419303</v>
      </c>
      <c r="AK111">
        <f>'2Degree_data'!AK56</f>
        <v>75.265615469233595</v>
      </c>
      <c r="AL111">
        <f>'2Degree_data'!AL56</f>
        <v>69.183428560564096</v>
      </c>
      <c r="AM111">
        <f>'2Degree_data'!AM56</f>
        <v>63.116964100974499</v>
      </c>
      <c r="AN111">
        <f>'2Degree_data'!AN56</f>
        <v>56.721886954029998</v>
      </c>
      <c r="AO111">
        <f>'2Degree_data'!AO56</f>
        <v>50.3587989229001</v>
      </c>
      <c r="AP111">
        <f>'2Degree_data'!AP56</f>
        <v>44.011355966761201</v>
      </c>
      <c r="AQ111">
        <f>'2Degree_data'!AQ56</f>
        <v>39.794950799735602</v>
      </c>
      <c r="AR111">
        <f>'2Degree_data'!AR56</f>
        <v>39.8260679408247</v>
      </c>
    </row>
    <row r="112" spans="1:44" x14ac:dyDescent="0.2">
      <c r="A112" t="str">
        <f>'2Degree_data'!A57</f>
        <v>2DEGREE</v>
      </c>
      <c r="B112" t="str">
        <f>'2Degree_data'!B57</f>
        <v>Primary Energy|Fossil</v>
      </c>
      <c r="C112" t="str">
        <f>'2Degree_data'!C57</f>
        <v>EJ/yr</v>
      </c>
      <c r="D112">
        <f>'2Degree_data'!D57</f>
        <v>414.82859999999903</v>
      </c>
      <c r="E112">
        <f>'2Degree_data'!E57</f>
        <v>418.21449999999999</v>
      </c>
      <c r="F112">
        <f>'2Degree_data'!F57</f>
        <v>421.60039999999805</v>
      </c>
      <c r="G112">
        <f>'2Degree_data'!G57</f>
        <v>424.98619999999903</v>
      </c>
      <c r="H112">
        <f>'2Degree_data'!H57</f>
        <v>428.37199999999996</v>
      </c>
      <c r="I112">
        <f>'2Degree_data'!I57</f>
        <v>431.75779999999997</v>
      </c>
      <c r="J112">
        <f>'2Degree_data'!J57</f>
        <v>433.26427538020602</v>
      </c>
      <c r="K112">
        <f>'2Degree_data'!K57</f>
        <v>434.04749216725804</v>
      </c>
      <c r="L112">
        <f>'2Degree_data'!L57</f>
        <v>434.82941870721999</v>
      </c>
      <c r="M112">
        <f>'2Degree_data'!M57</f>
        <v>435.59552050745594</v>
      </c>
      <c r="N112">
        <f>'2Degree_data'!N57</f>
        <v>436.53103650804701</v>
      </c>
      <c r="O112">
        <f>'2Degree_data'!O57</f>
        <v>443.59999999999997</v>
      </c>
      <c r="P112">
        <f>'2Degree_data'!P57</f>
        <v>438.19999999999902</v>
      </c>
      <c r="Q112">
        <f>'2Degree_data'!Q57</f>
        <v>432.79999999999899</v>
      </c>
      <c r="R112">
        <f>'2Degree_data'!R57</f>
        <v>427.39999999999799</v>
      </c>
      <c r="S112">
        <f>'2Degree_data'!S57</f>
        <v>422</v>
      </c>
      <c r="T112">
        <f>'2Degree_data'!T57</f>
        <v>415.4</v>
      </c>
      <c r="U112">
        <f>'2Degree_data'!U57</f>
        <v>408.8</v>
      </c>
      <c r="V112">
        <f>'2Degree_data'!V57</f>
        <v>402.19999999999902</v>
      </c>
      <c r="W112">
        <f>'2Degree_data'!W57</f>
        <v>395.73168053047203</v>
      </c>
      <c r="X112">
        <f>'2Degree_data'!X57</f>
        <v>388.99999999999989</v>
      </c>
      <c r="Y112">
        <f>'2Degree_data'!Y57</f>
        <v>384</v>
      </c>
      <c r="Z112">
        <f>'2Degree_data'!Z57</f>
        <v>379</v>
      </c>
      <c r="AA112">
        <f>'2Degree_data'!AA57</f>
        <v>374</v>
      </c>
      <c r="AB112">
        <f>'2Degree_data'!AB57</f>
        <v>368.99999999999989</v>
      </c>
      <c r="AC112">
        <f>'2Degree_data'!AC57</f>
        <v>364</v>
      </c>
      <c r="AD112">
        <f>'2Degree_data'!AD57</f>
        <v>361</v>
      </c>
      <c r="AE112">
        <f>'2Degree_data'!AE57</f>
        <v>357.99999999999898</v>
      </c>
      <c r="AF112">
        <f>'2Degree_data'!AF57</f>
        <v>354.99999999999898</v>
      </c>
      <c r="AG112">
        <f>'2Degree_data'!AG57</f>
        <v>351.99999999999989</v>
      </c>
      <c r="AH112">
        <f>'2Degree_data'!AH57</f>
        <v>349</v>
      </c>
      <c r="AI112">
        <f>'2Degree_data'!AI57</f>
        <v>346.2</v>
      </c>
      <c r="AJ112">
        <f>'2Degree_data'!AJ57</f>
        <v>343.37635655841831</v>
      </c>
      <c r="AK112">
        <f>'2Degree_data'!AK57</f>
        <v>334.26561546923159</v>
      </c>
      <c r="AL112">
        <f>'2Degree_data'!AL57</f>
        <v>325.18342856056307</v>
      </c>
      <c r="AM112">
        <f>'2Degree_data'!AM57</f>
        <v>316.11696410097352</v>
      </c>
      <c r="AN112">
        <f>'2Degree_data'!AN57</f>
        <v>307.12188695402898</v>
      </c>
      <c r="AO112">
        <f>'2Degree_data'!AO57</f>
        <v>298.15879892289911</v>
      </c>
      <c r="AP112">
        <f>'2Degree_data'!AP57</f>
        <v>289.21135596676021</v>
      </c>
      <c r="AQ112">
        <f>'2Degree_data'!AQ57</f>
        <v>279.71720258788059</v>
      </c>
      <c r="AR112">
        <f>'2Degree_data'!AR57</f>
        <v>269.15640218603971</v>
      </c>
    </row>
    <row r="113" spans="1:44" x14ac:dyDescent="0.2">
      <c r="A113" t="str">
        <f>'2Degree_data'!A58</f>
        <v>2DEGREE</v>
      </c>
      <c r="B113" t="str">
        <f>'2Degree_data'!B58</f>
        <v>Primary Energy|Gas</v>
      </c>
      <c r="C113" t="str">
        <f>'2Degree_data'!C58</f>
        <v>EJ/yr</v>
      </c>
      <c r="D113">
        <f>'2Degree_data'!D58</f>
        <v>108.0354</v>
      </c>
      <c r="E113">
        <f>'2Degree_data'!E58</f>
        <v>109.717</v>
      </c>
      <c r="F113">
        <f>'2Degree_data'!F58</f>
        <v>111.39859999999901</v>
      </c>
      <c r="G113">
        <f>'2Degree_data'!G58</f>
        <v>113.080199999999</v>
      </c>
      <c r="H113">
        <f>'2Degree_data'!H58</f>
        <v>114.76179999999999</v>
      </c>
      <c r="I113">
        <f>'2Degree_data'!I58</f>
        <v>116.44329999999999</v>
      </c>
      <c r="J113">
        <f>'2Degree_data'!J58</f>
        <v>118.1249</v>
      </c>
      <c r="K113">
        <f>'2Degree_data'!K58</f>
        <v>119.8065</v>
      </c>
      <c r="L113">
        <f>'2Degree_data'!L58</f>
        <v>121.48809999999899</v>
      </c>
      <c r="M113">
        <f>'2Degree_data'!M58</f>
        <v>123.169699999999</v>
      </c>
      <c r="N113">
        <f>'2Degree_data'!N58</f>
        <v>125</v>
      </c>
      <c r="O113">
        <f>'2Degree_data'!O58</f>
        <v>127</v>
      </c>
      <c r="P113">
        <f>'2Degree_data'!P58</f>
        <v>129</v>
      </c>
      <c r="Q113">
        <f>'2Degree_data'!Q58</f>
        <v>131</v>
      </c>
      <c r="R113">
        <f>'2Degree_data'!R58</f>
        <v>132.99999999999901</v>
      </c>
      <c r="S113">
        <f>'2Degree_data'!S58</f>
        <v>135</v>
      </c>
      <c r="T113">
        <f>'2Degree_data'!T58</f>
        <v>135.19999999999999</v>
      </c>
      <c r="U113">
        <f>'2Degree_data'!U58</f>
        <v>135.4</v>
      </c>
      <c r="V113">
        <f>'2Degree_data'!V58</f>
        <v>135.599999999999</v>
      </c>
      <c r="W113">
        <f>'2Degree_data'!W58</f>
        <v>135.80000000000001</v>
      </c>
      <c r="X113">
        <f>'2Degree_data'!X58</f>
        <v>136</v>
      </c>
      <c r="Y113">
        <f>'2Degree_data'!Y58</f>
        <v>136</v>
      </c>
      <c r="Z113">
        <f>'2Degree_data'!Z58</f>
        <v>136</v>
      </c>
      <c r="AA113">
        <f>'2Degree_data'!AA58</f>
        <v>136</v>
      </c>
      <c r="AB113">
        <f>'2Degree_data'!AB58</f>
        <v>136</v>
      </c>
      <c r="AC113">
        <f>'2Degree_data'!AC58</f>
        <v>136</v>
      </c>
      <c r="AD113">
        <f>'2Degree_data'!AD58</f>
        <v>135</v>
      </c>
      <c r="AE113">
        <f>'2Degree_data'!AE58</f>
        <v>134</v>
      </c>
      <c r="AF113">
        <f>'2Degree_data'!AF58</f>
        <v>133</v>
      </c>
      <c r="AG113">
        <f>'2Degree_data'!AG58</f>
        <v>132</v>
      </c>
      <c r="AH113">
        <f>'2Degree_data'!AH58</f>
        <v>131</v>
      </c>
      <c r="AI113">
        <f>'2Degree_data'!AI58</f>
        <v>130.19999999999999</v>
      </c>
      <c r="AJ113">
        <f>'2Degree_data'!AJ58</f>
        <v>129.4</v>
      </c>
      <c r="AK113">
        <f>'2Degree_data'!AK58</f>
        <v>128.599999999999</v>
      </c>
      <c r="AL113">
        <f>'2Degree_data'!AL58</f>
        <v>127.799999999999</v>
      </c>
      <c r="AM113">
        <f>'2Degree_data'!AM58</f>
        <v>127</v>
      </c>
      <c r="AN113">
        <f>'2Degree_data'!AN58</f>
        <v>126.19999999999899</v>
      </c>
      <c r="AO113">
        <f>'2Degree_data'!AO58</f>
        <v>125.4</v>
      </c>
      <c r="AP113">
        <f>'2Degree_data'!AP58</f>
        <v>124.6</v>
      </c>
      <c r="AQ113">
        <f>'2Degree_data'!AQ58</f>
        <v>123.799999999999</v>
      </c>
      <c r="AR113">
        <f>'2Degree_data'!AR58</f>
        <v>123</v>
      </c>
    </row>
    <row r="114" spans="1:44" x14ac:dyDescent="0.2">
      <c r="A114" t="str">
        <f>'2Degree_data'!A59</f>
        <v>2DEGREE</v>
      </c>
      <c r="B114" t="str">
        <f>'2Degree_data'!B59</f>
        <v>Primary Energy|Hydro</v>
      </c>
      <c r="C114" t="str">
        <f>'2Degree_data'!C59</f>
        <v>EJ/yr</v>
      </c>
      <c r="D114">
        <f>'2Degree_data'!D59</f>
        <v>12.561203813760001</v>
      </c>
      <c r="E114">
        <f>'2Degree_data'!E59</f>
        <v>12.651722906457499</v>
      </c>
      <c r="F114">
        <f>'2Degree_data'!F59</f>
        <v>12.734546584435099</v>
      </c>
      <c r="G114">
        <f>'2Degree_data'!G59</f>
        <v>12.8125570741056</v>
      </c>
      <c r="H114">
        <f>'2Degree_data'!H59</f>
        <v>12.884295028147099</v>
      </c>
      <c r="I114">
        <f>'2Degree_data'!I59</f>
        <v>12.9497604465599</v>
      </c>
      <c r="J114">
        <f>'2Degree_data'!J59</f>
        <v>13.006254680294299</v>
      </c>
      <c r="K114">
        <f>'2Degree_data'!K59</f>
        <v>13.0592114956799</v>
      </c>
      <c r="L114">
        <f>'2Degree_data'!L59</f>
        <v>12.8800844928</v>
      </c>
      <c r="M114">
        <f>'2Degree_data'!M59</f>
        <v>12.702379132799997</v>
      </c>
      <c r="N114">
        <f>'2Degree_data'!N59</f>
        <v>12.5232521299199</v>
      </c>
      <c r="O114">
        <f>'2Degree_data'!O59</f>
        <v>12.34412512704</v>
      </c>
      <c r="P114">
        <f>'2Degree_data'!P59</f>
        <v>12.164998124159899</v>
      </c>
      <c r="Q114">
        <f>'2Degree_data'!Q59</f>
        <v>11.985871121279899</v>
      </c>
      <c r="R114">
        <f>'2Degree_data'!R59</f>
        <v>11.806744118400001</v>
      </c>
      <c r="S114">
        <f>'2Degree_data'!S59</f>
        <v>11.629038758399899</v>
      </c>
      <c r="T114">
        <f>'2Degree_data'!T59</f>
        <v>11.449911755519899</v>
      </c>
      <c r="U114">
        <f>'2Degree_data'!U59</f>
        <v>11.270784752640001</v>
      </c>
      <c r="V114">
        <f>'2Degree_data'!V59</f>
        <v>11.091657749759898</v>
      </c>
      <c r="W114">
        <f>'2Degree_data'!W59</f>
        <v>10.9125307468799</v>
      </c>
      <c r="X114">
        <f>'2Degree_data'!X59</f>
        <v>12.865868064000001</v>
      </c>
      <c r="Y114">
        <f>'2Degree_data'!Y59</f>
        <v>14.820627023999998</v>
      </c>
      <c r="Z114">
        <f>'2Degree_data'!Z59</f>
        <v>16.773964341119999</v>
      </c>
      <c r="AA114">
        <f>'2Degree_data'!AA59</f>
        <v>18.727301658239899</v>
      </c>
      <c r="AB114">
        <f>'2Degree_data'!AB59</f>
        <v>20.680638975359901</v>
      </c>
      <c r="AC114">
        <f>'2Degree_data'!AC59</f>
        <v>22.63397629248</v>
      </c>
      <c r="AD114">
        <f>'2Degree_data'!AD59</f>
        <v>24.035716172160001</v>
      </c>
      <c r="AE114">
        <f>'2Degree_data'!AE59</f>
        <v>24.266022318719902</v>
      </c>
      <c r="AF114">
        <f>'2Degree_data'!AF59</f>
        <v>24.496328465279902</v>
      </c>
      <c r="AG114">
        <f>'2Degree_data'!AG59</f>
        <v>24.725212968959902</v>
      </c>
      <c r="AH114">
        <f>'2Degree_data'!AH59</f>
        <v>24.954097472639901</v>
      </c>
      <c r="AI114">
        <f>'2Degree_data'!AI59</f>
        <v>25.1559707615999</v>
      </c>
      <c r="AJ114">
        <f>'2Degree_data'!AJ59</f>
        <v>25.357844050559901</v>
      </c>
      <c r="AK114">
        <f>'2Degree_data'!AK59</f>
        <v>25.559717339519899</v>
      </c>
      <c r="AL114">
        <f>'2Degree_data'!AL59</f>
        <v>25.763012271359901</v>
      </c>
      <c r="AM114">
        <f>'2Degree_data'!AM59</f>
        <v>25.9648855603199</v>
      </c>
      <c r="AN114">
        <f>'2Degree_data'!AN59</f>
        <v>26.099941633919901</v>
      </c>
      <c r="AO114">
        <f>'2Degree_data'!AO59</f>
        <v>26.234997707519998</v>
      </c>
      <c r="AP114">
        <f>'2Degree_data'!AP59</f>
        <v>26.3700537811199</v>
      </c>
      <c r="AQ114">
        <f>'2Degree_data'!AQ59</f>
        <v>26.190926778239898</v>
      </c>
      <c r="AR114">
        <f>'2Degree_data'!AR59</f>
        <v>26.641587571199899</v>
      </c>
    </row>
    <row r="115" spans="1:44" x14ac:dyDescent="0.2">
      <c r="A115" t="str">
        <f>'2Degree_data'!A60</f>
        <v>2DEGREE</v>
      </c>
      <c r="B115" t="str">
        <f>'2Degree_data'!B60</f>
        <v>Primary Energy|Nuclear</v>
      </c>
      <c r="C115" t="str">
        <f>'2Degree_data'!C60</f>
        <v>EJ/yr</v>
      </c>
      <c r="D115">
        <f>'2Degree_data'!D60</f>
        <v>25.2242661327954</v>
      </c>
      <c r="E115">
        <f>'2Degree_data'!E60</f>
        <v>27.124134315619699</v>
      </c>
      <c r="F115">
        <f>'2Degree_data'!F60</f>
        <v>23.710454071048702</v>
      </c>
      <c r="G115">
        <f>'2Degree_data'!G60</f>
        <v>13.3645202019128</v>
      </c>
      <c r="H115">
        <f>'2Degree_data'!H60</f>
        <v>8.8667433643053801</v>
      </c>
      <c r="I115">
        <f>'2Degree_data'!I60</f>
        <v>10.7126396370235</v>
      </c>
      <c r="J115">
        <f>'2Degree_data'!J60</f>
        <v>6.5642811330258803</v>
      </c>
      <c r="K115">
        <f>'2Degree_data'!K60</f>
        <v>10.975347299112601</v>
      </c>
      <c r="L115">
        <f>'2Degree_data'!L60</f>
        <v>14.206693591621899</v>
      </c>
      <c r="M115">
        <f>'2Degree_data'!M60</f>
        <v>15.6641411496948</v>
      </c>
      <c r="N115">
        <f>'2Degree_data'!N60</f>
        <v>23.166119925383398</v>
      </c>
      <c r="O115">
        <f>'2Degree_data'!O60</f>
        <v>6.9743811637165098</v>
      </c>
      <c r="P115">
        <f>'2Degree_data'!P60</f>
        <v>10.932723885420801</v>
      </c>
      <c r="Q115">
        <f>'2Degree_data'!Q60</f>
        <v>8.8684426911248604</v>
      </c>
      <c r="R115">
        <f>'2Degree_data'!R60</f>
        <v>6.6198277631806599</v>
      </c>
      <c r="S115">
        <f>'2Degree_data'!S60</f>
        <v>10.4797033023029</v>
      </c>
      <c r="T115">
        <f>'2Degree_data'!T60</f>
        <v>18.676438573044798</v>
      </c>
      <c r="U115">
        <f>'2Degree_data'!U60</f>
        <v>17.870178646045701</v>
      </c>
      <c r="V115">
        <f>'2Degree_data'!V60</f>
        <v>18.786674687270398</v>
      </c>
      <c r="W115">
        <f>'2Degree_data'!W60</f>
        <v>18.1701464675327</v>
      </c>
      <c r="X115">
        <f>'2Degree_data'!X60</f>
        <v>17.562802060799999</v>
      </c>
      <c r="Y115">
        <f>'2Degree_data'!Y60</f>
        <v>16.97489470368</v>
      </c>
      <c r="Z115">
        <f>'2Degree_data'!Z60</f>
        <v>16.394429211839999</v>
      </c>
      <c r="AA115">
        <f>'2Degree_data'!AA60</f>
        <v>15.80652185472</v>
      </c>
      <c r="AB115">
        <f>'2Degree_data'!AB60</f>
        <v>15.218614497600001</v>
      </c>
      <c r="AC115">
        <f>'2Degree_data'!AC60</f>
        <v>14.6381490057599</v>
      </c>
      <c r="AD115">
        <f>'2Degree_data'!AD60</f>
        <v>14.050241648639901</v>
      </c>
      <c r="AE115">
        <f>'2Degree_data'!AE60</f>
        <v>13.4623342915199</v>
      </c>
      <c r="AF115">
        <f>'2Degree_data'!AF60</f>
        <v>12.8818687996799</v>
      </c>
      <c r="AG115">
        <f>'2Degree_data'!AG60</f>
        <v>12.293961442559899</v>
      </c>
      <c r="AH115">
        <f>'2Degree_data'!AH60</f>
        <v>11.70605408544</v>
      </c>
      <c r="AI115">
        <f>'2Degree_data'!AI60</f>
        <v>11.1255885936</v>
      </c>
      <c r="AJ115">
        <f>'2Degree_data'!AJ60</f>
        <v>10.5376812364799</v>
      </c>
      <c r="AK115">
        <f>'2Degree_data'!AK60</f>
        <v>9.9497738793599897</v>
      </c>
      <c r="AL115">
        <f>'2Degree_data'!AL60</f>
        <v>9.3693083875199896</v>
      </c>
      <c r="AM115">
        <f>'2Degree_data'!AM60</f>
        <v>8.7814010303999996</v>
      </c>
      <c r="AN115">
        <f>'2Degree_data'!AN60</f>
        <v>12.733817945763599</v>
      </c>
      <c r="AO115">
        <f>'2Degree_data'!AO60</f>
        <v>19.227311400369398</v>
      </c>
      <c r="AP115">
        <f>'2Degree_data'!AP60</f>
        <v>23.967912712818901</v>
      </c>
      <c r="AQ115">
        <f>'2Degree_data'!AQ60</f>
        <v>30.970707941298901</v>
      </c>
      <c r="AR115">
        <f>'2Degree_data'!AR60</f>
        <v>37.980945035058902</v>
      </c>
    </row>
    <row r="116" spans="1:44" x14ac:dyDescent="0.2">
      <c r="A116" t="str">
        <f>'2Degree_data'!A61</f>
        <v>2DEGREE</v>
      </c>
      <c r="B116" t="str">
        <f>'2Degree_data'!B61</f>
        <v>Primary Energy|Oil</v>
      </c>
      <c r="C116" t="str">
        <f>'2Degree_data'!C61</f>
        <v>EJ/yr</v>
      </c>
      <c r="D116">
        <f>'2Degree_data'!D61</f>
        <v>167.54559999999901</v>
      </c>
      <c r="E116">
        <f>'2Degree_data'!E61</f>
        <v>168.1463</v>
      </c>
      <c r="F116">
        <f>'2Degree_data'!F61</f>
        <v>168.74700000000001</v>
      </c>
      <c r="G116">
        <f>'2Degree_data'!G61</f>
        <v>169.3477</v>
      </c>
      <c r="H116">
        <f>'2Degree_data'!H61</f>
        <v>169.94829999999999</v>
      </c>
      <c r="I116">
        <f>'2Degree_data'!I61</f>
        <v>170.54900000000001</v>
      </c>
      <c r="J116">
        <f>'2Degree_data'!J61</f>
        <v>171.1497</v>
      </c>
      <c r="K116">
        <f>'2Degree_data'!K61</f>
        <v>171.75040000000001</v>
      </c>
      <c r="L116">
        <f>'2Degree_data'!L61</f>
        <v>172.351</v>
      </c>
      <c r="M116">
        <f>'2Degree_data'!M61</f>
        <v>172.95169999999999</v>
      </c>
      <c r="N116">
        <f>'2Degree_data'!N61</f>
        <v>174</v>
      </c>
      <c r="O116">
        <f>'2Degree_data'!O61</f>
        <v>172.2</v>
      </c>
      <c r="P116">
        <f>'2Degree_data'!P61</f>
        <v>170.39999999999901</v>
      </c>
      <c r="Q116">
        <f>'2Degree_data'!Q61</f>
        <v>168.599999999999</v>
      </c>
      <c r="R116">
        <f>'2Degree_data'!R61</f>
        <v>166.8</v>
      </c>
      <c r="S116">
        <f>'2Degree_data'!S61</f>
        <v>165</v>
      </c>
      <c r="T116">
        <f>'2Degree_data'!T61</f>
        <v>163.19999999999999</v>
      </c>
      <c r="U116">
        <f>'2Degree_data'!U61</f>
        <v>161.4</v>
      </c>
      <c r="V116">
        <f>'2Degree_data'!V61</f>
        <v>159.6</v>
      </c>
      <c r="W116">
        <f>'2Degree_data'!W61</f>
        <v>157.80000000000001</v>
      </c>
      <c r="X116">
        <f>'2Degree_data'!X61</f>
        <v>156</v>
      </c>
      <c r="Y116">
        <f>'2Degree_data'!Y61</f>
        <v>154</v>
      </c>
      <c r="Z116">
        <f>'2Degree_data'!Z61</f>
        <v>152</v>
      </c>
      <c r="AA116">
        <f>'2Degree_data'!AA61</f>
        <v>150</v>
      </c>
      <c r="AB116">
        <f>'2Degree_data'!AB61</f>
        <v>148</v>
      </c>
      <c r="AC116">
        <f>'2Degree_data'!AC61</f>
        <v>146</v>
      </c>
      <c r="AD116">
        <f>'2Degree_data'!AD61</f>
        <v>144.19999999999999</v>
      </c>
      <c r="AE116">
        <f>'2Degree_data'!AE61</f>
        <v>142.39999999999901</v>
      </c>
      <c r="AF116">
        <f>'2Degree_data'!AF61</f>
        <v>140.599999999999</v>
      </c>
      <c r="AG116">
        <f>'2Degree_data'!AG61</f>
        <v>138.80000000000001</v>
      </c>
      <c r="AH116">
        <f>'2Degree_data'!AH61</f>
        <v>137</v>
      </c>
      <c r="AI116">
        <f>'2Degree_data'!AI61</f>
        <v>134.80000000000001</v>
      </c>
      <c r="AJ116">
        <f>'2Degree_data'!AJ61</f>
        <v>132.599999999999</v>
      </c>
      <c r="AK116">
        <f>'2Degree_data'!AK61</f>
        <v>130.39999999999901</v>
      </c>
      <c r="AL116">
        <f>'2Degree_data'!AL61</f>
        <v>128.19999999999999</v>
      </c>
      <c r="AM116">
        <f>'2Degree_data'!AM61</f>
        <v>125.99999999999901</v>
      </c>
      <c r="AN116">
        <f>'2Degree_data'!AN61</f>
        <v>124.2</v>
      </c>
      <c r="AO116">
        <f>'2Degree_data'!AO61</f>
        <v>122.399999999999</v>
      </c>
      <c r="AP116">
        <f>'2Degree_data'!AP61</f>
        <v>120.599999999999</v>
      </c>
      <c r="AQ116">
        <f>'2Degree_data'!AQ61</f>
        <v>116.122251788146</v>
      </c>
      <c r="AR116">
        <f>'2Degree_data'!AR61</f>
        <v>106.330334245215</v>
      </c>
    </row>
    <row r="117" spans="1:44" x14ac:dyDescent="0.2">
      <c r="A117" t="str">
        <f>'2Degree_data'!A62</f>
        <v>2DEGREE</v>
      </c>
      <c r="B117" t="str">
        <f>'2Degree_data'!B62</f>
        <v>Primary Energy|Other</v>
      </c>
      <c r="C117" t="str">
        <f>'2Degree_data'!C62</f>
        <v>EJ/yr</v>
      </c>
      <c r="D117">
        <f>'2Degree_data'!D62</f>
        <v>0.256576896</v>
      </c>
      <c r="E117">
        <f>'2Degree_data'!E62</f>
        <v>0.24976512000000001</v>
      </c>
      <c r="F117">
        <f>'2Degree_data'!F62</f>
        <v>0.24295334399999899</v>
      </c>
      <c r="G117">
        <f>'2Degree_data'!G62</f>
        <v>0.241389158399999</v>
      </c>
      <c r="H117">
        <f>'2Degree_data'!H62</f>
        <v>0.23442600960000001</v>
      </c>
      <c r="I117">
        <f>'2Degree_data'!I62</f>
        <v>0.22978391040000001</v>
      </c>
      <c r="J117">
        <f>'2Degree_data'!J62</f>
        <v>0.222820761599999</v>
      </c>
      <c r="K117">
        <f>'2Degree_data'!K62</f>
        <v>0.21585761279999999</v>
      </c>
      <c r="L117">
        <f>'2Degree_data'!L62</f>
        <v>0.208894464</v>
      </c>
      <c r="M117">
        <f>'2Degree_data'!M62</f>
        <v>0.20193131519999899</v>
      </c>
      <c r="N117">
        <f>'2Degree_data'!N62</f>
        <v>0.19728921599999999</v>
      </c>
      <c r="O117">
        <f>'2Degree_data'!O62</f>
        <v>0.1903260672</v>
      </c>
      <c r="P117">
        <f>'2Degree_data'!P62</f>
        <v>0.18336291839999899</v>
      </c>
      <c r="Q117">
        <f>'2Degree_data'!Q62</f>
        <v>0.17639976959999901</v>
      </c>
      <c r="R117">
        <f>'2Degree_data'!R62</f>
        <v>0.16943662079999999</v>
      </c>
      <c r="S117">
        <f>'2Degree_data'!S62</f>
        <v>0.16247347200000001</v>
      </c>
      <c r="T117">
        <f>'2Degree_data'!T62</f>
        <v>0.15783137279999901</v>
      </c>
      <c r="U117">
        <f>'2Degree_data'!U62</f>
        <v>0.150868224</v>
      </c>
      <c r="V117">
        <f>'2Degree_data'!V62</f>
        <v>0.14390507520000001</v>
      </c>
      <c r="W117">
        <f>'2Degree_data'!W62</f>
        <v>0.136941926399999</v>
      </c>
      <c r="X117">
        <f>'2Degree_data'!X62</f>
        <v>0.12997877760000001</v>
      </c>
      <c r="Y117">
        <f>'2Degree_data'!Y62</f>
        <v>0.12533667840000001</v>
      </c>
      <c r="Z117">
        <f>'2Degree_data'!Z62</f>
        <v>0.92869934788052499</v>
      </c>
      <c r="AA117">
        <f>'2Degree_data'!AA62</f>
        <v>1.3949508096000001</v>
      </c>
      <c r="AB117">
        <f>'2Degree_data'!AB62</f>
        <v>1.4692243968000001</v>
      </c>
      <c r="AC117">
        <f>'2Degree_data'!AC62</f>
        <v>1.543497984</v>
      </c>
      <c r="AD117">
        <f>'2Degree_data'!AD62</f>
        <v>1.6340189184</v>
      </c>
      <c r="AE117">
        <f>'2Degree_data'!AE62</f>
        <v>1.7245398528</v>
      </c>
      <c r="AF117">
        <f>'2Degree_data'!AF62</f>
        <v>1.8150607872</v>
      </c>
      <c r="AG117">
        <f>'2Degree_data'!AG62</f>
        <v>1.9055817215999999</v>
      </c>
      <c r="AH117">
        <f>'2Degree_data'!AH62</f>
        <v>1.9961026559999899</v>
      </c>
      <c r="AI117">
        <f>'2Degree_data'!AI62</f>
        <v>2.13304458239999</v>
      </c>
      <c r="AJ117">
        <f>'2Degree_data'!AJ62</f>
        <v>2.2699865088000002</v>
      </c>
      <c r="AK117">
        <f>'2Degree_data'!AK62</f>
        <v>2.40692843519999</v>
      </c>
      <c r="AL117">
        <f>'2Degree_data'!AL62</f>
        <v>2.54387036159999</v>
      </c>
      <c r="AM117">
        <f>'2Degree_data'!AM62</f>
        <v>2.6808122879999901</v>
      </c>
      <c r="AN117">
        <f>'2Degree_data'!AN62</f>
        <v>2.7899016191999899</v>
      </c>
      <c r="AO117">
        <f>'2Degree_data'!AO62</f>
        <v>2.8989909503999902</v>
      </c>
      <c r="AP117">
        <f>'2Degree_data'!AP62</f>
        <v>3.01040133119999</v>
      </c>
      <c r="AQ117">
        <f>'2Degree_data'!AQ62</f>
        <v>3.1175351256643302</v>
      </c>
      <c r="AR117">
        <f>'2Degree_data'!AR62</f>
        <v>3.2285799935999901</v>
      </c>
    </row>
    <row r="118" spans="1:44" x14ac:dyDescent="0.2">
      <c r="A118" t="str">
        <f>'2Degree_data'!A63</f>
        <v>2DEGREE</v>
      </c>
      <c r="B118" t="str">
        <f>'2Degree_data'!B63</f>
        <v>Primary Energy|Solar</v>
      </c>
      <c r="C118" t="str">
        <f>'2Degree_data'!C63</f>
        <v>EJ/yr</v>
      </c>
      <c r="D118">
        <f>'2Degree_data'!D63</f>
        <v>0.2330439759359989</v>
      </c>
      <c r="E118">
        <f>'2Degree_data'!E63</f>
        <v>0.40144091788799902</v>
      </c>
      <c r="F118">
        <f>'2Degree_data'!F63</f>
        <v>0.56841873983999802</v>
      </c>
      <c r="G118">
        <f>'2Degree_data'!G63</f>
        <v>0.55946279335679905</v>
      </c>
      <c r="H118">
        <f>'2Degree_data'!H63</f>
        <v>0.55044378748799894</v>
      </c>
      <c r="I118">
        <f>'2Degree_data'!I63</f>
        <v>0.54148784100479896</v>
      </c>
      <c r="J118">
        <f>'2Degree_data'!J63</f>
        <v>0.53104971513599897</v>
      </c>
      <c r="K118">
        <f>'2Degree_data'!K63</f>
        <v>0.522093768652798</v>
      </c>
      <c r="L118">
        <f>'2Degree_data'!L63</f>
        <v>0.51313782216959902</v>
      </c>
      <c r="M118">
        <f>'2Degree_data'!M63</f>
        <v>0.50411881630079902</v>
      </c>
      <c r="N118">
        <f>'2Degree_data'!N63</f>
        <v>0.52288940679551899</v>
      </c>
      <c r="O118">
        <f>'2Degree_data'!O63</f>
        <v>0.51194253712895998</v>
      </c>
      <c r="P118">
        <f>'2Degree_data'!P63</f>
        <v>0.50247784684800001</v>
      </c>
      <c r="Q118">
        <f>'2Degree_data'!Q63</f>
        <v>0.49301315656703892</v>
      </c>
      <c r="R118">
        <f>'2Degree_data'!R63</f>
        <v>0.48348540690047997</v>
      </c>
      <c r="S118">
        <f>'2Degree_data'!S63</f>
        <v>0.47260159661951895</v>
      </c>
      <c r="T118">
        <f>'2Degree_data'!T63</f>
        <v>0.46307384695296</v>
      </c>
      <c r="U118">
        <f>'2Degree_data'!U63</f>
        <v>0.45360915667199997</v>
      </c>
      <c r="V118">
        <f>'2Degree_data'!V63</f>
        <v>0.44414446639103899</v>
      </c>
      <c r="W118">
        <f>'2Degree_data'!W63</f>
        <v>0.43319759672447999</v>
      </c>
      <c r="X118">
        <f>'2Degree_data'!X63</f>
        <v>0.437124864272112</v>
      </c>
      <c r="Y118">
        <f>'2Degree_data'!Y63</f>
        <v>0.42731484851548696</v>
      </c>
      <c r="Z118">
        <f>'2Degree_data'!Z63</f>
        <v>0.417536529245567</v>
      </c>
      <c r="AA118">
        <f>'2Degree_data'!AA63</f>
        <v>1.027389472358528</v>
      </c>
      <c r="AB118">
        <f>'2Degree_data'!AB63</f>
        <v>2.3440421221724068</v>
      </c>
      <c r="AC118">
        <f>'2Degree_data'!AC63</f>
        <v>3.4456612548013998</v>
      </c>
      <c r="AD118">
        <f>'2Degree_data'!AD63</f>
        <v>4.94380946164938</v>
      </c>
      <c r="AE118">
        <f>'2Degree_data'!AE63</f>
        <v>6.4419576684973796</v>
      </c>
      <c r="AF118">
        <f>'2Degree_data'!AF63</f>
        <v>7.3862455658920698</v>
      </c>
      <c r="AG118">
        <f>'2Degree_data'!AG63</f>
        <v>8.2857332007117606</v>
      </c>
      <c r="AH118">
        <f>'2Degree_data'!AH63</f>
        <v>9.1004326623269911</v>
      </c>
      <c r="AI118">
        <f>'2Degree_data'!AI63</f>
        <v>10.424778646706169</v>
      </c>
      <c r="AJ118">
        <f>'2Degree_data'!AJ63</f>
        <v>11.48283054490776</v>
      </c>
      <c r="AK118">
        <f>'2Degree_data'!AK63</f>
        <v>12.961795828234738</v>
      </c>
      <c r="AL118">
        <f>'2Degree_data'!AL63</f>
        <v>14.942149661276321</v>
      </c>
      <c r="AM118">
        <f>'2Degree_data'!AM63</f>
        <v>16.922503494317919</v>
      </c>
      <c r="AN118">
        <f>'2Degree_data'!AN63</f>
        <v>19.169651887359521</v>
      </c>
      <c r="AO118">
        <f>'2Degree_data'!AO63</f>
        <v>21.416800280401119</v>
      </c>
      <c r="AP118">
        <f>'2Degree_data'!AP63</f>
        <v>23.66252955344272</v>
      </c>
      <c r="AQ118">
        <f>'2Degree_data'!AQ63</f>
        <v>25.723773226484219</v>
      </c>
      <c r="AR118">
        <f>'2Degree_data'!AR63</f>
        <v>28.554032260362177</v>
      </c>
    </row>
    <row r="119" spans="1:44" x14ac:dyDescent="0.2">
      <c r="A119" t="str">
        <f>'2Degree_data'!A64</f>
        <v>2DEGREE</v>
      </c>
      <c r="B119" t="str">
        <f>'2Degree_data'!B64</f>
        <v>Primary Energy|Wind</v>
      </c>
      <c r="C119" t="str">
        <f>'2Degree_data'!C64</f>
        <v>EJ/yr</v>
      </c>
      <c r="D119">
        <f>'2Degree_data'!D64</f>
        <v>1.3084917119999999</v>
      </c>
      <c r="E119">
        <f>'2Degree_data'!E64</f>
        <v>1.2656847456</v>
      </c>
      <c r="F119">
        <f>'2Degree_data'!F64</f>
        <v>1.2217487904</v>
      </c>
      <c r="G119">
        <f>'2Degree_data'!G64</f>
        <v>1.1781628848000001</v>
      </c>
      <c r="H119">
        <f>'2Degree_data'!H64</f>
        <v>1.1326091328000001</v>
      </c>
      <c r="I119">
        <f>'2Degree_data'!I64</f>
        <v>1.0865728800000001</v>
      </c>
      <c r="J119">
        <f>'2Degree_data'!J64</f>
        <v>1.0405870848000001</v>
      </c>
      <c r="K119">
        <f>'2Degree_data'!K64</f>
        <v>0.99260506079999899</v>
      </c>
      <c r="L119">
        <f>'2Degree_data'!L64</f>
        <v>0.94502039039999997</v>
      </c>
      <c r="M119">
        <f>'2Degree_data'!M64</f>
        <v>0.89454386879999992</v>
      </c>
      <c r="N119">
        <f>'2Degree_data'!N64</f>
        <v>0.84535401599999904</v>
      </c>
      <c r="O119">
        <f>'2Degree_data'!O64</f>
        <v>0.79253752319999993</v>
      </c>
      <c r="P119">
        <f>'2Degree_data'!P64</f>
        <v>0.73719815039999992</v>
      </c>
      <c r="Q119">
        <f>'2Degree_data'!Q64</f>
        <v>0.6835806432</v>
      </c>
      <c r="R119">
        <f>'2Degree_data'!R64</f>
        <v>0.62832326399999905</v>
      </c>
      <c r="S119">
        <f>'2Degree_data'!S64</f>
        <v>0.57390789599999903</v>
      </c>
      <c r="T119">
        <f>'2Degree_data'!T64</f>
        <v>0.51819324480000006</v>
      </c>
      <c r="U119">
        <f>'2Degree_data'!U64</f>
        <v>1.1857945967999901</v>
      </c>
      <c r="V119">
        <f>'2Degree_data'!V64</f>
        <v>1.8592931807999999</v>
      </c>
      <c r="W119">
        <f>'2Degree_data'!W64</f>
        <v>2.5361818848</v>
      </c>
      <c r="X119">
        <f>'2Degree_data'!X64</f>
        <v>3.2180595839999997</v>
      </c>
      <c r="Y119">
        <f>'2Degree_data'!Y64</f>
        <v>3.90549708</v>
      </c>
      <c r="Z119">
        <f>'2Degree_data'!Z64</f>
        <v>4.5963152351999996</v>
      </c>
      <c r="AA119">
        <f>'2Degree_data'!AA64</f>
        <v>5.8539127415931747</v>
      </c>
      <c r="AB119">
        <f>'2Degree_data'!AB64</f>
        <v>7.3189154583118103</v>
      </c>
      <c r="AC119">
        <f>'2Degree_data'!AC64</f>
        <v>8.7945458070303388</v>
      </c>
      <c r="AD119">
        <f>'2Degree_data'!AD64</f>
        <v>10.337417214948941</v>
      </c>
      <c r="AE119">
        <f>'2Degree_data'!AE64</f>
        <v>11.88911870286752</v>
      </c>
      <c r="AF119">
        <f>'2Degree_data'!AF64</f>
        <v>13.449650270786119</v>
      </c>
      <c r="AG119">
        <f>'2Degree_data'!AG64</f>
        <v>15.01901191870475</v>
      </c>
      <c r="AH119">
        <f>'2Degree_data'!AH64</f>
        <v>16.597203646623271</v>
      </c>
      <c r="AI119">
        <f>'2Degree_data'!AI64</f>
        <v>18.18422545454186</v>
      </c>
      <c r="AJ119">
        <f>'2Degree_data'!AJ64</f>
        <v>19.780077342460558</v>
      </c>
      <c r="AK119">
        <f>'2Degree_data'!AK64</f>
        <v>21.384759310379138</v>
      </c>
      <c r="AL119">
        <f>'2Degree_data'!AL64</f>
        <v>22.99827135829759</v>
      </c>
      <c r="AM119">
        <f>'2Degree_data'!AM64</f>
        <v>24.6206134862162</v>
      </c>
      <c r="AN119">
        <f>'2Degree_data'!AN64</f>
        <v>26.251785694134703</v>
      </c>
      <c r="AO119">
        <f>'2Degree_data'!AO64</f>
        <v>27.891787982053398</v>
      </c>
      <c r="AP119">
        <f>'2Degree_data'!AP64</f>
        <v>29.540620349971903</v>
      </c>
      <c r="AQ119">
        <f>'2Degree_data'!AQ64</f>
        <v>31.198282797890599</v>
      </c>
      <c r="AR119">
        <f>'2Degree_data'!AR64</f>
        <v>32.864775325809198</v>
      </c>
    </row>
    <row r="120" spans="1:44" x14ac:dyDescent="0.2">
      <c r="A120" t="str">
        <f>'2Degree_data'!A67</f>
        <v>2DEGREE</v>
      </c>
      <c r="B120" t="str">
        <f>'2Degree_data'!B67</f>
        <v>SDG|SDG02|Food availability</v>
      </c>
      <c r="C120" t="str">
        <f>'2Degree_data'!C67</f>
        <v>kcal/cap/day</v>
      </c>
      <c r="D120">
        <f>'2Degree_data'!D67</f>
        <v>2856.3201850944711</v>
      </c>
      <c r="E120">
        <f>'2Degree_data'!E67</f>
        <v>2867.5667417364225</v>
      </c>
      <c r="F120">
        <f>'2Degree_data'!F67</f>
        <v>2878.8546235695385</v>
      </c>
      <c r="G120">
        <f>'2Degree_data'!G67</f>
        <v>2890.0902420072202</v>
      </c>
      <c r="H120">
        <f>'2Degree_data'!H67</f>
        <v>2901.366554683596</v>
      </c>
      <c r="I120">
        <f>'2Degree_data'!I67</f>
        <v>2912.5919157585263</v>
      </c>
      <c r="J120">
        <f>'2Degree_data'!J67</f>
        <v>2923.857351939399</v>
      </c>
      <c r="K120">
        <f>'2Degree_data'!K67</f>
        <v>2935.1616527540828</v>
      </c>
      <c r="L120">
        <f>'2Degree_data'!L67</f>
        <v>2946.4159676525992</v>
      </c>
      <c r="M120">
        <f>'2Degree_data'!M67</f>
        <v>2957.7085995521347</v>
      </c>
      <c r="N120">
        <f>'2Degree_data'!N67</f>
        <v>2968.9524506611479</v>
      </c>
      <c r="O120">
        <f>'2Degree_data'!O67</f>
        <v>2973.2788979422326</v>
      </c>
      <c r="P120">
        <f>'2Degree_data'!P67</f>
        <v>2977.532609205774</v>
      </c>
      <c r="Q120">
        <f>'2Degree_data'!Q67</f>
        <v>2981.8830520822089</v>
      </c>
      <c r="R120">
        <f>'2Degree_data'!R67</f>
        <v>2986.1615648143638</v>
      </c>
      <c r="S120">
        <f>'2Degree_data'!S67</f>
        <v>2990.5348162093296</v>
      </c>
      <c r="T120">
        <f>'2Degree_data'!T67</f>
        <v>2994.7551572028124</v>
      </c>
      <c r="U120">
        <f>'2Degree_data'!U67</f>
        <v>2999.0696468939491</v>
      </c>
      <c r="V120">
        <f>'2Degree_data'!V67</f>
        <v>3003.3150843083304</v>
      </c>
      <c r="W120">
        <f>'2Degree_data'!W67</f>
        <v>3007.6527770846656</v>
      </c>
      <c r="X120">
        <f>'2Degree_data'!X67</f>
        <v>3011.9221398291975</v>
      </c>
      <c r="Y120">
        <f>'2Degree_data'!Y67</f>
        <v>3012.4962740211085</v>
      </c>
      <c r="Z120">
        <f>'2Degree_data'!Z67</f>
        <v>3012.9849928944454</v>
      </c>
      <c r="AA120">
        <f>'2Degree_data'!AA67</f>
        <v>3013.5453362174553</v>
      </c>
      <c r="AB120">
        <f>'2Degree_data'!AB67</f>
        <v>3014.0987330903863</v>
      </c>
      <c r="AC120">
        <f>'2Degree_data'!AC67</f>
        <v>3014.6453118877721</v>
      </c>
      <c r="AD120">
        <f>'2Degree_data'!AD67</f>
        <v>3015.1851978403797</v>
      </c>
      <c r="AE120">
        <f>'2Degree_data'!AE67</f>
        <v>3015.7185131307433</v>
      </c>
      <c r="AF120">
        <f>'2Degree_data'!AF67</f>
        <v>3016.1700066519329</v>
      </c>
      <c r="AG120">
        <f>'2Degree_data'!AG67</f>
        <v>3016.7659057636115</v>
      </c>
      <c r="AH120">
        <f>'2Degree_data'!AH67</f>
        <v>3017.2802130431955</v>
      </c>
      <c r="AI120">
        <f>'2Degree_data'!AI67</f>
        <v>3018.4566462882512</v>
      </c>
      <c r="AJ120">
        <f>'2Degree_data'!AJ67</f>
        <v>3019.6229394120746</v>
      </c>
      <c r="AK120">
        <f>'2Degree_data'!AK67</f>
        <v>3020.8527337524033</v>
      </c>
      <c r="AL120">
        <f>'2Degree_data'!AL67</f>
        <v>3022.0720186172498</v>
      </c>
      <c r="AM120">
        <f>'2Degree_data'!AM67</f>
        <v>3023.2809281499572</v>
      </c>
      <c r="AN120">
        <f>'2Degree_data'!AN67</f>
        <v>3024.4795942205928</v>
      </c>
      <c r="AO120">
        <f>'2Degree_data'!AO67</f>
        <v>3025.7404167683458</v>
      </c>
      <c r="AP120">
        <f>'2Degree_data'!AP67</f>
        <v>3026.8467123761629</v>
      </c>
      <c r="AQ120">
        <f>'2Degree_data'!AQ67</f>
        <v>3028.0870828718225</v>
      </c>
      <c r="AR120">
        <f>'2Degree_data'!AR67</f>
        <v>3029.3171184685521</v>
      </c>
    </row>
    <row r="121" spans="1:44" x14ac:dyDescent="0.2">
      <c r="A121" t="str">
        <f>'2Degree_data'!A68</f>
        <v>2DEGREE</v>
      </c>
      <c r="B121" t="str">
        <f>'2Degree_data'!B68</f>
        <v>SDG|SDG06|Water withdrawal</v>
      </c>
      <c r="C121" t="str">
        <f>'2Degree_data'!C68</f>
        <v>km3/yr</v>
      </c>
      <c r="D121">
        <f>'2Degree_data'!D68</f>
        <v>2181.5418034887698</v>
      </c>
      <c r="E121">
        <f>'2Degree_data'!E68</f>
        <v>2187.1915042217802</v>
      </c>
      <c r="F121">
        <f>'2Degree_data'!F68</f>
        <v>2191.9022513569798</v>
      </c>
      <c r="G121">
        <f>'2Degree_data'!G68</f>
        <v>2194.7952304445798</v>
      </c>
      <c r="H121">
        <f>'2Degree_data'!H68</f>
        <v>2198.8464121694801</v>
      </c>
      <c r="I121">
        <f>'2Degree_data'!I68</f>
        <v>2202.7551038699598</v>
      </c>
      <c r="J121">
        <f>'2Degree_data'!J68</f>
        <v>2206.8411762666797</v>
      </c>
      <c r="K121">
        <f>'2Degree_data'!K68</f>
        <v>2212.1576440199201</v>
      </c>
      <c r="L121">
        <f>'2Degree_data'!L68</f>
        <v>2213.0354389798399</v>
      </c>
      <c r="M121">
        <f>'2Degree_data'!M68</f>
        <v>2212.3236903229304</v>
      </c>
      <c r="N121">
        <f>'2Degree_data'!N68</f>
        <v>2210.5336570407298</v>
      </c>
      <c r="O121">
        <f>'2Degree_data'!O68</f>
        <v>2280.8895265718797</v>
      </c>
      <c r="P121">
        <f>'2Degree_data'!P68</f>
        <v>2360.0874070346199</v>
      </c>
      <c r="Q121">
        <f>'2Degree_data'!Q68</f>
        <v>2440.0250316025899</v>
      </c>
      <c r="R121">
        <f>'2Degree_data'!R68</f>
        <v>2522.4449598965202</v>
      </c>
      <c r="S121">
        <f>'2Degree_data'!S68</f>
        <v>2611.32744521329</v>
      </c>
      <c r="T121">
        <f>'2Degree_data'!T68</f>
        <v>2702.7951003906901</v>
      </c>
      <c r="U121">
        <f>'2Degree_data'!U68</f>
        <v>2799.8759572734903</v>
      </c>
      <c r="V121">
        <f>'2Degree_data'!V68</f>
        <v>2901.75420138543</v>
      </c>
      <c r="W121">
        <f>'2Degree_data'!W68</f>
        <v>3010.07615514902</v>
      </c>
      <c r="X121">
        <f>'2Degree_data'!X68</f>
        <v>3170.0324966203698</v>
      </c>
      <c r="Y121">
        <f>'2Degree_data'!Y68</f>
        <v>3336.3140371859699</v>
      </c>
      <c r="Z121">
        <f>'2Degree_data'!Z68</f>
        <v>3507.5422718003301</v>
      </c>
      <c r="AA121">
        <f>'2Degree_data'!AA68</f>
        <v>3685.5553589323299</v>
      </c>
      <c r="AB121">
        <f>'2Degree_data'!AB68</f>
        <v>3870.96893522644</v>
      </c>
      <c r="AC121">
        <f>'2Degree_data'!AC68</f>
        <v>4063.2893451633199</v>
      </c>
      <c r="AD121">
        <f>'2Degree_data'!AD68</f>
        <v>4253.55279982515</v>
      </c>
      <c r="AE121">
        <f>'2Degree_data'!AE68</f>
        <v>4425.9122645064499</v>
      </c>
      <c r="AF121">
        <f>'2Degree_data'!AF68</f>
        <v>4607.5155041535299</v>
      </c>
      <c r="AG121">
        <f>'2Degree_data'!AG68</f>
        <v>4797.1993078216801</v>
      </c>
      <c r="AH121">
        <f>'2Degree_data'!AH68</f>
        <v>4996.0495113852503</v>
      </c>
      <c r="AI121">
        <f>'2Degree_data'!AI68</f>
        <v>5204.2116158610997</v>
      </c>
      <c r="AJ121">
        <f>'2Degree_data'!AJ68</f>
        <v>5421.7273856181901</v>
      </c>
      <c r="AK121">
        <f>'2Degree_data'!AK68</f>
        <v>5646.05099696859</v>
      </c>
      <c r="AL121">
        <f>'2Degree_data'!AL68</f>
        <v>5881.9464556565199</v>
      </c>
      <c r="AM121">
        <f>'2Degree_data'!AM68</f>
        <v>6129.88945794751</v>
      </c>
      <c r="AN121">
        <f>'2Degree_data'!AN68</f>
        <v>6389.4301537081101</v>
      </c>
      <c r="AO121">
        <f>'2Degree_data'!AO68</f>
        <v>6662.8361308448502</v>
      </c>
      <c r="AP121">
        <f>'2Degree_data'!AP68</f>
        <v>6948.8574156541799</v>
      </c>
      <c r="AQ121">
        <f>'2Degree_data'!AQ68</f>
        <v>7242.9258159963101</v>
      </c>
      <c r="AR121">
        <f>'2Degree_data'!AR68</f>
        <v>7566.1789712575992</v>
      </c>
    </row>
    <row r="122" spans="1:44" x14ac:dyDescent="0.2">
      <c r="A122" t="str">
        <f>'2Degree_data'!A69</f>
        <v>2DEGREE</v>
      </c>
      <c r="B122" t="str">
        <f>'2Degree_data'!B69</f>
        <v>SDG|SDG07|Renewable energy share</v>
      </c>
      <c r="C122" t="str">
        <f>'2Degree_data'!C69</f>
        <v>percentage</v>
      </c>
      <c r="D122">
        <f>'2Degree_data'!D69</f>
        <v>0.10346409404678218</v>
      </c>
      <c r="E122">
        <f>'2Degree_data'!E69</f>
        <v>0.10295455723769301</v>
      </c>
      <c r="F122">
        <f>'2Degree_data'!F69</f>
        <v>0.10353499732864455</v>
      </c>
      <c r="G122">
        <f>'2Degree_data'!G69</f>
        <v>0.1051525393996447</v>
      </c>
      <c r="H122">
        <f>'2Degree_data'!H69</f>
        <v>0.10139976033170275</v>
      </c>
      <c r="I122">
        <f>'2Degree_data'!I69</f>
        <v>9.4086062792634248E-2</v>
      </c>
      <c r="J122">
        <f>'2Degree_data'!J69</f>
        <v>9.2794748494435739E-2</v>
      </c>
      <c r="K122">
        <f>'2Degree_data'!K69</f>
        <v>9.2022107735538899E-2</v>
      </c>
      <c r="L122">
        <f>'2Degree_data'!L69</f>
        <v>9.1059179559480077E-2</v>
      </c>
      <c r="M122">
        <f>'2Degree_data'!M69</f>
        <v>9.0434725984800055E-2</v>
      </c>
      <c r="N122">
        <f>'2Degree_data'!N69</f>
        <v>8.2091660629108318E-2</v>
      </c>
      <c r="O122">
        <f>'2Degree_data'!O69</f>
        <v>9.010097965764842E-2</v>
      </c>
      <c r="P122">
        <f>'2Degree_data'!P69</f>
        <v>8.8646589662975603E-2</v>
      </c>
      <c r="Q122">
        <f>'2Degree_data'!Q69</f>
        <v>8.824573715349833E-2</v>
      </c>
      <c r="R122">
        <f>'2Degree_data'!R69</f>
        <v>8.7910575100075439E-2</v>
      </c>
      <c r="S122">
        <f>'2Degree_data'!S69</f>
        <v>8.6454426598054204E-2</v>
      </c>
      <c r="T122">
        <f>'2Degree_data'!T69</f>
        <v>8.557747623769299E-2</v>
      </c>
      <c r="U122">
        <f>'2Degree_data'!U69</f>
        <v>8.7008288190613944E-2</v>
      </c>
      <c r="V122">
        <f>'2Degree_data'!V69</f>
        <v>8.7223649681649917E-2</v>
      </c>
      <c r="W122">
        <f>'2Degree_data'!W69</f>
        <v>9.2334105478005316E-2</v>
      </c>
      <c r="X122">
        <f>'2Degree_data'!X69</f>
        <v>9.7091001842322028E-2</v>
      </c>
      <c r="Y122">
        <f>'2Degree_data'!Y69</f>
        <v>0.10900772564038264</v>
      </c>
      <c r="Z122">
        <f>'2Degree_data'!Z69</f>
        <v>0.11866128552006754</v>
      </c>
      <c r="AA122">
        <f>'2Degree_data'!AA69</f>
        <v>0.12833125310901292</v>
      </c>
      <c r="AB122">
        <f>'2Degree_data'!AB69</f>
        <v>0.13909847433001751</v>
      </c>
      <c r="AC122">
        <f>'2Degree_data'!AC69</f>
        <v>0.1495418282635575</v>
      </c>
      <c r="AD122">
        <f>'2Degree_data'!AD69</f>
        <v>0.15916828375895925</v>
      </c>
      <c r="AE122">
        <f>'2Degree_data'!AE69</f>
        <v>0.16660298534587945</v>
      </c>
      <c r="AF122">
        <f>'2Degree_data'!AF69</f>
        <v>0.17306146253385629</v>
      </c>
      <c r="AG122">
        <f>'2Degree_data'!AG69</f>
        <v>0.17949128249965665</v>
      </c>
      <c r="AH122">
        <f>'2Degree_data'!AH69</f>
        <v>0.18580749607653155</v>
      </c>
      <c r="AI122">
        <f>'2Degree_data'!AI69</f>
        <v>0.19322822298152964</v>
      </c>
      <c r="AJ122">
        <f>'2Degree_data'!AJ69</f>
        <v>0.19733692261159397</v>
      </c>
      <c r="AK122">
        <f>'2Degree_data'!AK69</f>
        <v>0.20765032778018541</v>
      </c>
      <c r="AL122">
        <f>'2Degree_data'!AL69</f>
        <v>0.21919040759837455</v>
      </c>
      <c r="AM122">
        <f>'2Degree_data'!AM69</f>
        <v>0.23106653297880667</v>
      </c>
      <c r="AN122">
        <f>'2Degree_data'!AN69</f>
        <v>0.24094185666740056</v>
      </c>
      <c r="AO122">
        <f>'2Degree_data'!AO69</f>
        <v>0.24936002447680525</v>
      </c>
      <c r="AP122">
        <f>'2Degree_data'!AP69</f>
        <v>0.25879970109424072</v>
      </c>
      <c r="AQ122">
        <f>'2Degree_data'!AQ69</f>
        <v>0.26631008864077815</v>
      </c>
      <c r="AR122">
        <f>'2Degree_data'!AR69</f>
        <v>0.27688546433089029</v>
      </c>
    </row>
    <row r="123" spans="1:44" x14ac:dyDescent="0.2">
      <c r="A123" t="str">
        <f>'2Degree_data'!A70</f>
        <v>2DEGREE</v>
      </c>
      <c r="B123" t="str">
        <f>'2Degree_data'!B70</f>
        <v>SDG|SDG15|Forest share</v>
      </c>
      <c r="C123" t="str">
        <f>'2Degree_data'!C70</f>
        <v>percentage</v>
      </c>
      <c r="D123">
        <f>'2Degree_data'!D70</f>
        <v>0.30750307503074953</v>
      </c>
      <c r="E123">
        <f>'2Degree_data'!E70</f>
        <v>0.30750307503075192</v>
      </c>
      <c r="F123">
        <f>'2Degree_data'!F70</f>
        <v>0.30750307503075269</v>
      </c>
      <c r="G123">
        <f>'2Degree_data'!G70</f>
        <v>0.30701561227196711</v>
      </c>
      <c r="H123">
        <f>'2Degree_data'!H70</f>
        <v>0.30525488802297868</v>
      </c>
      <c r="I123">
        <f>'2Degree_data'!I70</f>
        <v>0.30154326155958028</v>
      </c>
      <c r="J123">
        <f>'2Degree_data'!J70</f>
        <v>0.29667297023314854</v>
      </c>
      <c r="K123">
        <f>'2Degree_data'!K70</f>
        <v>0.29178895897749862</v>
      </c>
      <c r="L123">
        <f>'2Degree_data'!L70</f>
        <v>0.28689580110237684</v>
      </c>
      <c r="M123">
        <f>'2Degree_data'!M70</f>
        <v>0.28193675894148129</v>
      </c>
      <c r="N123">
        <f>'2Degree_data'!N70</f>
        <v>0.27702530782740797</v>
      </c>
      <c r="O123">
        <f>'2Degree_data'!O70</f>
        <v>0.27428065860864098</v>
      </c>
      <c r="P123">
        <f>'2Degree_data'!P70</f>
        <v>0.27161119298904068</v>
      </c>
      <c r="Q123">
        <f>'2Degree_data'!Q70</f>
        <v>0.26891373321761858</v>
      </c>
      <c r="R123">
        <f>'2Degree_data'!R70</f>
        <v>0.26628924320924513</v>
      </c>
      <c r="S123">
        <f>'2Degree_data'!S70</f>
        <v>0.26369597415914292</v>
      </c>
      <c r="T123">
        <f>'2Degree_data'!T70</f>
        <v>0.26103278768844185</v>
      </c>
      <c r="U123">
        <f>'2Degree_data'!U70</f>
        <v>0.25479753152735007</v>
      </c>
      <c r="V123">
        <f>'2Degree_data'!V70</f>
        <v>0.24444154238739732</v>
      </c>
      <c r="W123">
        <f>'2Degree_data'!W70</f>
        <v>0.23160737876279314</v>
      </c>
      <c r="X123">
        <f>'2Degree_data'!X70</f>
        <v>0.22347913708635303</v>
      </c>
      <c r="Y123">
        <f>'2Degree_data'!Y70</f>
        <v>0.24924204927448615</v>
      </c>
      <c r="Z123">
        <f>'2Degree_data'!Z70</f>
        <v>0.24784642181263511</v>
      </c>
      <c r="AA123">
        <f>'2Degree_data'!AA70</f>
        <v>0.24643342740011531</v>
      </c>
      <c r="AB123">
        <f>'2Degree_data'!AB70</f>
        <v>0.24512308321879778</v>
      </c>
      <c r="AC123">
        <f>'2Degree_data'!AC70</f>
        <v>0.24390830960695747</v>
      </c>
      <c r="AD123">
        <f>'2Degree_data'!AD70</f>
        <v>0.24262106387847568</v>
      </c>
      <c r="AE123">
        <f>'2Degree_data'!AE70</f>
        <v>0.24138167350309894</v>
      </c>
      <c r="AF123">
        <f>'2Degree_data'!AF70</f>
        <v>0.24025384222388499</v>
      </c>
      <c r="AG123">
        <f>'2Degree_data'!AG70</f>
        <v>0.23917419815957183</v>
      </c>
      <c r="AH123">
        <f>'2Degree_data'!AH70</f>
        <v>0.23809778829106926</v>
      </c>
      <c r="AI123">
        <f>'2Degree_data'!AI70</f>
        <v>0.23788930898613114</v>
      </c>
      <c r="AJ123">
        <f>'2Degree_data'!AJ70</f>
        <v>0.23768974222221309</v>
      </c>
      <c r="AK123">
        <f>'2Degree_data'!AK70</f>
        <v>0.23754973288225303</v>
      </c>
      <c r="AL123">
        <f>'2Degree_data'!AL70</f>
        <v>0.23753837182375817</v>
      </c>
      <c r="AM123">
        <f>'2Degree_data'!AM70</f>
        <v>0.23759771491343484</v>
      </c>
      <c r="AN123">
        <f>'2Degree_data'!AN70</f>
        <v>0.23760867542413944</v>
      </c>
      <c r="AO123">
        <f>'2Degree_data'!AO70</f>
        <v>0.2377021605362718</v>
      </c>
      <c r="AP123">
        <f>'2Degree_data'!AP70</f>
        <v>0.23792965892132065</v>
      </c>
      <c r="AQ123">
        <f>'2Degree_data'!AQ70</f>
        <v>0.23819093428444463</v>
      </c>
      <c r="AR123">
        <f>'2Degree_data'!AR70</f>
        <v>0.23859918572399569</v>
      </c>
    </row>
    <row r="124" spans="1:44" x14ac:dyDescent="0.2">
      <c r="A124" t="str">
        <f>'2Degree_data'!A73</f>
        <v>2DEGREE</v>
      </c>
      <c r="B124" t="str">
        <f>'2Degree_data'!B73</f>
        <v>Secondary Energy</v>
      </c>
      <c r="C124" t="str">
        <f>'2Degree_data'!C73</f>
        <v>EJ/yr</v>
      </c>
      <c r="D124">
        <f>'2Degree_data'!D73</f>
        <v>172.65119449513921</v>
      </c>
      <c r="E124">
        <f>'2Degree_data'!E73</f>
        <v>179.40637278565532</v>
      </c>
      <c r="F124">
        <f>'2Degree_data'!F73</f>
        <v>186.04299688297837</v>
      </c>
      <c r="G124">
        <f>'2Degree_data'!G73</f>
        <v>193.60223809195975</v>
      </c>
      <c r="H124">
        <f>'2Degree_data'!H73</f>
        <v>201.51039705425381</v>
      </c>
      <c r="I124">
        <f>'2Degree_data'!I73</f>
        <v>208.36287997472468</v>
      </c>
      <c r="J124">
        <f>'2Degree_data'!J73</f>
        <v>214.65514554621319</v>
      </c>
      <c r="K124">
        <f>'2Degree_data'!K73</f>
        <v>219.6258556971361</v>
      </c>
      <c r="L124">
        <f>'2Degree_data'!L73</f>
        <v>223.3598150696269</v>
      </c>
      <c r="M124">
        <f>'2Degree_data'!M73</f>
        <v>225.05636377700057</v>
      </c>
      <c r="N124">
        <f>'2Degree_data'!N73</f>
        <v>227.52380961136947</v>
      </c>
      <c r="O124">
        <f>'2Degree_data'!O73</f>
        <v>231.84109843009438</v>
      </c>
      <c r="P124">
        <f>'2Degree_data'!P73</f>
        <v>236.89376520782514</v>
      </c>
      <c r="Q124">
        <f>'2Degree_data'!Q73</f>
        <v>238.96256795749653</v>
      </c>
      <c r="R124">
        <f>'2Degree_data'!R73</f>
        <v>239.56076056201627</v>
      </c>
      <c r="S124">
        <f>'2Degree_data'!S73</f>
        <v>243.73300469299357</v>
      </c>
      <c r="T124">
        <f>'2Degree_data'!T73</f>
        <v>234.94296035724892</v>
      </c>
      <c r="U124">
        <f>'2Degree_data'!U73</f>
        <v>237.72059049701488</v>
      </c>
      <c r="V124">
        <f>'2Degree_data'!V73</f>
        <v>237.35028267409064</v>
      </c>
      <c r="W124">
        <f>'2Degree_data'!W73</f>
        <v>234.41698565446418</v>
      </c>
      <c r="X124">
        <f>'2Degree_data'!X73</f>
        <v>232.72070952491296</v>
      </c>
      <c r="Y124">
        <f>'2Degree_data'!Y73</f>
        <v>232.49556645856518</v>
      </c>
      <c r="Z124">
        <f>'2Degree_data'!Z73</f>
        <v>234.46962058319576</v>
      </c>
      <c r="AA124">
        <f>'2Degree_data'!AA73</f>
        <v>236.63243556752172</v>
      </c>
      <c r="AB124">
        <f>'2Degree_data'!AB73</f>
        <v>238.49380400610966</v>
      </c>
      <c r="AC124">
        <f>'2Degree_data'!AC73</f>
        <v>238.22065928500655</v>
      </c>
      <c r="AD124">
        <f>'2Degree_data'!AD73</f>
        <v>237.65956398032975</v>
      </c>
      <c r="AE124">
        <f>'2Degree_data'!AE73</f>
        <v>237.0906660527267</v>
      </c>
      <c r="AF124">
        <f>'2Degree_data'!AF73</f>
        <v>236.51429049390396</v>
      </c>
      <c r="AG124">
        <f>'2Degree_data'!AG73</f>
        <v>235.9387059624882</v>
      </c>
      <c r="AH124">
        <f>'2Degree_data'!AH73</f>
        <v>235.34664426731649</v>
      </c>
      <c r="AI124">
        <f>'2Degree_data'!AI73</f>
        <v>236.47096888567987</v>
      </c>
      <c r="AJ124">
        <f>'2Degree_data'!AJ73</f>
        <v>237.86059143206742</v>
      </c>
      <c r="AK124">
        <f>'2Degree_data'!AK73</f>
        <v>237.63500013422293</v>
      </c>
      <c r="AL124">
        <f>'2Degree_data'!AL73</f>
        <v>239.13604842504387</v>
      </c>
      <c r="AM124">
        <f>'2Degree_data'!AM73</f>
        <v>240.56736114974888</v>
      </c>
      <c r="AN124">
        <f>'2Degree_data'!AN73</f>
        <v>241.86561990529964</v>
      </c>
      <c r="AO124">
        <f>'2Degree_data'!AO73</f>
        <v>243.15590575096468</v>
      </c>
      <c r="AP124">
        <f>'2Degree_data'!AP73</f>
        <v>244.89708113363326</v>
      </c>
      <c r="AQ124">
        <f>'2Degree_data'!AQ73</f>
        <v>246.64782727822555</v>
      </c>
      <c r="AR124">
        <f>'2Degree_data'!AR73</f>
        <v>248.91343176283118</v>
      </c>
    </row>
    <row r="125" spans="1:44" x14ac:dyDescent="0.2">
      <c r="A125" t="str">
        <f>'2Degree_data'!A74</f>
        <v>2DEGREE</v>
      </c>
      <c r="B125" t="str">
        <f>'2Degree_data'!B74</f>
        <v>Secondary Energy|Electricity</v>
      </c>
      <c r="C125" t="str">
        <f>'2Degree_data'!C74</f>
        <v>EJ/yr</v>
      </c>
      <c r="D125">
        <f>'2Degree_data'!D74</f>
        <v>74.487499228324566</v>
      </c>
      <c r="E125">
        <f>'2Degree_data'!E74</f>
        <v>77.11511065478993</v>
      </c>
      <c r="F125">
        <f>'2Degree_data'!F74</f>
        <v>79.699641465299578</v>
      </c>
      <c r="G125">
        <f>'2Degree_data'!G74</f>
        <v>82.155226443509264</v>
      </c>
      <c r="H125">
        <f>'2Degree_data'!H74</f>
        <v>84.503846428299099</v>
      </c>
      <c r="I125">
        <f>'2Degree_data'!I74</f>
        <v>86.833250847573382</v>
      </c>
      <c r="J125">
        <f>'2Degree_data'!J74</f>
        <v>89.616653115544736</v>
      </c>
      <c r="K125">
        <f>'2Degree_data'!K74</f>
        <v>92.283039926318509</v>
      </c>
      <c r="L125">
        <f>'2Degree_data'!L74</f>
        <v>94.874717689503555</v>
      </c>
      <c r="M125">
        <f>'2Degree_data'!M74</f>
        <v>97.96562304752932</v>
      </c>
      <c r="N125">
        <f>'2Degree_data'!N74</f>
        <v>100.53440127430791</v>
      </c>
      <c r="O125">
        <f>'2Degree_data'!O74</f>
        <v>101.06591899403011</v>
      </c>
      <c r="P125">
        <f>'2Degree_data'!P74</f>
        <v>101.58944243975262</v>
      </c>
      <c r="Q125">
        <f>'2Degree_data'!Q74</f>
        <v>102.11181601467251</v>
      </c>
      <c r="R125">
        <f>'2Degree_data'!R74</f>
        <v>101.62598803710389</v>
      </c>
      <c r="S125">
        <f>'2Degree_data'!S74</f>
        <v>102.13388487041398</v>
      </c>
      <c r="T125">
        <f>'2Degree_data'!T74</f>
        <v>102.72827894275822</v>
      </c>
      <c r="U125">
        <f>'2Degree_data'!U74</f>
        <v>103.3222933424403</v>
      </c>
      <c r="V125">
        <f>'2Degree_data'!V74</f>
        <v>103.89561949393298</v>
      </c>
      <c r="W125">
        <f>'2Degree_data'!W74</f>
        <v>104.45393555757479</v>
      </c>
      <c r="X125">
        <f>'2Degree_data'!X74</f>
        <v>106.17572495577325</v>
      </c>
      <c r="Y125">
        <f>'2Degree_data'!Y74</f>
        <v>107.9405549882801</v>
      </c>
      <c r="Z125">
        <f>'2Degree_data'!Z74</f>
        <v>109.69819555438998</v>
      </c>
      <c r="AA125">
        <f>'2Degree_data'!AA74</f>
        <v>111.44659829776393</v>
      </c>
      <c r="AB125">
        <f>'2Degree_data'!AB74</f>
        <v>113.18760843357158</v>
      </c>
      <c r="AC125">
        <f>'2Degree_data'!AC74</f>
        <v>114.91359804050032</v>
      </c>
      <c r="AD125">
        <f>'2Degree_data'!AD74</f>
        <v>116.37551585945538</v>
      </c>
      <c r="AE125">
        <f>'2Degree_data'!AE74</f>
        <v>117.83582224051412</v>
      </c>
      <c r="AF125">
        <f>'2Degree_data'!AF74</f>
        <v>119.29453195265053</v>
      </c>
      <c r="AG125">
        <f>'2Degree_data'!AG74</f>
        <v>120.74909003772203</v>
      </c>
      <c r="AH125">
        <f>'2Degree_data'!AH74</f>
        <v>122.20356424636479</v>
      </c>
      <c r="AI125">
        <f>'2Degree_data'!AI74</f>
        <v>125.13765941294834</v>
      </c>
      <c r="AJ125">
        <f>'2Degree_data'!AJ74</f>
        <v>128.34228720467516</v>
      </c>
      <c r="AK125">
        <f>'2Degree_data'!AK74</f>
        <v>129.93710578932811</v>
      </c>
      <c r="AL125">
        <f>'2Degree_data'!AL74</f>
        <v>133.25292760479743</v>
      </c>
      <c r="AM125">
        <f>'2Degree_data'!AM74</f>
        <v>136.51466701835</v>
      </c>
      <c r="AN125">
        <f>'2Degree_data'!AN74</f>
        <v>139.64830390428446</v>
      </c>
      <c r="AO125">
        <f>'2Degree_data'!AO74</f>
        <v>142.77878908176609</v>
      </c>
      <c r="AP125">
        <f>'2Degree_data'!AP74</f>
        <v>146.36477053107427</v>
      </c>
      <c r="AQ125">
        <f>'2Degree_data'!AQ74</f>
        <v>149.96496180986495</v>
      </c>
      <c r="AR125">
        <f>'2Degree_data'!AR74</f>
        <v>153.39607156937097</v>
      </c>
    </row>
    <row r="126" spans="1:44" x14ac:dyDescent="0.2">
      <c r="A126" t="str">
        <f>'2Degree_data'!A75</f>
        <v>2DEGREE</v>
      </c>
      <c r="B126" t="str">
        <f>'2Degree_data'!B75</f>
        <v>Secondary Energy|Electricity|Biomass</v>
      </c>
      <c r="C126" t="str">
        <f>'2Degree_data'!C75</f>
        <v>EJ/yr</v>
      </c>
      <c r="D126">
        <f>'2Degree_data'!D75</f>
        <v>0.93297480523199905</v>
      </c>
      <c r="E126">
        <f>'2Degree_data'!E75</f>
        <v>0.90586147694399999</v>
      </c>
      <c r="F126">
        <f>'2Degree_data'!F75</f>
        <v>0.8765055921599989</v>
      </c>
      <c r="G126">
        <f>'2Degree_data'!G75</f>
        <v>0.84714970737599904</v>
      </c>
      <c r="H126">
        <f>'2Degree_data'!H75</f>
        <v>0.81757026388799903</v>
      </c>
      <c r="I126">
        <f>'2Degree_data'!I75</f>
        <v>0.790680494304</v>
      </c>
      <c r="J126">
        <f>'2Degree_data'!J75</f>
        <v>0.76132460952000003</v>
      </c>
      <c r="K126">
        <f>'2Degree_data'!K75</f>
        <v>0.73174516603199891</v>
      </c>
      <c r="L126">
        <f>'2Degree_data'!L75</f>
        <v>1.2315697870176301</v>
      </c>
      <c r="M126">
        <f>'2Degree_data'!M75</f>
        <v>1.4493519864</v>
      </c>
      <c r="N126">
        <f>'2Degree_data'!N75</f>
        <v>1.3723394976000001</v>
      </c>
      <c r="O126">
        <f>'2Degree_data'!O75</f>
        <v>5.1406046819866091</v>
      </c>
      <c r="P126">
        <f>'2Degree_data'!P75</f>
        <v>5.1137149124025987</v>
      </c>
      <c r="Q126">
        <f>'2Degree_data'!Q75</f>
        <v>5.5027653036248632</v>
      </c>
      <c r="R126">
        <f>'2Degree_data'!R75</f>
        <v>5.581986451447623</v>
      </c>
      <c r="S126">
        <f>'2Degree_data'!S75</f>
        <v>5.5112639409945992</v>
      </c>
      <c r="T126">
        <f>'2Degree_data'!T75</f>
        <v>5.4342514521945988</v>
      </c>
      <c r="U126">
        <f>'2Degree_data'!U75</f>
        <v>5.3547460425945985</v>
      </c>
      <c r="V126">
        <f>'2Degree_data'!V75</f>
        <v>5.2777335537945991</v>
      </c>
      <c r="W126">
        <f>'2Degree_data'!W75</f>
        <v>5.9682235374743593</v>
      </c>
      <c r="X126">
        <f>'2Degree_data'!X75</f>
        <v>5.8912110486743607</v>
      </c>
      <c r="Y126">
        <f>'2Degree_data'!Y75</f>
        <v>6.8267165804005892</v>
      </c>
      <c r="Z126">
        <f>'2Degree_data'!Z75</f>
        <v>8.0817295130910605</v>
      </c>
      <c r="AA126">
        <f>'2Degree_data'!AA75</f>
        <v>9.0566282895170289</v>
      </c>
      <c r="AB126">
        <f>'2Degree_data'!AB75</f>
        <v>9.8417491567540196</v>
      </c>
      <c r="AC126">
        <f>'2Degree_data'!AC75</f>
        <v>9.8426920846691193</v>
      </c>
      <c r="AD126">
        <f>'2Degree_data'!AD75</f>
        <v>9.832620325098878</v>
      </c>
      <c r="AE126">
        <f>'2Degree_data'!AE75</f>
        <v>9.8250988913718196</v>
      </c>
      <c r="AF126">
        <f>'2Degree_data'!AF75</f>
        <v>9.8232074846195001</v>
      </c>
      <c r="AG126">
        <f>'2Degree_data'!AG75</f>
        <v>9.8232913835564908</v>
      </c>
      <c r="AH126">
        <f>'2Degree_data'!AH75</f>
        <v>9.8237866913818106</v>
      </c>
      <c r="AI126">
        <f>'2Degree_data'!AI75</f>
        <v>9.9089038063266894</v>
      </c>
      <c r="AJ126">
        <f>'2Degree_data'!AJ75</f>
        <v>10</v>
      </c>
      <c r="AK126">
        <f>'2Degree_data'!AK75</f>
        <v>10</v>
      </c>
      <c r="AL126">
        <f>'2Degree_data'!AL75</f>
        <v>10</v>
      </c>
      <c r="AM126">
        <f>'2Degree_data'!AM75</f>
        <v>10</v>
      </c>
      <c r="AN126">
        <f>'2Degree_data'!AN75</f>
        <v>10</v>
      </c>
      <c r="AO126">
        <f>'2Degree_data'!AO75</f>
        <v>9.9999999999999893</v>
      </c>
      <c r="AP126">
        <f>'2Degree_data'!AP75</f>
        <v>9.9999999999999893</v>
      </c>
      <c r="AQ126">
        <f>'2Degree_data'!AQ75</f>
        <v>10</v>
      </c>
      <c r="AR126">
        <f>'2Degree_data'!AR75</f>
        <v>10</v>
      </c>
    </row>
    <row r="127" spans="1:44" x14ac:dyDescent="0.2">
      <c r="A127" t="str">
        <f>'2Degree_data'!A76</f>
        <v>2DEGREE</v>
      </c>
      <c r="B127" t="str">
        <f>'2Degree_data'!B76</f>
        <v>Secondary Energy|Electricity|Coal</v>
      </c>
      <c r="C127" t="str">
        <f>'2Degree_data'!C76</f>
        <v>EJ/yr</v>
      </c>
      <c r="D127">
        <f>'2Degree_data'!D76</f>
        <v>30.029407019999898</v>
      </c>
      <c r="E127">
        <f>'2Degree_data'!E76</f>
        <v>29.886208398503999</v>
      </c>
      <c r="F127">
        <f>'2Degree_data'!F76</f>
        <v>29.668114804464</v>
      </c>
      <c r="G127">
        <f>'2Degree_data'!G76</f>
        <v>31.2048892974959</v>
      </c>
      <c r="H127">
        <f>'2Degree_data'!H76</f>
        <v>30.906810647063999</v>
      </c>
      <c r="I127">
        <f>'2Degree_data'!I76</f>
        <v>30.674531561039998</v>
      </c>
      <c r="J127">
        <f>'2Degree_data'!J76</f>
        <v>32.6407360013567</v>
      </c>
      <c r="K127">
        <f>'2Degree_data'!K76</f>
        <v>32.202301753439897</v>
      </c>
      <c r="L127">
        <f>'2Degree_data'!L76</f>
        <v>31.225720134239999</v>
      </c>
      <c r="M127">
        <f>'2Degree_data'!M76</f>
        <v>30.25407074543989</v>
      </c>
      <c r="N127">
        <f>'2Degree_data'!N76</f>
        <v>26.079641428614089</v>
      </c>
      <c r="O127">
        <f>'2Degree_data'!O76</f>
        <v>28.303373622239899</v>
      </c>
      <c r="P127">
        <f>'2Degree_data'!P76</f>
        <v>27.34921756799989</v>
      </c>
      <c r="Q127">
        <f>'2Degree_data'!Q76</f>
        <v>26.355142614239991</v>
      </c>
      <c r="R127">
        <f>'2Degree_data'!R76</f>
        <v>24.739014753449602</v>
      </c>
      <c r="S127">
        <f>'2Degree_data'!S76</f>
        <v>19.185200943821503</v>
      </c>
      <c r="T127">
        <f>'2Degree_data'!T76</f>
        <v>15.48315177262729</v>
      </c>
      <c r="U127">
        <f>'2Degree_data'!U76</f>
        <v>16.40444873785259</v>
      </c>
      <c r="V127">
        <f>'2Degree_data'!V76</f>
        <v>15.5169399790013</v>
      </c>
      <c r="W127">
        <f>'2Degree_data'!W76</f>
        <v>14.5964226032669</v>
      </c>
      <c r="X127">
        <f>'2Degree_data'!X76</f>
        <v>12.682048001233699</v>
      </c>
      <c r="Y127">
        <f>'2Degree_data'!Y76</f>
        <v>12.219486549825088</v>
      </c>
      <c r="Z127">
        <f>'2Degree_data'!Z76</f>
        <v>9.8698887373790196</v>
      </c>
      <c r="AA127">
        <f>'2Degree_data'!AA76</f>
        <v>7.6651697045949696</v>
      </c>
      <c r="AB127">
        <f>'2Degree_data'!AB76</f>
        <v>5.5290249631043498</v>
      </c>
      <c r="AC127">
        <f>'2Degree_data'!AC76</f>
        <v>3.5781866558886488</v>
      </c>
      <c r="AD127">
        <f>'2Degree_data'!AD76</f>
        <v>2.6004793031627687</v>
      </c>
      <c r="AE127">
        <f>'2Degree_data'!AE76</f>
        <v>1.929934577664</v>
      </c>
      <c r="AF127">
        <f>'2Degree_data'!AF76</f>
        <v>1.7880310923839979</v>
      </c>
      <c r="AG127">
        <f>'2Degree_data'!AG76</f>
        <v>1.6434379331999991</v>
      </c>
      <c r="AH127">
        <f>'2Degree_data'!AH76</f>
        <v>1.4990683327200001</v>
      </c>
      <c r="AI127">
        <f>'2Degree_data'!AI76</f>
        <v>1.3544751735360001</v>
      </c>
      <c r="AJ127">
        <f>'2Degree_data'!AJ76</f>
        <v>1.234997253215999</v>
      </c>
      <c r="AK127">
        <f>'2Degree_data'!AK76</f>
        <v>1.067978529071999</v>
      </c>
      <c r="AL127">
        <f>'2Degree_data'!AL76</f>
        <v>0.92360892859199994</v>
      </c>
      <c r="AM127">
        <f>'2Degree_data'!AM76</f>
        <v>0.77901576940799999</v>
      </c>
      <c r="AN127">
        <f>'2Degree_data'!AN76</f>
        <v>0.63711228412799903</v>
      </c>
      <c r="AO127">
        <f>'2Degree_data'!AO76</f>
        <v>0.49251912494399797</v>
      </c>
      <c r="AP127">
        <f>'2Degree_data'!AP76</f>
        <v>0.34814952446399999</v>
      </c>
      <c r="AQ127">
        <f>'2Degree_data'!AQ76</f>
        <v>0.12083964480000001</v>
      </c>
      <c r="AR127">
        <f>'2Degree_data'!AR76</f>
        <v>6.1652879999999903E-2</v>
      </c>
    </row>
    <row r="128" spans="1:44" x14ac:dyDescent="0.2">
      <c r="A128" t="str">
        <f>'2Degree_data'!A77</f>
        <v>2DEGREE</v>
      </c>
      <c r="B128" t="str">
        <f>'2Degree_data'!B77</f>
        <v>Secondary Energy|Electricity|Gas</v>
      </c>
      <c r="C128" t="str">
        <f>'2Degree_data'!C77</f>
        <v>EJ/yr</v>
      </c>
      <c r="D128">
        <f>'2Degree_data'!D77</f>
        <v>18.856779828683273</v>
      </c>
      <c r="E128">
        <f>'2Degree_data'!E77</f>
        <v>20.269381043565769</v>
      </c>
      <c r="F128">
        <f>'2Degree_data'!F77</f>
        <v>23.580185793894643</v>
      </c>
      <c r="G128">
        <f>'2Degree_data'!G77</f>
        <v>27.630979555124213</v>
      </c>
      <c r="H128">
        <f>'2Degree_data'!H77</f>
        <v>31.259207649481617</v>
      </c>
      <c r="I128">
        <f>'2Degree_data'!I77</f>
        <v>32.450745961286991</v>
      </c>
      <c r="J128">
        <f>'2Degree_data'!J77</f>
        <v>34.027044279815001</v>
      </c>
      <c r="K128">
        <f>'2Degree_data'!K77</f>
        <v>35.021204041754231</v>
      </c>
      <c r="L128">
        <f>'2Degree_data'!L77</f>
        <v>36.525107950674027</v>
      </c>
      <c r="M128">
        <f>'2Degree_data'!M77</f>
        <v>39.636054642389823</v>
      </c>
      <c r="N128">
        <f>'2Degree_data'!N77</f>
        <v>42.520143842264631</v>
      </c>
      <c r="O128">
        <f>'2Degree_data'!O77</f>
        <v>42.775876154021731</v>
      </c>
      <c r="P128">
        <f>'2Degree_data'!P77</f>
        <v>42.639456672279231</v>
      </c>
      <c r="Q128">
        <f>'2Degree_data'!Q77</f>
        <v>44.327546922863135</v>
      </c>
      <c r="R128">
        <f>'2Degree_data'!R77</f>
        <v>46.185238909173229</v>
      </c>
      <c r="S128">
        <f>'2Degree_data'!S77</f>
        <v>50.871673859223776</v>
      </c>
      <c r="T128">
        <f>'2Degree_data'!T77</f>
        <v>52.593992709969186</v>
      </c>
      <c r="U128">
        <f>'2Degree_data'!U77</f>
        <v>52.218580094930147</v>
      </c>
      <c r="V128">
        <f>'2Degree_data'!V77</f>
        <v>52.987570298395347</v>
      </c>
      <c r="W128">
        <f>'2Degree_data'!W77</f>
        <v>53.247923191876751</v>
      </c>
      <c r="X128">
        <f>'2Degree_data'!X77</f>
        <v>53.550145505960032</v>
      </c>
      <c r="Y128">
        <f>'2Degree_data'!Y77</f>
        <v>53.54456308331531</v>
      </c>
      <c r="Z128">
        <f>'2Degree_data'!Z77</f>
        <v>53.547461357671168</v>
      </c>
      <c r="AA128">
        <f>'2Degree_data'!AA77</f>
        <v>53.546418435987064</v>
      </c>
      <c r="AB128">
        <f>'2Degree_data'!AB77</f>
        <v>52.760970615555124</v>
      </c>
      <c r="AC128">
        <f>'2Degree_data'!AC77</f>
        <v>51.321991333911214</v>
      </c>
      <c r="AD128">
        <f>'2Degree_data'!AD77</f>
        <v>48.470489625975105</v>
      </c>
      <c r="AE128">
        <f>'2Degree_data'!AE77</f>
        <v>45.618987918039124</v>
      </c>
      <c r="AF128">
        <f>'2Degree_data'!AF77</f>
        <v>42.765243653607229</v>
      </c>
      <c r="AG128">
        <f>'2Degree_data'!AG77</f>
        <v>39.913741945671234</v>
      </c>
      <c r="AH128">
        <f>'2Degree_data'!AH77</f>
        <v>37.421449550546114</v>
      </c>
      <c r="AI128">
        <f>'2Degree_data'!AI77</f>
        <v>34.813753894096116</v>
      </c>
      <c r="AJ128">
        <f>'2Degree_data'!AJ77</f>
        <v>33.463651218573268</v>
      </c>
      <c r="AK128">
        <f>'2Degree_data'!AK77</f>
        <v>32.237207726496848</v>
      </c>
      <c r="AL128">
        <f>'2Degree_data'!AL77</f>
        <v>32.194831182572621</v>
      </c>
      <c r="AM128">
        <f>'2Degree_data'!AM77</f>
        <v>31.980306850635422</v>
      </c>
      <c r="AN128">
        <f>'2Degree_data'!AN77</f>
        <v>29.714234840088452</v>
      </c>
      <c r="AO128">
        <f>'2Degree_data'!AO77</f>
        <v>26.497731256013772</v>
      </c>
      <c r="AP128">
        <f>'2Degree_data'!AP77</f>
        <v>23.774017035764679</v>
      </c>
      <c r="AQ128">
        <f>'2Degree_data'!AQ77</f>
        <v>21.72353120366369</v>
      </c>
      <c r="AR128">
        <f>'2Degree_data'!AR77</f>
        <v>17.978426858748296</v>
      </c>
    </row>
    <row r="129" spans="1:44" x14ac:dyDescent="0.2">
      <c r="A129" t="str">
        <f>'2Degree_data'!A78</f>
        <v>2DEGREE</v>
      </c>
      <c r="B129" t="str">
        <f>'2Degree_data'!B78</f>
        <v>Secondary Energy|Electricity|Hydro</v>
      </c>
      <c r="C129" t="str">
        <f>'2Degree_data'!C78</f>
        <v>EJ/yr</v>
      </c>
      <c r="D129">
        <f>'2Degree_data'!D78</f>
        <v>12.561203813760001</v>
      </c>
      <c r="E129">
        <f>'2Degree_data'!E78</f>
        <v>12.651722906457499</v>
      </c>
      <c r="F129">
        <f>'2Degree_data'!F78</f>
        <v>12.734546584435099</v>
      </c>
      <c r="G129">
        <f>'2Degree_data'!G78</f>
        <v>12.8125570741056</v>
      </c>
      <c r="H129">
        <f>'2Degree_data'!H78</f>
        <v>12.884295028147099</v>
      </c>
      <c r="I129">
        <f>'2Degree_data'!I78</f>
        <v>12.9497604465599</v>
      </c>
      <c r="J129">
        <f>'2Degree_data'!J78</f>
        <v>13.006254680294299</v>
      </c>
      <c r="K129">
        <f>'2Degree_data'!K78</f>
        <v>13.0592114956799</v>
      </c>
      <c r="L129">
        <f>'2Degree_data'!L78</f>
        <v>12.8800844928</v>
      </c>
      <c r="M129">
        <f>'2Degree_data'!M78</f>
        <v>12.702379132799997</v>
      </c>
      <c r="N129">
        <f>'2Degree_data'!N78</f>
        <v>12.5232521299199</v>
      </c>
      <c r="O129">
        <f>'2Degree_data'!O78</f>
        <v>12.34412512704</v>
      </c>
      <c r="P129">
        <f>'2Degree_data'!P78</f>
        <v>12.164998124159899</v>
      </c>
      <c r="Q129">
        <f>'2Degree_data'!Q78</f>
        <v>11.985871121279899</v>
      </c>
      <c r="R129">
        <f>'2Degree_data'!R78</f>
        <v>11.806744118400001</v>
      </c>
      <c r="S129">
        <f>'2Degree_data'!S78</f>
        <v>11.629038758399899</v>
      </c>
      <c r="T129">
        <f>'2Degree_data'!T78</f>
        <v>11.449911755519899</v>
      </c>
      <c r="U129">
        <f>'2Degree_data'!U78</f>
        <v>11.270784752640001</v>
      </c>
      <c r="V129">
        <f>'2Degree_data'!V78</f>
        <v>11.091657749759898</v>
      </c>
      <c r="W129">
        <f>'2Degree_data'!W78</f>
        <v>10.9125307468799</v>
      </c>
      <c r="X129">
        <f>'2Degree_data'!X78</f>
        <v>12.865868064000001</v>
      </c>
      <c r="Y129">
        <f>'2Degree_data'!Y78</f>
        <v>14.820627023999998</v>
      </c>
      <c r="Z129">
        <f>'2Degree_data'!Z78</f>
        <v>16.773964341119999</v>
      </c>
      <c r="AA129">
        <f>'2Degree_data'!AA78</f>
        <v>18.727301658239899</v>
      </c>
      <c r="AB129">
        <f>'2Degree_data'!AB78</f>
        <v>20.680638975359901</v>
      </c>
      <c r="AC129">
        <f>'2Degree_data'!AC78</f>
        <v>22.63397629248</v>
      </c>
      <c r="AD129">
        <f>'2Degree_data'!AD78</f>
        <v>24.035716172160001</v>
      </c>
      <c r="AE129">
        <f>'2Degree_data'!AE78</f>
        <v>24.266022318719902</v>
      </c>
      <c r="AF129">
        <f>'2Degree_data'!AF78</f>
        <v>24.496328465279902</v>
      </c>
      <c r="AG129">
        <f>'2Degree_data'!AG78</f>
        <v>24.725212968959902</v>
      </c>
      <c r="AH129">
        <f>'2Degree_data'!AH78</f>
        <v>24.954097472639901</v>
      </c>
      <c r="AI129">
        <f>'2Degree_data'!AI78</f>
        <v>25.1559707615999</v>
      </c>
      <c r="AJ129">
        <f>'2Degree_data'!AJ78</f>
        <v>25.357844050559901</v>
      </c>
      <c r="AK129">
        <f>'2Degree_data'!AK78</f>
        <v>25.559717339519899</v>
      </c>
      <c r="AL129">
        <f>'2Degree_data'!AL78</f>
        <v>25.763012271359901</v>
      </c>
      <c r="AM129">
        <f>'2Degree_data'!AM78</f>
        <v>25.9648855603199</v>
      </c>
      <c r="AN129">
        <f>'2Degree_data'!AN78</f>
        <v>26.099941633919901</v>
      </c>
      <c r="AO129">
        <f>'2Degree_data'!AO78</f>
        <v>26.234997707519998</v>
      </c>
      <c r="AP129">
        <f>'2Degree_data'!AP78</f>
        <v>26.3700537811199</v>
      </c>
      <c r="AQ129">
        <f>'2Degree_data'!AQ78</f>
        <v>26.190926778239898</v>
      </c>
      <c r="AR129">
        <f>'2Degree_data'!AR78</f>
        <v>26.641587571199899</v>
      </c>
    </row>
    <row r="130" spans="1:44" x14ac:dyDescent="0.2">
      <c r="A130" t="str">
        <f>'2Degree_data'!A79</f>
        <v>2DEGREE</v>
      </c>
      <c r="B130" t="str">
        <f>'2Degree_data'!B79</f>
        <v>Secondary Energy|Electricity|Nuclear</v>
      </c>
      <c r="C130" t="str">
        <f>'2Degree_data'!C79</f>
        <v>EJ/yr</v>
      </c>
      <c r="D130">
        <f>'2Degree_data'!D79</f>
        <v>9.0734770261853992</v>
      </c>
      <c r="E130">
        <f>'2Degree_data'!E79</f>
        <v>9.7709417563471792</v>
      </c>
      <c r="F130">
        <f>'2Degree_data'!F79</f>
        <v>8.5535548596856792</v>
      </c>
      <c r="G130">
        <f>'2Degree_data'!G79</f>
        <v>4.82822261629798</v>
      </c>
      <c r="H130">
        <f>'2Degree_data'!H79</f>
        <v>3.2079389885330598</v>
      </c>
      <c r="I130">
        <f>'2Degree_data'!I79</f>
        <v>3.8813911728346202</v>
      </c>
      <c r="J130">
        <f>'2Degree_data'!J79</f>
        <v>2.3818146346247699</v>
      </c>
      <c r="K130">
        <f>'2Degree_data'!K79</f>
        <v>3.9881349197356899</v>
      </c>
      <c r="L130">
        <f>'2Degree_data'!L79</f>
        <v>5.1698302735159798</v>
      </c>
      <c r="M130">
        <f>'2Degree_data'!M79</f>
        <v>5.7085062498888002</v>
      </c>
      <c r="N130">
        <f>'2Degree_data'!N79</f>
        <v>8.4547882939355592</v>
      </c>
      <c r="O130">
        <f>'2Degree_data'!O79</f>
        <v>2.549115922411</v>
      </c>
      <c r="P130">
        <f>'2Degree_data'!P79</f>
        <v>4.00172909422432</v>
      </c>
      <c r="Q130">
        <f>'2Degree_data'!Q79</f>
        <v>3.25089541463521</v>
      </c>
      <c r="R130">
        <f>'2Degree_data'!R79</f>
        <v>2.4301864035171299</v>
      </c>
      <c r="S130">
        <f>'2Degree_data'!S79</f>
        <v>3.8528320964349101</v>
      </c>
      <c r="T130">
        <f>'2Degree_data'!T79</f>
        <v>6.87645013735081</v>
      </c>
      <c r="U130">
        <f>'2Degree_data'!U79</f>
        <v>6.5892989107838202</v>
      </c>
      <c r="V130">
        <f>'2Degree_data'!V79</f>
        <v>6.9374721887999904</v>
      </c>
      <c r="W130">
        <f>'2Degree_data'!W79</f>
        <v>6.7197287231999896</v>
      </c>
      <c r="X130">
        <f>'2Degree_data'!X79</f>
        <v>6.5047415040000001</v>
      </c>
      <c r="Y130">
        <f>'2Degree_data'!Y79</f>
        <v>6.2869980384000002</v>
      </c>
      <c r="Z130">
        <f>'2Degree_data'!Z79</f>
        <v>6.0720108191999902</v>
      </c>
      <c r="AA130">
        <f>'2Degree_data'!AA79</f>
        <v>5.8542673535999903</v>
      </c>
      <c r="AB130">
        <f>'2Degree_data'!AB79</f>
        <v>5.6365238879999904</v>
      </c>
      <c r="AC130">
        <f>'2Degree_data'!AC79</f>
        <v>5.4215366688</v>
      </c>
      <c r="AD130">
        <f>'2Degree_data'!AD79</f>
        <v>5.2037932032000001</v>
      </c>
      <c r="AE130">
        <f>'2Degree_data'!AE79</f>
        <v>4.9860497376000001</v>
      </c>
      <c r="AF130">
        <f>'2Degree_data'!AF79</f>
        <v>4.7710625183999902</v>
      </c>
      <c r="AG130">
        <f>'2Degree_data'!AG79</f>
        <v>4.5533190528</v>
      </c>
      <c r="AH130">
        <f>'2Degree_data'!AH79</f>
        <v>4.3355755872000001</v>
      </c>
      <c r="AI130">
        <f>'2Degree_data'!AI79</f>
        <v>4.1205883679999999</v>
      </c>
      <c r="AJ130">
        <f>'2Degree_data'!AJ79</f>
        <v>3.9028449024</v>
      </c>
      <c r="AK130">
        <f>'2Degree_data'!AK79</f>
        <v>3.6851014368000001</v>
      </c>
      <c r="AL130">
        <f>'2Degree_data'!AL79</f>
        <v>3.4701142175999999</v>
      </c>
      <c r="AM130">
        <f>'2Degree_data'!AM79</f>
        <v>3.252370752</v>
      </c>
      <c r="AN130">
        <f>'2Degree_data'!AN79</f>
        <v>4.7162288688013501</v>
      </c>
      <c r="AO130">
        <f>'2Degree_data'!AO79</f>
        <v>7.1212264445812696</v>
      </c>
      <c r="AP130">
        <f>'2Degree_data'!AP79</f>
        <v>8.8770047084514498</v>
      </c>
      <c r="AQ130">
        <f>'2Degree_data'!AQ79</f>
        <v>11.4706325708514</v>
      </c>
      <c r="AR130">
        <f>'2Degree_data'!AR79</f>
        <v>14.067016679651401</v>
      </c>
    </row>
    <row r="131" spans="1:44" x14ac:dyDescent="0.2">
      <c r="A131" t="str">
        <f>'2Degree_data'!A80</f>
        <v>2DEGREE</v>
      </c>
      <c r="B131" t="str">
        <f>'2Degree_data'!B80</f>
        <v>Secondary Energy|Electricity|Oil</v>
      </c>
      <c r="C131" t="str">
        <f>'2Degree_data'!C80</f>
        <v>EJ/yr</v>
      </c>
      <c r="D131">
        <f>'2Degree_data'!D80</f>
        <v>1.235544150528</v>
      </c>
      <c r="E131">
        <f>'2Degree_data'!E80</f>
        <v>1.7141042894834881</v>
      </c>
      <c r="F131">
        <f>'2Degree_data'!F80</f>
        <v>2.2536129564201599</v>
      </c>
      <c r="G131">
        <f>'2Degree_data'!G80</f>
        <v>2.8524133565527681</v>
      </c>
      <c r="H131">
        <f>'2Degree_data'!H80</f>
        <v>3.5105449212973441</v>
      </c>
      <c r="I131">
        <f>'2Degree_data'!I80</f>
        <v>4.2282965801430619</v>
      </c>
      <c r="J131">
        <f>'2Degree_data'!J80</f>
        <v>5.0050213483979409</v>
      </c>
      <c r="K131">
        <f>'2Degree_data'!K80</f>
        <v>5.5498861074239905</v>
      </c>
      <c r="L131">
        <f>'2Degree_data'!L80</f>
        <v>6.1753523746863106</v>
      </c>
      <c r="M131">
        <f>'2Degree_data'!M80</f>
        <v>6.6146662903099962</v>
      </c>
      <c r="N131">
        <f>'2Degree_data'!N80</f>
        <v>8.0187034431782003</v>
      </c>
      <c r="O131">
        <f>'2Degree_data'!O80</f>
        <v>8.4580173588019001</v>
      </c>
      <c r="P131">
        <f>'2Degree_data'!P80</f>
        <v>8.8972871530386897</v>
      </c>
      <c r="Q131">
        <f>'2Degree_data'!Q80</f>
        <v>9.3366010686623806</v>
      </c>
      <c r="R131">
        <f>'2Degree_data'!R80</f>
        <v>9.6015721094158408</v>
      </c>
      <c r="S131">
        <f>'2Degree_data'!S80</f>
        <v>9.8748923069197794</v>
      </c>
      <c r="T131">
        <f>'2Degree_data'!T80</f>
        <v>9.7514226505434589</v>
      </c>
      <c r="U131">
        <f>'2Degree_data'!U80</f>
        <v>9.6941628261671404</v>
      </c>
      <c r="V131">
        <f>'2Degree_data'!V80</f>
        <v>9.6369030017908184</v>
      </c>
      <c r="W131">
        <f>'2Degree_data'!W80</f>
        <v>9.902785346952431</v>
      </c>
      <c r="X131">
        <f>'2Degree_data'!X80</f>
        <v>10.896547606033069</v>
      </c>
      <c r="Y131">
        <f>'2Degree_data'!Y80</f>
        <v>9.7840151054236113</v>
      </c>
      <c r="Z131">
        <f>'2Degree_data'!Z80</f>
        <v>9.4105896736026597</v>
      </c>
      <c r="AA131">
        <f>'2Degree_data'!AA80</f>
        <v>8.1615847693801005</v>
      </c>
      <c r="AB131">
        <f>'2Degree_data'!AB80</f>
        <v>7.1585804352282638</v>
      </c>
      <c r="AC131">
        <f>'2Degree_data'!AC80</f>
        <v>6.1889173518344744</v>
      </c>
      <c r="AD131">
        <f>'2Degree_data'!AD80</f>
        <v>5.258177628030194</v>
      </c>
      <c r="AE131">
        <f>'2Degree_data'!AE80</f>
        <v>4.3607582440956847</v>
      </c>
      <c r="AF131">
        <f>'2Degree_data'!AF80</f>
        <v>3.4564803096399355</v>
      </c>
      <c r="AG131">
        <f>'2Degree_data'!AG80</f>
        <v>2.5602344239959849</v>
      </c>
      <c r="AH131">
        <f>'2Degree_data'!AH80</f>
        <v>1.682159854924095</v>
      </c>
      <c r="AI131">
        <f>'2Degree_data'!AI80</f>
        <v>1.0761310046033081</v>
      </c>
      <c r="AJ131">
        <f>'2Degree_data'!AJ80</f>
        <v>0.85005538375766199</v>
      </c>
      <c r="AK131">
        <f>'2Degree_data'!AK80</f>
        <v>0.63361718362549202</v>
      </c>
      <c r="AL131">
        <f>'2Degree_data'!AL80</f>
        <v>0.41706962349899895</v>
      </c>
      <c r="AM131">
        <f>'2Degree_data'!AM80</f>
        <v>0.31415881745255697</v>
      </c>
      <c r="AN131">
        <f>'2Degree_data'!AN80</f>
        <v>0.26944707665255702</v>
      </c>
      <c r="AO131">
        <f>'2Degree_data'!AO80</f>
        <v>0.22473533585255701</v>
      </c>
      <c r="AP131">
        <f>'2Degree_data'!AP80</f>
        <v>0.78199424665964201</v>
      </c>
      <c r="AQ131">
        <f>'2Degree_data'!AQ80</f>
        <v>0.41944046227083304</v>
      </c>
      <c r="AR131">
        <f>'2Degree_data'!AR80</f>
        <v>0</v>
      </c>
    </row>
    <row r="132" spans="1:44" x14ac:dyDescent="0.2">
      <c r="A132" t="str">
        <f>'2Degree_data'!A81</f>
        <v>2DEGREE</v>
      </c>
      <c r="B132" t="str">
        <f>'2Degree_data'!B81</f>
        <v>Secondary Energy|Electricity|Other</v>
      </c>
      <c r="C132" t="str">
        <f>'2Degree_data'!C81</f>
        <v>EJ/yr</v>
      </c>
      <c r="D132">
        <f>'2Degree_data'!D81</f>
        <v>0.256576896</v>
      </c>
      <c r="E132">
        <f>'2Degree_data'!E81</f>
        <v>0.24976512000000001</v>
      </c>
      <c r="F132">
        <f>'2Degree_data'!F81</f>
        <v>0.24295334399999899</v>
      </c>
      <c r="G132">
        <f>'2Degree_data'!G81</f>
        <v>0.241389158399999</v>
      </c>
      <c r="H132">
        <f>'2Degree_data'!H81</f>
        <v>0.23442600960000001</v>
      </c>
      <c r="I132">
        <f>'2Degree_data'!I81</f>
        <v>0.22978391040000001</v>
      </c>
      <c r="J132">
        <f>'2Degree_data'!J81</f>
        <v>0.222820761599999</v>
      </c>
      <c r="K132">
        <f>'2Degree_data'!K81</f>
        <v>0.21585761279999999</v>
      </c>
      <c r="L132">
        <f>'2Degree_data'!L81</f>
        <v>0.208894464</v>
      </c>
      <c r="M132">
        <f>'2Degree_data'!M81</f>
        <v>0.20193131519999899</v>
      </c>
      <c r="N132">
        <f>'2Degree_data'!N81</f>
        <v>0.19728921599999999</v>
      </c>
      <c r="O132">
        <f>'2Degree_data'!O81</f>
        <v>0.1903260672</v>
      </c>
      <c r="P132">
        <f>'2Degree_data'!P81</f>
        <v>0.18336291839999899</v>
      </c>
      <c r="Q132">
        <f>'2Degree_data'!Q81</f>
        <v>0.17639976959999901</v>
      </c>
      <c r="R132">
        <f>'2Degree_data'!R81</f>
        <v>0.16943662079999999</v>
      </c>
      <c r="S132">
        <f>'2Degree_data'!S81</f>
        <v>0.16247347200000001</v>
      </c>
      <c r="T132">
        <f>'2Degree_data'!T81</f>
        <v>0.15783137279999901</v>
      </c>
      <c r="U132">
        <f>'2Degree_data'!U81</f>
        <v>0.150868224</v>
      </c>
      <c r="V132">
        <f>'2Degree_data'!V81</f>
        <v>0.14390507520000001</v>
      </c>
      <c r="W132">
        <f>'2Degree_data'!W81</f>
        <v>0.136941926399999</v>
      </c>
      <c r="X132">
        <f>'2Degree_data'!X81</f>
        <v>0.12997877760000001</v>
      </c>
      <c r="Y132">
        <f>'2Degree_data'!Y81</f>
        <v>0.12533667840000001</v>
      </c>
      <c r="Z132">
        <f>'2Degree_data'!Z81</f>
        <v>0.92869934788052499</v>
      </c>
      <c r="AA132">
        <f>'2Degree_data'!AA81</f>
        <v>1.3949508096000001</v>
      </c>
      <c r="AB132">
        <f>'2Degree_data'!AB81</f>
        <v>1.4692243968000001</v>
      </c>
      <c r="AC132">
        <f>'2Degree_data'!AC81</f>
        <v>1.543497984</v>
      </c>
      <c r="AD132">
        <f>'2Degree_data'!AD81</f>
        <v>1.6340189184</v>
      </c>
      <c r="AE132">
        <f>'2Degree_data'!AE81</f>
        <v>1.7245398528</v>
      </c>
      <c r="AF132">
        <f>'2Degree_data'!AF81</f>
        <v>1.8150607872</v>
      </c>
      <c r="AG132">
        <f>'2Degree_data'!AG81</f>
        <v>1.9055817215999999</v>
      </c>
      <c r="AH132">
        <f>'2Degree_data'!AH81</f>
        <v>1.9961026559999899</v>
      </c>
      <c r="AI132">
        <f>'2Degree_data'!AI81</f>
        <v>2.13304458239999</v>
      </c>
      <c r="AJ132">
        <f>'2Degree_data'!AJ81</f>
        <v>2.2699865088000002</v>
      </c>
      <c r="AK132">
        <f>'2Degree_data'!AK81</f>
        <v>2.40692843519999</v>
      </c>
      <c r="AL132">
        <f>'2Degree_data'!AL81</f>
        <v>2.54387036159999</v>
      </c>
      <c r="AM132">
        <f>'2Degree_data'!AM81</f>
        <v>2.6808122879999901</v>
      </c>
      <c r="AN132">
        <f>'2Degree_data'!AN81</f>
        <v>2.7899016191999899</v>
      </c>
      <c r="AO132">
        <f>'2Degree_data'!AO81</f>
        <v>2.8989909503999902</v>
      </c>
      <c r="AP132">
        <f>'2Degree_data'!AP81</f>
        <v>3.01040133119999</v>
      </c>
      <c r="AQ132">
        <f>'2Degree_data'!AQ81</f>
        <v>3.1175351256643302</v>
      </c>
      <c r="AR132">
        <f>'2Degree_data'!AR81</f>
        <v>3.2285799935999901</v>
      </c>
    </row>
    <row r="133" spans="1:44" x14ac:dyDescent="0.2">
      <c r="A133" t="str">
        <f>'2Degree_data'!A82</f>
        <v>2DEGREE</v>
      </c>
      <c r="B133" t="str">
        <f>'2Degree_data'!B82</f>
        <v>Secondary Energy|Electricity|Solar</v>
      </c>
      <c r="C133" t="str">
        <f>'2Degree_data'!C82</f>
        <v>EJ/yr</v>
      </c>
      <c r="D133">
        <f>'2Degree_data'!D82</f>
        <v>0.23304397593599893</v>
      </c>
      <c r="E133">
        <f>'2Degree_data'!E82</f>
        <v>0.40144091788799896</v>
      </c>
      <c r="F133">
        <f>'2Degree_data'!F82</f>
        <v>0.56841873983999802</v>
      </c>
      <c r="G133">
        <f>'2Degree_data'!G82</f>
        <v>0.55946279335679905</v>
      </c>
      <c r="H133">
        <f>'2Degree_data'!H82</f>
        <v>0.55044378748799894</v>
      </c>
      <c r="I133">
        <f>'2Degree_data'!I82</f>
        <v>0.54148784100479896</v>
      </c>
      <c r="J133">
        <f>'2Degree_data'!J82</f>
        <v>0.53104971513599897</v>
      </c>
      <c r="K133">
        <f>'2Degree_data'!K82</f>
        <v>0.522093768652798</v>
      </c>
      <c r="L133">
        <f>'2Degree_data'!L82</f>
        <v>0.51313782216959902</v>
      </c>
      <c r="M133">
        <f>'2Degree_data'!M82</f>
        <v>0.50411881630079902</v>
      </c>
      <c r="N133">
        <f>'2Degree_data'!N82</f>
        <v>0.52288940679551899</v>
      </c>
      <c r="O133">
        <f>'2Degree_data'!O82</f>
        <v>0.51194253712895998</v>
      </c>
      <c r="P133">
        <f>'2Degree_data'!P82</f>
        <v>0.50247784684800001</v>
      </c>
      <c r="Q133">
        <f>'2Degree_data'!Q82</f>
        <v>0.49301315656703892</v>
      </c>
      <c r="R133">
        <f>'2Degree_data'!R82</f>
        <v>0.48348540690047997</v>
      </c>
      <c r="S133">
        <f>'2Degree_data'!S82</f>
        <v>0.47260159661951895</v>
      </c>
      <c r="T133">
        <f>'2Degree_data'!T82</f>
        <v>0.46307384695296</v>
      </c>
      <c r="U133">
        <f>'2Degree_data'!U82</f>
        <v>0.45360915667199997</v>
      </c>
      <c r="V133">
        <f>'2Degree_data'!V82</f>
        <v>0.44414446639103899</v>
      </c>
      <c r="W133">
        <f>'2Degree_data'!W82</f>
        <v>0.43319759672447999</v>
      </c>
      <c r="X133">
        <f>'2Degree_data'!X82</f>
        <v>0.437124864272112</v>
      </c>
      <c r="Y133">
        <f>'2Degree_data'!Y82</f>
        <v>0.42731484851548696</v>
      </c>
      <c r="Z133">
        <f>'2Degree_data'!Z82</f>
        <v>0.417536529245567</v>
      </c>
      <c r="AA133">
        <f>'2Degree_data'!AA82</f>
        <v>1.027389472358528</v>
      </c>
      <c r="AB133">
        <f>'2Degree_data'!AB82</f>
        <v>2.3440421221724073</v>
      </c>
      <c r="AC133">
        <f>'2Degree_data'!AC82</f>
        <v>3.4456612548013998</v>
      </c>
      <c r="AD133">
        <f>'2Degree_data'!AD82</f>
        <v>4.94380946164938</v>
      </c>
      <c r="AE133">
        <f>'2Degree_data'!AE82</f>
        <v>6.4419576684973796</v>
      </c>
      <c r="AF133">
        <f>'2Degree_data'!AF82</f>
        <v>7.3862455658920698</v>
      </c>
      <c r="AG133">
        <f>'2Degree_data'!AG82</f>
        <v>8.2857332007117606</v>
      </c>
      <c r="AH133">
        <f>'2Degree_data'!AH82</f>
        <v>9.1004326623269911</v>
      </c>
      <c r="AI133">
        <f>'2Degree_data'!AI82</f>
        <v>10.424778646706169</v>
      </c>
      <c r="AJ133">
        <f>'2Degree_data'!AJ82</f>
        <v>11.48283054490776</v>
      </c>
      <c r="AK133">
        <f>'2Degree_data'!AK82</f>
        <v>12.961795828234738</v>
      </c>
      <c r="AL133">
        <f>'2Degree_data'!AL82</f>
        <v>14.942149661276321</v>
      </c>
      <c r="AM133">
        <f>'2Degree_data'!AM82</f>
        <v>16.922503494317922</v>
      </c>
      <c r="AN133">
        <f>'2Degree_data'!AN82</f>
        <v>19.169651887359521</v>
      </c>
      <c r="AO133">
        <f>'2Degree_data'!AO82</f>
        <v>21.416800280401119</v>
      </c>
      <c r="AP133">
        <f>'2Degree_data'!AP82</f>
        <v>23.66252955344272</v>
      </c>
      <c r="AQ133">
        <f>'2Degree_data'!AQ82</f>
        <v>25.723773226484219</v>
      </c>
      <c r="AR133">
        <f>'2Degree_data'!AR82</f>
        <v>28.554032260362177</v>
      </c>
    </row>
    <row r="134" spans="1:44" x14ac:dyDescent="0.2">
      <c r="A134" t="str">
        <f>'2Degree_data'!A83</f>
        <v>2DEGREE</v>
      </c>
      <c r="B134" t="str">
        <f>'2Degree_data'!B83</f>
        <v>Secondary Energy|Electricity|Wind</v>
      </c>
      <c r="C134" t="str">
        <f>'2Degree_data'!C83</f>
        <v>EJ/yr</v>
      </c>
      <c r="D134">
        <f>'2Degree_data'!D83</f>
        <v>1.3084917119999999</v>
      </c>
      <c r="E134">
        <f>'2Degree_data'!E83</f>
        <v>1.2656847456</v>
      </c>
      <c r="F134">
        <f>'2Degree_data'!F83</f>
        <v>1.2217487904</v>
      </c>
      <c r="G134">
        <f>'2Degree_data'!G83</f>
        <v>1.1781628848000001</v>
      </c>
      <c r="H134">
        <f>'2Degree_data'!H83</f>
        <v>1.1326091328000001</v>
      </c>
      <c r="I134">
        <f>'2Degree_data'!I83</f>
        <v>1.0865728800000001</v>
      </c>
      <c r="J134">
        <f>'2Degree_data'!J83</f>
        <v>1.0405870848000001</v>
      </c>
      <c r="K134">
        <f>'2Degree_data'!K83</f>
        <v>0.99260506079999899</v>
      </c>
      <c r="L134">
        <f>'2Degree_data'!L83</f>
        <v>0.94502039039999997</v>
      </c>
      <c r="M134">
        <f>'2Degree_data'!M83</f>
        <v>0.89454386879999992</v>
      </c>
      <c r="N134">
        <f>'2Degree_data'!N83</f>
        <v>0.84535401599999904</v>
      </c>
      <c r="O134">
        <f>'2Degree_data'!O83</f>
        <v>0.79253752319999993</v>
      </c>
      <c r="P134">
        <f>'2Degree_data'!P83</f>
        <v>0.73719815039999992</v>
      </c>
      <c r="Q134">
        <f>'2Degree_data'!Q83</f>
        <v>0.6835806432</v>
      </c>
      <c r="R134">
        <f>'2Degree_data'!R83</f>
        <v>0.62832326399999905</v>
      </c>
      <c r="S134">
        <f>'2Degree_data'!S83</f>
        <v>0.57390789599999903</v>
      </c>
      <c r="T134">
        <f>'2Degree_data'!T83</f>
        <v>0.51819324480000006</v>
      </c>
      <c r="U134">
        <f>'2Degree_data'!U83</f>
        <v>1.1857945967999901</v>
      </c>
      <c r="V134">
        <f>'2Degree_data'!V83</f>
        <v>1.8592931807999999</v>
      </c>
      <c r="W134">
        <f>'2Degree_data'!W83</f>
        <v>2.5361818848</v>
      </c>
      <c r="X134">
        <f>'2Degree_data'!X83</f>
        <v>3.2180595839999997</v>
      </c>
      <c r="Y134">
        <f>'2Degree_data'!Y83</f>
        <v>3.90549708</v>
      </c>
      <c r="Z134">
        <f>'2Degree_data'!Z83</f>
        <v>4.5963152351999996</v>
      </c>
      <c r="AA134">
        <f>'2Degree_data'!AA83</f>
        <v>5.8539127415931747</v>
      </c>
      <c r="AB134">
        <f>'2Degree_data'!AB83</f>
        <v>7.3189154583118103</v>
      </c>
      <c r="AC134">
        <f>'2Degree_data'!AC83</f>
        <v>8.7945458070303388</v>
      </c>
      <c r="AD134">
        <f>'2Degree_data'!AD83</f>
        <v>10.337417214948941</v>
      </c>
      <c r="AE134">
        <f>'2Degree_data'!AE83</f>
        <v>11.88911870286752</v>
      </c>
      <c r="AF134">
        <f>'2Degree_data'!AF83</f>
        <v>13.449650270786119</v>
      </c>
      <c r="AG134">
        <f>'2Degree_data'!AG83</f>
        <v>15.01901191870475</v>
      </c>
      <c r="AH134">
        <f>'2Degree_data'!AH83</f>
        <v>16.597203646623271</v>
      </c>
      <c r="AI134">
        <f>'2Degree_data'!AI83</f>
        <v>18.18422545454186</v>
      </c>
      <c r="AJ134">
        <f>'2Degree_data'!AJ83</f>
        <v>19.780077342460558</v>
      </c>
      <c r="AK134">
        <f>'2Degree_data'!AK83</f>
        <v>21.384759310379138</v>
      </c>
      <c r="AL134">
        <f>'2Degree_data'!AL83</f>
        <v>22.99827135829759</v>
      </c>
      <c r="AM134">
        <f>'2Degree_data'!AM83</f>
        <v>24.6206134862162</v>
      </c>
      <c r="AN134">
        <f>'2Degree_data'!AN83</f>
        <v>26.251785694134703</v>
      </c>
      <c r="AO134">
        <f>'2Degree_data'!AO83</f>
        <v>27.891787982053398</v>
      </c>
      <c r="AP134">
        <f>'2Degree_data'!AP83</f>
        <v>29.540620349971903</v>
      </c>
      <c r="AQ134">
        <f>'2Degree_data'!AQ83</f>
        <v>31.198282797890599</v>
      </c>
      <c r="AR134">
        <f>'2Degree_data'!AR83</f>
        <v>32.864775325809198</v>
      </c>
    </row>
    <row r="135" spans="1:44" x14ac:dyDescent="0.2">
      <c r="A135" t="str">
        <f>'2Degree_data'!A84</f>
        <v>2DEGREE</v>
      </c>
      <c r="B135" t="str">
        <f>'2Degree_data'!B84</f>
        <v>Secondary Energy|Heat</v>
      </c>
      <c r="C135" t="str">
        <f>'2Degree_data'!C84</f>
        <v>EJ/yr</v>
      </c>
      <c r="D135">
        <f>'2Degree_data'!D84</f>
        <v>98.163695266814642</v>
      </c>
      <c r="E135">
        <f>'2Degree_data'!E84</f>
        <v>102.29126213086538</v>
      </c>
      <c r="F135">
        <f>'2Degree_data'!F84</f>
        <v>106.34335541767879</v>
      </c>
      <c r="G135">
        <f>'2Degree_data'!G84</f>
        <v>111.4470116484505</v>
      </c>
      <c r="H135">
        <f>'2Degree_data'!H84</f>
        <v>117.00655062595472</v>
      </c>
      <c r="I135">
        <f>'2Degree_data'!I84</f>
        <v>121.5296291271513</v>
      </c>
      <c r="J135">
        <f>'2Degree_data'!J84</f>
        <v>125.03849243066847</v>
      </c>
      <c r="K135">
        <f>'2Degree_data'!K84</f>
        <v>127.34281577081759</v>
      </c>
      <c r="L135">
        <f>'2Degree_data'!L84</f>
        <v>128.48509738012334</v>
      </c>
      <c r="M135">
        <f>'2Degree_data'!M84</f>
        <v>127.09074072947124</v>
      </c>
      <c r="N135">
        <f>'2Degree_data'!N84</f>
        <v>126.98940833706155</v>
      </c>
      <c r="O135">
        <f>'2Degree_data'!O84</f>
        <v>130.77517943606426</v>
      </c>
      <c r="P135">
        <f>'2Degree_data'!P84</f>
        <v>135.30432276807252</v>
      </c>
      <c r="Q135">
        <f>'2Degree_data'!Q84</f>
        <v>136.85075194282402</v>
      </c>
      <c r="R135">
        <f>'2Degree_data'!R84</f>
        <v>137.93477252491238</v>
      </c>
      <c r="S135">
        <f>'2Degree_data'!S84</f>
        <v>141.59911982257961</v>
      </c>
      <c r="T135">
        <f>'2Degree_data'!T84</f>
        <v>132.21468141449071</v>
      </c>
      <c r="U135">
        <f>'2Degree_data'!U84</f>
        <v>134.39829715457458</v>
      </c>
      <c r="V135">
        <f>'2Degree_data'!V84</f>
        <v>133.45466318015767</v>
      </c>
      <c r="W135">
        <f>'2Degree_data'!W84</f>
        <v>129.96305009688939</v>
      </c>
      <c r="X135">
        <f>'2Degree_data'!X84</f>
        <v>126.54498456913971</v>
      </c>
      <c r="Y135">
        <f>'2Degree_data'!Y84</f>
        <v>124.55501147028509</v>
      </c>
      <c r="Z135">
        <f>'2Degree_data'!Z84</f>
        <v>124.77142502880579</v>
      </c>
      <c r="AA135">
        <f>'2Degree_data'!AA84</f>
        <v>125.18583726975781</v>
      </c>
      <c r="AB135">
        <f>'2Degree_data'!AB84</f>
        <v>125.30619557253806</v>
      </c>
      <c r="AC135">
        <f>'2Degree_data'!AC84</f>
        <v>123.30706124450623</v>
      </c>
      <c r="AD135">
        <f>'2Degree_data'!AD84</f>
        <v>121.28404812087437</v>
      </c>
      <c r="AE135">
        <f>'2Degree_data'!AE84</f>
        <v>119.25484381221257</v>
      </c>
      <c r="AF135">
        <f>'2Degree_data'!AF84</f>
        <v>117.21975854125344</v>
      </c>
      <c r="AG135">
        <f>'2Degree_data'!AG84</f>
        <v>115.18961592476616</v>
      </c>
      <c r="AH135">
        <f>'2Degree_data'!AH84</f>
        <v>113.14308002095169</v>
      </c>
      <c r="AI135">
        <f>'2Degree_data'!AI84</f>
        <v>111.33330947273153</v>
      </c>
      <c r="AJ135">
        <f>'2Degree_data'!AJ84</f>
        <v>109.51830422739226</v>
      </c>
      <c r="AK135">
        <f>'2Degree_data'!AK84</f>
        <v>107.69789434489483</v>
      </c>
      <c r="AL135">
        <f>'2Degree_data'!AL84</f>
        <v>105.88312082024643</v>
      </c>
      <c r="AM135">
        <f>'2Degree_data'!AM84</f>
        <v>104.05269413139888</v>
      </c>
      <c r="AN135">
        <f>'2Degree_data'!AN84</f>
        <v>102.21731600101516</v>
      </c>
      <c r="AO135">
        <f>'2Degree_data'!AO84</f>
        <v>100.3771166691986</v>
      </c>
      <c r="AP135">
        <f>'2Degree_data'!AP84</f>
        <v>98.532310602558994</v>
      </c>
      <c r="AQ135">
        <f>'2Degree_data'!AQ84</f>
        <v>96.682865468360603</v>
      </c>
      <c r="AR135">
        <f>'2Degree_data'!AR84</f>
        <v>95.517360193460206</v>
      </c>
    </row>
    <row r="136" spans="1:44" x14ac:dyDescent="0.2">
      <c r="A136" t="str">
        <f>'2Degree_data'!A87</f>
        <v>2DEGREE</v>
      </c>
      <c r="B136" t="str">
        <f>'2Degree_data'!B87</f>
        <v>Water Withdrawal|Electricity</v>
      </c>
      <c r="C136" t="str">
        <f>'2Degree_data'!C87</f>
        <v>km3/yr</v>
      </c>
      <c r="D136">
        <f>'2Degree_data'!D87</f>
        <v>359.62563955493732</v>
      </c>
      <c r="E136">
        <f>'2Degree_data'!E87</f>
        <v>353.68168618680812</v>
      </c>
      <c r="F136">
        <f>'2Degree_data'!F87</f>
        <v>361.18618739847273</v>
      </c>
      <c r="G136">
        <f>'2Degree_data'!G87</f>
        <v>369.03161895495657</v>
      </c>
      <c r="H136">
        <f>'2Degree_data'!H87</f>
        <v>378.42977265927902</v>
      </c>
      <c r="I136">
        <f>'2Degree_data'!I87</f>
        <v>368.86563090093773</v>
      </c>
      <c r="J136">
        <f>'2Degree_data'!J87</f>
        <v>365.12424235301808</v>
      </c>
      <c r="K136">
        <f>'2Degree_data'!K87</f>
        <v>360.03500984602306</v>
      </c>
      <c r="L136">
        <f>'2Degree_data'!L87</f>
        <v>357.68405138995422</v>
      </c>
      <c r="M136">
        <f>'2Degree_data'!M87</f>
        <v>354.70561842254227</v>
      </c>
      <c r="N136">
        <f>'2Degree_data'!N87</f>
        <v>349.82147977801463</v>
      </c>
      <c r="O136">
        <f>'2Degree_data'!O87</f>
        <v>344.76897103249627</v>
      </c>
      <c r="P136">
        <f>'2Degree_data'!P87</f>
        <v>341.27649008851785</v>
      </c>
      <c r="Q136">
        <f>'2Degree_data'!Q87</f>
        <v>336.30104481365737</v>
      </c>
      <c r="R136">
        <f>'2Degree_data'!R87</f>
        <v>329.87886506034903</v>
      </c>
      <c r="S136">
        <f>'2Degree_data'!S87</f>
        <v>347.08041685429657</v>
      </c>
      <c r="T136">
        <f>'2Degree_data'!T87</f>
        <v>336.80855146820841</v>
      </c>
      <c r="U136">
        <f>'2Degree_data'!U87</f>
        <v>318.05621980937156</v>
      </c>
      <c r="V136">
        <f>'2Degree_data'!V87</f>
        <v>307.51306138105889</v>
      </c>
      <c r="W136">
        <f>'2Degree_data'!W87</f>
        <v>302.85746523547334</v>
      </c>
      <c r="X136">
        <f>'2Degree_data'!X87</f>
        <v>344.54829380571164</v>
      </c>
      <c r="Y136">
        <f>'2Degree_data'!Y87</f>
        <v>386.90712822232251</v>
      </c>
      <c r="Z136">
        <f>'2Degree_data'!Z87</f>
        <v>427.04766881489934</v>
      </c>
      <c r="AA136">
        <f>'2Degree_data'!AA87</f>
        <v>468.02284224355077</v>
      </c>
      <c r="AB136">
        <f>'2Degree_data'!AB87</f>
        <v>509.08259463500434</v>
      </c>
      <c r="AC136">
        <f>'2Degree_data'!AC87</f>
        <v>551.06686443324895</v>
      </c>
      <c r="AD136">
        <f>'2Degree_data'!AD87</f>
        <v>582.77020072519497</v>
      </c>
      <c r="AE136">
        <f>'2Degree_data'!AE87</f>
        <v>589.460516883987</v>
      </c>
      <c r="AF136">
        <f>'2Degree_data'!AF87</f>
        <v>596.88975632433039</v>
      </c>
      <c r="AG136">
        <f>'2Degree_data'!AG87</f>
        <v>604.33254350493678</v>
      </c>
      <c r="AH136">
        <f>'2Degree_data'!AH87</f>
        <v>611.68529557936949</v>
      </c>
      <c r="AI136">
        <f>'2Degree_data'!AI87</f>
        <v>619.50192083663489</v>
      </c>
      <c r="AJ136">
        <f>'2Degree_data'!AJ87</f>
        <v>626.45426947132887</v>
      </c>
      <c r="AK136">
        <f>'2Degree_data'!AK87</f>
        <v>629.8368511742193</v>
      </c>
      <c r="AL136">
        <f>'2Degree_data'!AL87</f>
        <v>634.3355396956614</v>
      </c>
      <c r="AM136">
        <f>'2Degree_data'!AM87</f>
        <v>638.94590037536614</v>
      </c>
      <c r="AN136">
        <f>'2Degree_data'!AN87</f>
        <v>642.63856179739264</v>
      </c>
      <c r="AO136">
        <f>'2Degree_data'!AO87</f>
        <v>647.10650938349795</v>
      </c>
      <c r="AP136">
        <f>'2Degree_data'!AP87</f>
        <v>651.03168059714051</v>
      </c>
      <c r="AQ136">
        <f>'2Degree_data'!AQ87</f>
        <v>649.35911756604105</v>
      </c>
      <c r="AR136">
        <f>'2Degree_data'!AR87</f>
        <v>661.52122382317646</v>
      </c>
    </row>
    <row r="137" spans="1:44" x14ac:dyDescent="0.2">
      <c r="A137" t="str">
        <f>'2Degree_data'!A88</f>
        <v>2DEGREE</v>
      </c>
      <c r="B137" t="str">
        <f>'2Degree_data'!B88</f>
        <v>Water Withdrawal|Electricity|Biomass</v>
      </c>
      <c r="C137" t="str">
        <f>'2Degree_data'!C88</f>
        <v>km3/yr</v>
      </c>
      <c r="D137">
        <f>'2Degree_data'!D88</f>
        <v>0.27956245927247902</v>
      </c>
      <c r="E137">
        <f>'2Degree_data'!E88</f>
        <v>0.26961872895216005</v>
      </c>
      <c r="F137">
        <f>'2Degree_data'!F88</f>
        <v>0.25964048910239901</v>
      </c>
      <c r="G137">
        <f>'2Degree_data'!G88</f>
        <v>0.249662249252639</v>
      </c>
      <c r="H137">
        <f>'2Degree_data'!H88</f>
        <v>0.23937326280431998</v>
      </c>
      <c r="I137">
        <f>'2Degree_data'!I88</f>
        <v>0.2297402790825599</v>
      </c>
      <c r="J137">
        <f>'2Degree_data'!J88</f>
        <v>0.21976203923279999</v>
      </c>
      <c r="K137">
        <f>'2Degree_data'!K88</f>
        <v>0.20947305278448</v>
      </c>
      <c r="L137">
        <f>'2Degree_data'!L88</f>
        <v>0.93197307195450574</v>
      </c>
      <c r="M137">
        <f>'2Degree_data'!M88</f>
        <v>1.2655167690959999</v>
      </c>
      <c r="N137">
        <f>'2Degree_data'!N88</f>
        <v>1.1892958496639998</v>
      </c>
      <c r="O137">
        <f>'2Degree_data'!O88</f>
        <v>5.1912795563549006</v>
      </c>
      <c r="P137">
        <f>'2Degree_data'!P88</f>
        <v>5.1816465726331193</v>
      </c>
      <c r="Q137">
        <f>'2Degree_data'!Q88</f>
        <v>5.7532530564320874</v>
      </c>
      <c r="R137">
        <f>'2Degree_data'!R88</f>
        <v>5.8941968919057039</v>
      </c>
      <c r="S137">
        <f>'2Degree_data'!S88</f>
        <v>5.8236363983759993</v>
      </c>
      <c r="T137">
        <f>'2Degree_data'!T88</f>
        <v>5.7474154789440002</v>
      </c>
      <c r="U137">
        <f>'2Degree_data'!U88</f>
        <v>5.6677293995999998</v>
      </c>
      <c r="V137">
        <f>'2Degree_data'!V88</f>
        <v>5.5915084801679997</v>
      </c>
      <c r="W137">
        <f>'2Degree_data'!W88</f>
        <v>6.3648231734445408</v>
      </c>
      <c r="X137">
        <f>'2Degree_data'!X88</f>
        <v>6.288602254012539</v>
      </c>
      <c r="Y137">
        <f>'2Degree_data'!Y88</f>
        <v>7.335578319540649</v>
      </c>
      <c r="Z137">
        <f>'2Degree_data'!Z88</f>
        <v>8.6948465174587497</v>
      </c>
      <c r="AA137">
        <f>'2Degree_data'!AA88</f>
        <v>9.7995909515520694</v>
      </c>
      <c r="AB137">
        <f>'2Degree_data'!AB88</f>
        <v>10.69361931000846</v>
      </c>
      <c r="AC137">
        <f>'2Degree_data'!AC88</f>
        <v>10.717272752254701</v>
      </c>
      <c r="AD137">
        <f>'2Degree_data'!AD88</f>
        <v>10.727622284827699</v>
      </c>
      <c r="AE137">
        <f>'2Degree_data'!AE88</f>
        <v>10.743194810830699</v>
      </c>
      <c r="AF137">
        <f>'2Degree_data'!AF88</f>
        <v>10.765016666775599</v>
      </c>
      <c r="AG137">
        <f>'2Degree_data'!AG88</f>
        <v>10.7866389802917</v>
      </c>
      <c r="AH137">
        <f>'2Degree_data'!AH88</f>
        <v>10.8111100894178</v>
      </c>
      <c r="AI137">
        <f>'2Degree_data'!AI88</f>
        <v>10.9295114044466</v>
      </c>
      <c r="AJ137">
        <f>'2Degree_data'!AJ88</f>
        <v>11.1</v>
      </c>
      <c r="AK137">
        <f>'2Degree_data'!AK88</f>
        <v>11.1</v>
      </c>
      <c r="AL137">
        <f>'2Degree_data'!AL88</f>
        <v>11.0999999999999</v>
      </c>
      <c r="AM137">
        <f>'2Degree_data'!AM88</f>
        <v>11.1</v>
      </c>
      <c r="AN137">
        <f>'2Degree_data'!AN88</f>
        <v>11.0999999999999</v>
      </c>
      <c r="AO137">
        <f>'2Degree_data'!AO88</f>
        <v>11.0999999999999</v>
      </c>
      <c r="AP137">
        <f>'2Degree_data'!AP88</f>
        <v>11.0999999999999</v>
      </c>
      <c r="AQ137">
        <f>'2Degree_data'!AQ88</f>
        <v>11.1</v>
      </c>
      <c r="AR137">
        <f>'2Degree_data'!AR88</f>
        <v>11.0999999999999</v>
      </c>
    </row>
    <row r="138" spans="1:44" x14ac:dyDescent="0.2">
      <c r="A138" t="str">
        <f>'2Degree_data'!A89</f>
        <v>2DEGREE</v>
      </c>
      <c r="B138" t="str">
        <f>'2Degree_data'!B89</f>
        <v>Water Withdrawal|Electricity|Fossil</v>
      </c>
      <c r="C138" t="str">
        <f>'2Degree_data'!C89</f>
        <v>km3/yr</v>
      </c>
      <c r="D138">
        <f>'2Degree_data'!D89</f>
        <v>66.581964121345223</v>
      </c>
      <c r="E138">
        <f>'2Degree_data'!E89</f>
        <v>57.660137399570075</v>
      </c>
      <c r="F138">
        <f>'2Degree_data'!F89</f>
        <v>65.020093850258405</v>
      </c>
      <c r="G138">
        <f>'2Degree_data'!G89</f>
        <v>76.31433648076127</v>
      </c>
      <c r="H138">
        <f>'2Degree_data'!H89</f>
        <v>86.37623382094327</v>
      </c>
      <c r="I138">
        <f>'2Degree_data'!I89</f>
        <v>74.426433522953786</v>
      </c>
      <c r="J138">
        <f>'2Degree_data'!J89</f>
        <v>71.520672546263484</v>
      </c>
      <c r="K138">
        <f>'2Degree_data'!K89</f>
        <v>63.029017636672954</v>
      </c>
      <c r="L138">
        <f>'2Degree_data'!L89</f>
        <v>62.308545574260876</v>
      </c>
      <c r="M138">
        <f>'2Degree_data'!M89</f>
        <v>62.211655612496145</v>
      </c>
      <c r="N138">
        <f>'2Degree_data'!N89</f>
        <v>57.581512884072872</v>
      </c>
      <c r="O138">
        <f>'2Degree_data'!O89</f>
        <v>60.731498773805825</v>
      </c>
      <c r="P138">
        <f>'2Degree_data'!P89</f>
        <v>59.225063367100297</v>
      </c>
      <c r="Q138">
        <f>'2Degree_data'!Q89</f>
        <v>58.717215285441114</v>
      </c>
      <c r="R138">
        <f>'2Degree_data'!R89</f>
        <v>57.290428394038493</v>
      </c>
      <c r="S138">
        <f>'2Degree_data'!S89</f>
        <v>76.548947968106546</v>
      </c>
      <c r="T138">
        <f>'2Degree_data'!T89</f>
        <v>66.145700649557398</v>
      </c>
      <c r="U138">
        <f>'2Degree_data'!U89</f>
        <v>51.867740137364017</v>
      </c>
      <c r="V138">
        <f>'2Degree_data'!V89</f>
        <v>44.912386634412506</v>
      </c>
      <c r="W138">
        <f>'2Degree_data'!W89</f>
        <v>43.781732958259418</v>
      </c>
      <c r="X138">
        <f>'2Degree_data'!X89</f>
        <v>42.289205208988122</v>
      </c>
      <c r="Y138">
        <f>'2Degree_data'!Y89</f>
        <v>40.313296230011076</v>
      </c>
      <c r="Z138">
        <f>'2Degree_data'!Z89</f>
        <v>35.721545771171051</v>
      </c>
      <c r="AA138">
        <f>'2Degree_data'!AA89</f>
        <v>32.257104976572471</v>
      </c>
      <c r="AB138">
        <f>'2Degree_data'!AB89</f>
        <v>29.12601752380764</v>
      </c>
      <c r="AC138">
        <f>'2Degree_data'!AC89</f>
        <v>27.782430652561274</v>
      </c>
      <c r="AD138">
        <f>'2Degree_data'!AD89</f>
        <v>28.471759419370677</v>
      </c>
      <c r="AE138">
        <f>'2Degree_data'!AE89</f>
        <v>30.265817308170384</v>
      </c>
      <c r="AF138">
        <f>'2Degree_data'!AF89</f>
        <v>32.805333775368943</v>
      </c>
      <c r="AG138">
        <f>'2Degree_data'!AG89</f>
        <v>35.395475351855374</v>
      </c>
      <c r="AH138">
        <f>'2Degree_data'!AH89</f>
        <v>37.897183786333187</v>
      </c>
      <c r="AI138">
        <f>'2Degree_data'!AI89</f>
        <v>41.343910713786364</v>
      </c>
      <c r="AJ138">
        <f>'2Degree_data'!AJ89</f>
        <v>43.886093743224855</v>
      </c>
      <c r="AK138">
        <f>'2Degree_data'!AK89</f>
        <v>43.029041010013209</v>
      </c>
      <c r="AL138">
        <f>'2Degree_data'!AL89</f>
        <v>43.252518703033275</v>
      </c>
      <c r="AM138">
        <f>'2Degree_data'!AM89</f>
        <v>43.623202373036094</v>
      </c>
      <c r="AN138">
        <f>'2Degree_data'!AN89</f>
        <v>42.224680014878636</v>
      </c>
      <c r="AO138">
        <f>'2Degree_data'!AO89</f>
        <v>40.293259972819051</v>
      </c>
      <c r="AP138">
        <f>'2Degree_data'!AP89</f>
        <v>38.721196028509148</v>
      </c>
      <c r="AQ138">
        <f>'2Degree_data'!AQ89</f>
        <v>37.399202793090431</v>
      </c>
      <c r="AR138">
        <f>'2Degree_data'!AR89</f>
        <v>35.849884438858396</v>
      </c>
    </row>
    <row r="139" spans="1:44" x14ac:dyDescent="0.2">
      <c r="A139" t="str">
        <f>'2Degree_data'!A90</f>
        <v>2DEGREE</v>
      </c>
      <c r="B139" t="str">
        <f>'2Degree_data'!B90</f>
        <v>Water Withdrawal|Electricity|Hydro</v>
      </c>
      <c r="C139" t="str">
        <f>'2Degree_data'!C90</f>
        <v>km3/yr</v>
      </c>
      <c r="D139">
        <f>'2Degree_data'!D90</f>
        <v>280.11484504684802</v>
      </c>
      <c r="E139">
        <f>'2Degree_data'!E90</f>
        <v>282.13342081400401</v>
      </c>
      <c r="F139">
        <f>'2Degree_data'!F90</f>
        <v>283.98038883290405</v>
      </c>
      <c r="G139">
        <f>'2Degree_data'!G90</f>
        <v>285.72002275255397</v>
      </c>
      <c r="H139">
        <f>'2Degree_data'!H90</f>
        <v>287.31977912768201</v>
      </c>
      <c r="I139">
        <f>'2Degree_data'!I90</f>
        <v>288.77965795828698</v>
      </c>
      <c r="J139">
        <f>'2Degree_data'!J90</f>
        <v>290.039479370565</v>
      </c>
      <c r="K139">
        <f>'2Degree_data'!K90</f>
        <v>291.22041635366298</v>
      </c>
      <c r="L139">
        <f>'2Degree_data'!L90</f>
        <v>287.22588418943991</v>
      </c>
      <c r="M139">
        <f>'2Degree_data'!M90</f>
        <v>283.26305466143901</v>
      </c>
      <c r="N139">
        <f>'2Degree_data'!N90</f>
        <v>279.26852249721497</v>
      </c>
      <c r="O139">
        <f>'2Degree_data'!O90</f>
        <v>275.27399033299196</v>
      </c>
      <c r="P139">
        <f>'2Degree_data'!P90</f>
        <v>271.27945816876792</v>
      </c>
      <c r="Q139">
        <f>'2Degree_data'!Q90</f>
        <v>267.28492600454399</v>
      </c>
      <c r="R139">
        <f>'2Degree_data'!R90</f>
        <v>263.29039384031893</v>
      </c>
      <c r="S139">
        <f>'2Degree_data'!S90</f>
        <v>259.32756431231991</v>
      </c>
      <c r="T139">
        <f>'2Degree_data'!T90</f>
        <v>255.33303214809587</v>
      </c>
      <c r="U139">
        <f>'2Degree_data'!U90</f>
        <v>251.338499983872</v>
      </c>
      <c r="V139">
        <f>'2Degree_data'!V90</f>
        <v>247.34396781964799</v>
      </c>
      <c r="W139">
        <f>'2Degree_data'!W90</f>
        <v>243.34943565542298</v>
      </c>
      <c r="X139">
        <f>'2Degree_data'!X90</f>
        <v>286.90885782719999</v>
      </c>
      <c r="Y139">
        <f>'2Degree_data'!Y90</f>
        <v>330.49998263519996</v>
      </c>
      <c r="Z139">
        <f>'2Degree_data'!Z90</f>
        <v>374.05940480697495</v>
      </c>
      <c r="AA139">
        <f>'2Degree_data'!AA90</f>
        <v>417.618826978752</v>
      </c>
      <c r="AB139">
        <f>'2Degree_data'!AB90</f>
        <v>461.17824915052796</v>
      </c>
      <c r="AC139">
        <f>'2Degree_data'!AC90</f>
        <v>504.73767132230404</v>
      </c>
      <c r="AD139">
        <f>'2Degree_data'!AD90</f>
        <v>535.996470639167</v>
      </c>
      <c r="AE139">
        <f>'2Degree_data'!AE90</f>
        <v>541.13229770745579</v>
      </c>
      <c r="AF139">
        <f>'2Degree_data'!AF90</f>
        <v>546.26812477574299</v>
      </c>
      <c r="AG139">
        <f>'2Degree_data'!AG90</f>
        <v>551.37224920780704</v>
      </c>
      <c r="AH139">
        <f>'2Degree_data'!AH90</f>
        <v>556.47637363987087</v>
      </c>
      <c r="AI139">
        <f>'2Degree_data'!AI90</f>
        <v>560.97814798367892</v>
      </c>
      <c r="AJ139">
        <f>'2Degree_data'!AJ90</f>
        <v>565.47992232748697</v>
      </c>
      <c r="AK139">
        <f>'2Degree_data'!AK90</f>
        <v>569.98169667129503</v>
      </c>
      <c r="AL139">
        <f>'2Degree_data'!AL90</f>
        <v>574.51517365132702</v>
      </c>
      <c r="AM139">
        <f>'2Degree_data'!AM90</f>
        <v>579.01694799513496</v>
      </c>
      <c r="AN139">
        <f>'2Degree_data'!AN90</f>
        <v>582.02869843641508</v>
      </c>
      <c r="AO139">
        <f>'2Degree_data'!AO90</f>
        <v>585.04044887769589</v>
      </c>
      <c r="AP139">
        <f>'2Degree_data'!AP90</f>
        <v>588.05219931897489</v>
      </c>
      <c r="AQ139">
        <f>'2Degree_data'!AQ90</f>
        <v>584.05766715475102</v>
      </c>
      <c r="AR139">
        <f>'2Degree_data'!AR90</f>
        <v>594.10740283775999</v>
      </c>
    </row>
    <row r="140" spans="1:44" x14ac:dyDescent="0.2">
      <c r="A140" t="str">
        <f>'2Degree_data'!A91</f>
        <v>2DEGREE</v>
      </c>
      <c r="B140" t="str">
        <f>'2Degree_data'!B91</f>
        <v>Water Withdrawal|Electricity|Nuclear</v>
      </c>
      <c r="C140" t="str">
        <f>'2Degree_data'!C91</f>
        <v>km3/yr</v>
      </c>
      <c r="D140">
        <f>'2Degree_data'!D91</f>
        <v>12.612133066397698</v>
      </c>
      <c r="E140">
        <f>'2Degree_data'!E91</f>
        <v>13.581609041322501</v>
      </c>
      <c r="F140">
        <f>'2Degree_data'!F91</f>
        <v>11.889441254963099</v>
      </c>
      <c r="G140">
        <f>'2Degree_data'!G91</f>
        <v>6.7112294366541994</v>
      </c>
      <c r="H140">
        <f>'2Degree_data'!H91</f>
        <v>4.4590351940609496</v>
      </c>
      <c r="I140">
        <f>'2Degree_data'!I91</f>
        <v>5.3951337302401301</v>
      </c>
      <c r="J140">
        <f>'2Degree_data'!J91</f>
        <v>3.3107223421284298</v>
      </c>
      <c r="K140">
        <f>'2Degree_data'!K91</f>
        <v>5.5435075384326096</v>
      </c>
      <c r="L140">
        <f>'2Degree_data'!L91</f>
        <v>7.1860640801872098</v>
      </c>
      <c r="M140">
        <f>'2Degree_data'!M91</f>
        <v>7.9348236873454301</v>
      </c>
      <c r="N140">
        <f>'2Degree_data'!N91</f>
        <v>11.752155728570401</v>
      </c>
      <c r="O140">
        <f>'2Degree_data'!O91</f>
        <v>3.5432711321513004</v>
      </c>
      <c r="P140">
        <f>'2Degree_data'!P91</f>
        <v>5.5624034409718099</v>
      </c>
      <c r="Q140">
        <f>'2Degree_data'!Q91</f>
        <v>4.5187446263429401</v>
      </c>
      <c r="R140">
        <f>'2Degree_data'!R91</f>
        <v>3.3779591008888104</v>
      </c>
      <c r="S140">
        <f>'2Degree_data'!S91</f>
        <v>5.3554366140445202</v>
      </c>
      <c r="T140">
        <f>'2Degree_data'!T91</f>
        <v>9.5582656909176187</v>
      </c>
      <c r="U140">
        <f>'2Degree_data'!U91</f>
        <v>9.1591254859895201</v>
      </c>
      <c r="V140">
        <f>'2Degree_data'!V91</f>
        <v>9.6430863424319995</v>
      </c>
      <c r="W140">
        <f>'2Degree_data'!W91</f>
        <v>9.3404229252479904</v>
      </c>
      <c r="X140">
        <f>'2Degree_data'!X91</f>
        <v>9.0415906905599996</v>
      </c>
      <c r="Y140">
        <f>'2Degree_data'!Y91</f>
        <v>8.7389272733759995</v>
      </c>
      <c r="Z140">
        <f>'2Degree_data'!Z91</f>
        <v>8.4400950386879998</v>
      </c>
      <c r="AA140">
        <f>'2Degree_data'!AA91</f>
        <v>8.1374316215039997</v>
      </c>
      <c r="AB140">
        <f>'2Degree_data'!AB91</f>
        <v>7.8347682043200004</v>
      </c>
      <c r="AC140">
        <f>'2Degree_data'!AC91</f>
        <v>7.535935969631991</v>
      </c>
      <c r="AD140">
        <f>'2Degree_data'!AD91</f>
        <v>7.2332725524479997</v>
      </c>
      <c r="AE140">
        <f>'2Degree_data'!AE91</f>
        <v>6.9306091352640005</v>
      </c>
      <c r="AF140">
        <f>'2Degree_data'!AF91</f>
        <v>6.6317769005759999</v>
      </c>
      <c r="AG140">
        <f>'2Degree_data'!AG91</f>
        <v>6.3291134833919998</v>
      </c>
      <c r="AH140">
        <f>'2Degree_data'!AH91</f>
        <v>6.0264500662079996</v>
      </c>
      <c r="AI140">
        <f>'2Degree_data'!AI91</f>
        <v>5.7276178315199999</v>
      </c>
      <c r="AJ140">
        <f>'2Degree_data'!AJ91</f>
        <v>5.4249544143359998</v>
      </c>
      <c r="AK140">
        <f>'2Degree_data'!AK91</f>
        <v>5.1222909971519996</v>
      </c>
      <c r="AL140">
        <f>'2Degree_data'!AL91</f>
        <v>4.823458762464</v>
      </c>
      <c r="AM140">
        <f>'2Degree_data'!AM91</f>
        <v>4.5207953452799998</v>
      </c>
      <c r="AN140">
        <f>'2Degree_data'!AN91</f>
        <v>6.5555581276338701</v>
      </c>
      <c r="AO140">
        <f>'2Degree_data'!AO91</f>
        <v>9.8985047579679595</v>
      </c>
      <c r="AP140">
        <f>'2Degree_data'!AP91</f>
        <v>12.339036544747501</v>
      </c>
      <c r="AQ140">
        <f>'2Degree_data'!AQ91</f>
        <v>15.944179273483499</v>
      </c>
      <c r="AR140">
        <f>'2Degree_data'!AR91</f>
        <v>19.553153184715498</v>
      </c>
    </row>
    <row r="141" spans="1:44" x14ac:dyDescent="0.2">
      <c r="A141" t="str">
        <f>'2Degree_data'!A92</f>
        <v>2DEGREE</v>
      </c>
      <c r="B141" t="str">
        <f>'2Degree_data'!B92</f>
        <v>Water Withdrawal|Electricity|Solar</v>
      </c>
      <c r="C141" t="str">
        <f>'2Degree_data'!C92</f>
        <v>km3/yr</v>
      </c>
      <c r="D141">
        <f>'2Degree_data'!D92</f>
        <v>1.2140956339199999E-3</v>
      </c>
      <c r="E141">
        <f>'2Degree_data'!E92</f>
        <v>1.9330861593599999E-3</v>
      </c>
      <c r="F141">
        <f>'2Degree_data'!F92</f>
        <v>2.6095030847999999E-3</v>
      </c>
      <c r="G141">
        <f>'2Degree_data'!G92</f>
        <v>2.573553558528E-3</v>
      </c>
      <c r="H141">
        <f>'2Degree_data'!H92</f>
        <v>2.5316124445440001E-3</v>
      </c>
      <c r="I141">
        <f>'2Degree_data'!I92</f>
        <v>2.4956629182720002E-3</v>
      </c>
      <c r="J141">
        <f>'2Degree_data'!J92</f>
        <v>2.4111482042880003E-3</v>
      </c>
      <c r="K141">
        <f>'2Degree_data'!K92</f>
        <v>2.3751986780159899E-3</v>
      </c>
      <c r="L141">
        <f>'2Degree_data'!L92</f>
        <v>2.33924915174399E-3</v>
      </c>
      <c r="M141">
        <f>'2Degree_data'!M92</f>
        <v>2.2973080377599901E-3</v>
      </c>
      <c r="N141">
        <f>'2Degree_data'!N92</f>
        <v>2.3723282523744E-3</v>
      </c>
      <c r="O141">
        <f>'2Degree_data'!O92</f>
        <v>2.2855877842751899E-3</v>
      </c>
      <c r="P141">
        <f>'2Degree_data'!P92</f>
        <v>2.2477304687616001E-3</v>
      </c>
      <c r="Q141">
        <f>'2Degree_data'!Q92</f>
        <v>2.209873153248E-3</v>
      </c>
      <c r="R141">
        <f>'2Degree_data'!R92</f>
        <v>2.1657062851487899E-3</v>
      </c>
      <c r="S141">
        <f>'2Degree_data'!S92</f>
        <v>2.0852753696351998E-3</v>
      </c>
      <c r="T141">
        <f>'2Degree_data'!T92</f>
        <v>2.041108501536E-3</v>
      </c>
      <c r="U141">
        <f>'2Degree_data'!U92</f>
        <v>2.0032511860223999E-3</v>
      </c>
      <c r="V141">
        <f>'2Degree_data'!V92</f>
        <v>1.9653938705088002E-3</v>
      </c>
      <c r="W141">
        <f>'2Degree_data'!W92</f>
        <v>1.8786534024096001E-3</v>
      </c>
      <c r="X141">
        <f>'2Degree_data'!X92</f>
        <v>1.840796086896E-3</v>
      </c>
      <c r="Y141">
        <f>'2Degree_data'!Y92</f>
        <v>1.79662921879679E-3</v>
      </c>
      <c r="Z141">
        <f>'2Degree_data'!Z92</f>
        <v>1.7587719032831999E-3</v>
      </c>
      <c r="AA141">
        <f>'2Degree_data'!AA92</f>
        <v>1.4594601826214339E-2</v>
      </c>
      <c r="AB141">
        <f>'2Degree_data'!AB92</f>
        <v>4.424903078827043E-2</v>
      </c>
      <c r="AC141">
        <f>'2Degree_data'!AC92</f>
        <v>7.7464018737080503E-2</v>
      </c>
      <c r="AD141">
        <f>'2Degree_data'!AD92</f>
        <v>0.11231318080555999</v>
      </c>
      <c r="AE141">
        <f>'2Degree_data'!AE92</f>
        <v>0.14716234287403981</v>
      </c>
      <c r="AF141">
        <f>'2Degree_data'!AF92</f>
        <v>0.16539569565891982</v>
      </c>
      <c r="AG141">
        <f>'2Degree_data'!AG92</f>
        <v>0.18228504056655079</v>
      </c>
      <c r="AH141">
        <f>'2Degree_data'!AH92</f>
        <v>0.1947236256997186</v>
      </c>
      <c r="AI141">
        <f>'2Degree_data'!AI92</f>
        <v>0.22410666166706159</v>
      </c>
      <c r="AJ141">
        <f>'2Degree_data'!AJ92</f>
        <v>0.24550087504907761</v>
      </c>
      <c r="AK141">
        <f>'2Degree_data'!AK92</f>
        <v>0.26685251483109357</v>
      </c>
      <c r="AL141">
        <f>'2Degree_data'!AL92</f>
        <v>0.28824672821310959</v>
      </c>
      <c r="AM141">
        <f>'2Degree_data'!AM92</f>
        <v>0.30964094159512562</v>
      </c>
      <c r="AN141">
        <f>'2Degree_data'!AN92</f>
        <v>0.33903899177714164</v>
      </c>
      <c r="AO141">
        <f>'2Degree_data'!AO92</f>
        <v>0.36843704195915761</v>
      </c>
      <c r="AP141">
        <f>'2Degree_data'!AP92</f>
        <v>0.39779251854117359</v>
      </c>
      <c r="AQ141">
        <f>'2Degree_data'!AQ92</f>
        <v>0.42161342712318961</v>
      </c>
      <c r="AR141">
        <f>'2Degree_data'!AR92</f>
        <v>0.45878216273867967</v>
      </c>
    </row>
    <row r="142" spans="1:44" x14ac:dyDescent="0.2">
      <c r="A142" t="str">
        <f>'2Degree_data'!A93</f>
        <v>2DEGREE</v>
      </c>
      <c r="B142" t="str">
        <f>'2Degree_data'!B93</f>
        <v>Water Withdrawal|Industrial Water</v>
      </c>
      <c r="C142" t="str">
        <f>'2Degree_data'!C93</f>
        <v>km3/yr</v>
      </c>
      <c r="D142">
        <f>'2Degree_data'!D93</f>
        <v>332.19781648250648</v>
      </c>
      <c r="E142">
        <f>'2Degree_data'!E93</f>
        <v>335.69723338352566</v>
      </c>
      <c r="F142">
        <f>'2Degree_data'!F93</f>
        <v>338.90403945883787</v>
      </c>
      <c r="G142">
        <f>'2Degree_data'!G93</f>
        <v>342.16090954737092</v>
      </c>
      <c r="H142">
        <f>'2Degree_data'!H93</f>
        <v>345.38469936849407</v>
      </c>
      <c r="I142">
        <f>'2Degree_data'!I93</f>
        <v>348.66099525180203</v>
      </c>
      <c r="J142">
        <f>'2Degree_data'!J93</f>
        <v>351.94767108220515</v>
      </c>
      <c r="K142">
        <f>'2Degree_data'!K93</f>
        <v>355.19792632665201</v>
      </c>
      <c r="L142">
        <f>'2Degree_data'!L93</f>
        <v>358.44071019263987</v>
      </c>
      <c r="M142">
        <f>'2Degree_data'!M93</f>
        <v>361.70817290529146</v>
      </c>
      <c r="N142">
        <f>'2Degree_data'!N93</f>
        <v>365.03398562548307</v>
      </c>
      <c r="O142">
        <f>'2Degree_data'!O93</f>
        <v>368.37026832453864</v>
      </c>
      <c r="P142">
        <f>'2Degree_data'!P93</f>
        <v>371.94924051998487</v>
      </c>
      <c r="Q142">
        <f>'2Degree_data'!Q93</f>
        <v>375.31861064143459</v>
      </c>
      <c r="R142">
        <f>'2Degree_data'!R93</f>
        <v>378.63321906237297</v>
      </c>
      <c r="S142">
        <f>'2Degree_data'!S93</f>
        <v>381.94569845720554</v>
      </c>
      <c r="T142">
        <f>'2Degree_data'!T93</f>
        <v>385.33428486026548</v>
      </c>
      <c r="U142">
        <f>'2Degree_data'!U93</f>
        <v>388.67639466537844</v>
      </c>
      <c r="V142">
        <f>'2Degree_data'!V93</f>
        <v>392.09662131055711</v>
      </c>
      <c r="W142">
        <f>'2Degree_data'!W93</f>
        <v>395.7545672981895</v>
      </c>
      <c r="X142">
        <f>'2Degree_data'!X93</f>
        <v>399.12976801026292</v>
      </c>
      <c r="Y142">
        <f>'2Degree_data'!Y93</f>
        <v>402.57129209114862</v>
      </c>
      <c r="Z142">
        <f>'2Degree_data'!Z93</f>
        <v>405.96181767445864</v>
      </c>
      <c r="AA142">
        <f>'2Degree_data'!AA93</f>
        <v>409.34415015572733</v>
      </c>
      <c r="AB142">
        <f>'2Degree_data'!AB93</f>
        <v>413.05988140549618</v>
      </c>
      <c r="AC142">
        <f>'2Degree_data'!AC93</f>
        <v>416.54408011187166</v>
      </c>
      <c r="AD142">
        <f>'2Degree_data'!AD93</f>
        <v>419.95840164902216</v>
      </c>
      <c r="AE142">
        <f>'2Degree_data'!AE93</f>
        <v>423.39776596835532</v>
      </c>
      <c r="AF142">
        <f>'2Degree_data'!AF93</f>
        <v>427.22738906418635</v>
      </c>
      <c r="AG142">
        <f>'2Degree_data'!AG93</f>
        <v>430.60614680930786</v>
      </c>
      <c r="AH142">
        <f>'2Degree_data'!AH93</f>
        <v>434.1438823490268</v>
      </c>
      <c r="AI142">
        <f>'2Degree_data'!AI93</f>
        <v>437.69242899820927</v>
      </c>
      <c r="AJ142">
        <f>'2Degree_data'!AJ93</f>
        <v>441.42101242343131</v>
      </c>
      <c r="AK142">
        <f>'2Degree_data'!AK93</f>
        <v>444.9920287783894</v>
      </c>
      <c r="AL142">
        <f>'2Degree_data'!AL93</f>
        <v>448.4309731208499</v>
      </c>
      <c r="AM142">
        <f>'2Degree_data'!AM93</f>
        <v>452.33828089977254</v>
      </c>
      <c r="AN142">
        <f>'2Degree_data'!AN93</f>
        <v>455.87095276941392</v>
      </c>
      <c r="AO142">
        <f>'2Degree_data'!AO93</f>
        <v>459.41206133345656</v>
      </c>
      <c r="AP142">
        <f>'2Degree_data'!AP93</f>
        <v>463.29798699786932</v>
      </c>
      <c r="AQ142">
        <f>'2Degree_data'!AQ93</f>
        <v>466.77594466965093</v>
      </c>
      <c r="AR142">
        <f>'2Degree_data'!AR93</f>
        <v>470.4354891773404</v>
      </c>
    </row>
    <row r="143" spans="1:44" x14ac:dyDescent="0.2">
      <c r="A143" t="str">
        <f>'2Degree_data'!A94</f>
        <v>2DEGREE</v>
      </c>
      <c r="B143" t="str">
        <f>'2Degree_data'!B94</f>
        <v>Water Withdrawal|Irrigation</v>
      </c>
      <c r="C143" t="str">
        <f>'2Degree_data'!C94</f>
        <v>km3/yr</v>
      </c>
      <c r="D143">
        <f>'2Degree_data'!D94</f>
        <v>1486.6843799999999</v>
      </c>
      <c r="E143">
        <f>'2Degree_data'!E94</f>
        <v>1486.6843799999999</v>
      </c>
      <c r="F143">
        <f>'2Degree_data'!F94</f>
        <v>1486.6843799999999</v>
      </c>
      <c r="G143">
        <f>'2Degree_data'!G94</f>
        <v>1486.6843799999999</v>
      </c>
      <c r="H143">
        <f>'2Degree_data'!H94</f>
        <v>1486.6843799999999</v>
      </c>
      <c r="I143">
        <f>'2Degree_data'!I94</f>
        <v>1486.6843799999999</v>
      </c>
      <c r="J143">
        <f>'2Degree_data'!J94</f>
        <v>1486.6843799999999</v>
      </c>
      <c r="K143">
        <f>'2Degree_data'!K94</f>
        <v>1486.6843799999999</v>
      </c>
      <c r="L143">
        <f>'2Degree_data'!L94</f>
        <v>1486.6843799999999</v>
      </c>
      <c r="M143">
        <f>'2Degree_data'!M94</f>
        <v>1486.6843799999999</v>
      </c>
      <c r="N143">
        <f>'2Degree_data'!N94</f>
        <v>1486.6843799999999</v>
      </c>
      <c r="O143">
        <f>'2Degree_data'!O94</f>
        <v>1561.01859899999</v>
      </c>
      <c r="P143">
        <f>'2Degree_data'!P94</f>
        <v>1639.0695289499899</v>
      </c>
      <c r="Q143">
        <f>'2Degree_data'!Q94</f>
        <v>1721.0230053974901</v>
      </c>
      <c r="R143">
        <f>'2Degree_data'!R94</f>
        <v>1807.0741558694799</v>
      </c>
      <c r="S143">
        <f>'2Degree_data'!S94</f>
        <v>1897.4278635012699</v>
      </c>
      <c r="T143">
        <f>'2Degree_data'!T94</f>
        <v>1992.2992565348502</v>
      </c>
      <c r="U143">
        <f>'2Degree_data'!U94</f>
        <v>2091.91421964455</v>
      </c>
      <c r="V143">
        <f>'2Degree_data'!V94</f>
        <v>2196.5099303236102</v>
      </c>
      <c r="W143">
        <f>'2Degree_data'!W94</f>
        <v>2306.33542679937</v>
      </c>
      <c r="X143">
        <f>'2Degree_data'!X94</f>
        <v>2421.65219817976</v>
      </c>
      <c r="Y143">
        <f>'2Degree_data'!Y94</f>
        <v>2542.7348081493901</v>
      </c>
      <c r="Z143">
        <f>'2Degree_data'!Z94</f>
        <v>2669.8715485770599</v>
      </c>
      <c r="AA143">
        <f>'2Degree_data'!AA94</f>
        <v>2803.36512586444</v>
      </c>
      <c r="AB143">
        <f>'2Degree_data'!AB94</f>
        <v>2943.5333824608301</v>
      </c>
      <c r="AC143">
        <f>'2Degree_data'!AC94</f>
        <v>3090.7100515232401</v>
      </c>
      <c r="AD143">
        <f>'2Degree_data'!AD94</f>
        <v>3245.2455540185497</v>
      </c>
      <c r="AE143">
        <f>'2Degree_data'!AE94</f>
        <v>3407.5078318003202</v>
      </c>
      <c r="AF143">
        <f>'2Degree_data'!AF94</f>
        <v>3577.88322353182</v>
      </c>
      <c r="AG143">
        <f>'2Degree_data'!AG94</f>
        <v>3756.7773846679897</v>
      </c>
      <c r="AH143">
        <f>'2Degree_data'!AH94</f>
        <v>3944.6162539215898</v>
      </c>
      <c r="AI143">
        <f>'2Degree_data'!AI94</f>
        <v>4141.8470674260998</v>
      </c>
      <c r="AJ143">
        <f>'2Degree_data'!AJ94</f>
        <v>4348.9394205952995</v>
      </c>
      <c r="AK143">
        <f>'2Degree_data'!AK94</f>
        <v>4566.3863889976901</v>
      </c>
      <c r="AL143">
        <f>'2Degree_data'!AL94</f>
        <v>4794.7057090539001</v>
      </c>
      <c r="AM143">
        <f>'2Degree_data'!AM94</f>
        <v>5034.4409947086906</v>
      </c>
      <c r="AN143">
        <f>'2Degree_data'!AN94</f>
        <v>5286.1630470714999</v>
      </c>
      <c r="AO143">
        <f>'2Degree_data'!AO94</f>
        <v>5550.4711963934906</v>
      </c>
      <c r="AP143">
        <f>'2Degree_data'!AP94</f>
        <v>5827.9947572236997</v>
      </c>
      <c r="AQ143">
        <f>'2Degree_data'!AQ94</f>
        <v>6119.3944956912001</v>
      </c>
      <c r="AR143">
        <f>'2Degree_data'!AR94</f>
        <v>6425.3642220925994</v>
      </c>
    </row>
    <row r="144" spans="1:44" x14ac:dyDescent="0.2">
      <c r="A144" t="str">
        <f>Food_data!A4</f>
        <v>FOOD</v>
      </c>
      <c r="B144" t="str">
        <f>Food_data!B4</f>
        <v>Agricultural Production|Crops</v>
      </c>
      <c r="C144" t="str">
        <f>Food_data!C4</f>
        <v>EJ/yr</v>
      </c>
      <c r="D144">
        <f>Food_data!D4</f>
        <v>83.884658716061907</v>
      </c>
      <c r="E144">
        <f>Food_data!E4</f>
        <v>84.874255265161096</v>
      </c>
      <c r="F144">
        <f>Food_data!F4</f>
        <v>85.889226084749993</v>
      </c>
      <c r="G144">
        <f>Food_data!G4</f>
        <v>86.878822633849197</v>
      </c>
      <c r="H144">
        <f>Food_data!H4</f>
        <v>87.893793453438192</v>
      </c>
      <c r="I144">
        <f>Food_data!I4</f>
        <v>89.045822876695098</v>
      </c>
      <c r="J144">
        <f>Food_data!J4</f>
        <v>90.300518399528102</v>
      </c>
      <c r="K144">
        <f>Food_data!K4</f>
        <v>91.540634075643396</v>
      </c>
      <c r="L144">
        <f>Food_data!L4</f>
        <v>92.7953295984764</v>
      </c>
      <c r="M144">
        <f>Food_data!M4</f>
        <v>94.035445274591694</v>
      </c>
      <c r="N144">
        <f>Food_data!N4</f>
        <v>95.31551506791439</v>
      </c>
      <c r="O144">
        <f>Food_data!O4</f>
        <v>95.337103915458499</v>
      </c>
      <c r="P144">
        <f>Food_data!P4</f>
        <v>94.231425996900299</v>
      </c>
      <c r="Q144">
        <f>Food_data!Q4</f>
        <v>94.295071809925901</v>
      </c>
      <c r="R144">
        <f>Food_data!R4</f>
        <v>94.295492083528401</v>
      </c>
      <c r="S144">
        <f>Food_data!S4</f>
        <v>93.339046198802706</v>
      </c>
      <c r="T144">
        <f>Food_data!T4</f>
        <v>93.37921030478509</v>
      </c>
      <c r="U144">
        <f>Food_data!U4</f>
        <v>93.408789975770901</v>
      </c>
      <c r="V144">
        <f>Food_data!V4</f>
        <v>93.438369646756598</v>
      </c>
      <c r="W144">
        <f>Food_data!W4</f>
        <v>92.565867561102905</v>
      </c>
      <c r="X144">
        <f>Food_data!X4</f>
        <v>92.633118256884202</v>
      </c>
      <c r="Y144">
        <f>Food_data!Y4</f>
        <v>92.640748295997895</v>
      </c>
      <c r="Z144">
        <f>Food_data!Z4</f>
        <v>91.884529069596709</v>
      </c>
      <c r="AA144">
        <f>Food_data!AA4</f>
        <v>91.927962148805392</v>
      </c>
      <c r="AB144">
        <f>Food_data!AB4</f>
        <v>91.964079766243202</v>
      </c>
      <c r="AC144">
        <f>Food_data!AC4</f>
        <v>91.261334174287001</v>
      </c>
      <c r="AD144">
        <f>Food_data!AD4</f>
        <v>91.300294377138812</v>
      </c>
      <c r="AE144">
        <f>Food_data!AE4</f>
        <v>91.345148749054502</v>
      </c>
      <c r="AF144">
        <f>Food_data!AF4</f>
        <v>91.3841089519062</v>
      </c>
      <c r="AG144">
        <f>Food_data!AG4</f>
        <v>90.752783318475906</v>
      </c>
      <c r="AH144">
        <f>Food_data!AH4</f>
        <v>90.824314812529309</v>
      </c>
      <c r="AI144">
        <f>Food_data!AI4</f>
        <v>90.840506448187412</v>
      </c>
      <c r="AJ144">
        <f>Food_data!AJ4</f>
        <v>90.294746831387499</v>
      </c>
      <c r="AK144">
        <f>Food_data!AK4</f>
        <v>90.313335714078207</v>
      </c>
      <c r="AL144">
        <f>Food_data!AL4</f>
        <v>90.386065831647798</v>
      </c>
      <c r="AM144">
        <f>Food_data!AM4</f>
        <v>89.868040186307496</v>
      </c>
      <c r="AN144">
        <f>Food_data!AN4</f>
        <v>89.914216182902393</v>
      </c>
      <c r="AO144">
        <f>Food_data!AO4</f>
        <v>89.962678451689598</v>
      </c>
      <c r="AP144">
        <f>Food_data!AP4</f>
        <v>90.008854448284495</v>
      </c>
      <c r="AQ144">
        <f>Food_data!AQ4</f>
        <v>89.539962122463905</v>
      </c>
      <c r="AR144">
        <f>Food_data!AR4</f>
        <v>89.588187048146295</v>
      </c>
    </row>
    <row r="145" spans="1:44" x14ac:dyDescent="0.2">
      <c r="A145" t="str">
        <f>Food_data!A5</f>
        <v>FOOD</v>
      </c>
      <c r="B145" t="str">
        <f>Food_data!B5</f>
        <v>Agricultural Production|Livestock</v>
      </c>
      <c r="C145" t="str">
        <f>Food_data!C5</f>
        <v>EJ/yr</v>
      </c>
      <c r="D145">
        <f>Food_data!D5</f>
        <v>5.76</v>
      </c>
      <c r="E145">
        <f>Food_data!E5</f>
        <v>5.76</v>
      </c>
      <c r="F145">
        <f>Food_data!F5</f>
        <v>5.76</v>
      </c>
      <c r="G145">
        <f>Food_data!G5</f>
        <v>5.76</v>
      </c>
      <c r="H145">
        <f>Food_data!H5</f>
        <v>5.76</v>
      </c>
      <c r="I145">
        <f>Food_data!I5</f>
        <v>5.7997912075165203</v>
      </c>
      <c r="J145">
        <f>Food_data!J5</f>
        <v>5.8693887020067201</v>
      </c>
      <c r="K145">
        <f>Food_data!K5</f>
        <v>5.9273866140818896</v>
      </c>
      <c r="L145">
        <f>Food_data!L5</f>
        <v>5.9969841085720903</v>
      </c>
      <c r="M145">
        <f>Food_data!M5</f>
        <v>6.05498202064725</v>
      </c>
      <c r="N145">
        <f>Food_data!N5</f>
        <v>6.1245795151374498</v>
      </c>
      <c r="O145">
        <f>Food_data!O5</f>
        <v>6.1013803503073802</v>
      </c>
      <c r="P145">
        <f>Food_data!P5</f>
        <v>6.0781811854773196</v>
      </c>
      <c r="Q145">
        <f>Food_data!Q5</f>
        <v>6.0665816030622901</v>
      </c>
      <c r="R145">
        <f>Food_data!R5</f>
        <v>6.0433824382322197</v>
      </c>
      <c r="S145">
        <f>Food_data!S5</f>
        <v>6.0201832734021501</v>
      </c>
      <c r="T145">
        <f>Food_data!T5</f>
        <v>6.0085836909871198</v>
      </c>
      <c r="U145">
        <f>Food_data!U5</f>
        <v>5.9853845261570502</v>
      </c>
      <c r="V145">
        <f>Food_data!V5</f>
        <v>5.9621853613269904</v>
      </c>
      <c r="W145">
        <f>Food_data!W5</f>
        <v>5.9389861964969199</v>
      </c>
      <c r="X145">
        <f>Food_data!X5</f>
        <v>5.9273866140818896</v>
      </c>
      <c r="Y145">
        <f>Food_data!Y5</f>
        <v>5.90418744925182</v>
      </c>
      <c r="Z145">
        <f>Food_data!Z5</f>
        <v>5.8809882844217602</v>
      </c>
      <c r="AA145">
        <f>Food_data!AA5</f>
        <v>5.8693887020067201</v>
      </c>
      <c r="AB145">
        <f>Food_data!AB5</f>
        <v>5.8461895371766603</v>
      </c>
      <c r="AC145">
        <f>Food_data!AC5</f>
        <v>5.8229903723465899</v>
      </c>
      <c r="AD145">
        <f>Food_data!AD5</f>
        <v>5.7997912075165203</v>
      </c>
      <c r="AE145">
        <f>Food_data!AE5</f>
        <v>5.78819162510149</v>
      </c>
      <c r="AF145">
        <f>Food_data!AF5</f>
        <v>5.7649924602714204</v>
      </c>
      <c r="AG145">
        <f>Food_data!AG5</f>
        <v>5.7417932954413597</v>
      </c>
      <c r="AH145">
        <f>Food_data!AH5</f>
        <v>5.7301937130263303</v>
      </c>
      <c r="AI145">
        <f>Food_data!AI5</f>
        <v>5.7069945481962598</v>
      </c>
      <c r="AJ145">
        <f>Food_data!AJ5</f>
        <v>5.6837953833662</v>
      </c>
      <c r="AK145">
        <f>Food_data!AK5</f>
        <v>5.6605962185361296</v>
      </c>
      <c r="AL145">
        <f>Food_data!AL5</f>
        <v>5.6489966361210904</v>
      </c>
      <c r="AM145">
        <f>Food_data!AM5</f>
        <v>5.6257974712910297</v>
      </c>
      <c r="AN145">
        <f>Food_data!AN5</f>
        <v>5.6025983064609601</v>
      </c>
      <c r="AO145">
        <f>Food_data!AO5</f>
        <v>5.5909987240459298</v>
      </c>
      <c r="AP145">
        <f>Food_data!AP5</f>
        <v>5.5677995592158602</v>
      </c>
      <c r="AQ145">
        <f>Food_data!AQ5</f>
        <v>5.5446003943858004</v>
      </c>
      <c r="AR145">
        <f>Food_data!AR5</f>
        <v>5.52140122955573</v>
      </c>
    </row>
    <row r="146" spans="1:44" x14ac:dyDescent="0.2">
      <c r="A146" t="str">
        <f>Food_data!A8</f>
        <v>FOOD</v>
      </c>
      <c r="B146" t="str">
        <f>Food_data!B8</f>
        <v>Capacity|Electricity</v>
      </c>
      <c r="C146" t="str">
        <f>Food_data!C8</f>
        <v>GW</v>
      </c>
      <c r="D146">
        <f>Food_data!D8</f>
        <v>5143.7741192377725</v>
      </c>
      <c r="E146">
        <f>Food_data!E8</f>
        <v>5166.7741192377707</v>
      </c>
      <c r="F146">
        <f>Food_data!F8</f>
        <v>5209.7043008654846</v>
      </c>
      <c r="G146">
        <f>Food_data!G8</f>
        <v>5244.4091244344745</v>
      </c>
      <c r="H146">
        <f>Food_data!H8</f>
        <v>5293.1424157762094</v>
      </c>
      <c r="I146">
        <f>Food_data!I8</f>
        <v>5282.742415776208</v>
      </c>
      <c r="J146">
        <f>Food_data!J8</f>
        <v>5271.6424157762076</v>
      </c>
      <c r="K146">
        <f>Food_data!K8</f>
        <v>5260.8424157762074</v>
      </c>
      <c r="L146">
        <f>Food_data!L8</f>
        <v>5358.8857378721859</v>
      </c>
      <c r="M146">
        <f>Food_data!M8</f>
        <v>5336.8973134470953</v>
      </c>
      <c r="N146">
        <f>Food_data!N8</f>
        <v>5483.0927241860954</v>
      </c>
      <c r="O146">
        <f>Food_data!O8</f>
        <v>5594.375830679267</v>
      </c>
      <c r="P146">
        <f>Food_data!P8</f>
        <v>5641.3462869785972</v>
      </c>
      <c r="Q146">
        <f>Food_data!Q8</f>
        <v>5705.6567255736636</v>
      </c>
      <c r="R146">
        <f>Food_data!R8</f>
        <v>5761.8576330968872</v>
      </c>
      <c r="S146">
        <f>Food_data!S8</f>
        <v>5886.9269527439064</v>
      </c>
      <c r="T146">
        <f>Food_data!T8</f>
        <v>6097.5163398798131</v>
      </c>
      <c r="U146">
        <f>Food_data!U8</f>
        <v>6341.0248740290508</v>
      </c>
      <c r="V146">
        <f>Food_data!V8</f>
        <v>6585.9390773523501</v>
      </c>
      <c r="W146">
        <f>Food_data!W8</f>
        <v>6829.570498997502</v>
      </c>
      <c r="X146">
        <f>Food_data!X8</f>
        <v>7073.9637398080831</v>
      </c>
      <c r="Y146">
        <f>Food_data!Y8</f>
        <v>7317.8756999677807</v>
      </c>
      <c r="Z146">
        <f>Food_data!Z8</f>
        <v>7527.8632213081974</v>
      </c>
      <c r="AA146">
        <f>Food_data!AA8</f>
        <v>7758.9704246319216</v>
      </c>
      <c r="AB146">
        <f>Food_data!AB8</f>
        <v>8056.4629217526026</v>
      </c>
      <c r="AC146">
        <f>Food_data!AC8</f>
        <v>8149.1213687871168</v>
      </c>
      <c r="AD146">
        <f>Food_data!AD8</f>
        <v>8288.3076960285816</v>
      </c>
      <c r="AE146">
        <f>Food_data!AE8</f>
        <v>8478.9242310301706</v>
      </c>
      <c r="AF146">
        <f>Food_data!AF8</f>
        <v>8689.4421772328315</v>
      </c>
      <c r="AG146">
        <f>Food_data!AG8</f>
        <v>8915.8398880690074</v>
      </c>
      <c r="AH146">
        <f>Food_data!AH8</f>
        <v>9236.6515431167209</v>
      </c>
      <c r="AI146">
        <f>Food_data!AI8</f>
        <v>9585.7134066899343</v>
      </c>
      <c r="AJ146">
        <f>Food_data!AJ8</f>
        <v>9899.0166096224057</v>
      </c>
      <c r="AK146">
        <f>Food_data!AK8</f>
        <v>10061.08181743316</v>
      </c>
      <c r="AL146">
        <f>Food_data!AL8</f>
        <v>10420.814247291164</v>
      </c>
      <c r="AM146">
        <f>Food_data!AM8</f>
        <v>10751.602136637342</v>
      </c>
      <c r="AN146">
        <f>Food_data!AN8</f>
        <v>11043.737854122122</v>
      </c>
      <c r="AO146">
        <f>Food_data!AO8</f>
        <v>11363.900876487665</v>
      </c>
      <c r="AP146">
        <f>Food_data!AP8</f>
        <v>11619.390394578031</v>
      </c>
      <c r="AQ146">
        <f>Food_data!AQ8</f>
        <v>11878.997886346555</v>
      </c>
      <c r="AR146">
        <f>Food_data!AR8</f>
        <v>12168.553617248663</v>
      </c>
    </row>
    <row r="147" spans="1:44" x14ac:dyDescent="0.2">
      <c r="A147" t="str">
        <f>Food_data!A9</f>
        <v>FOOD</v>
      </c>
      <c r="B147" t="str">
        <f>Food_data!B9</f>
        <v>Capacity|Electricity|Biomass</v>
      </c>
      <c r="C147" t="str">
        <f>Food_data!C9</f>
        <v>GW</v>
      </c>
      <c r="D147">
        <f>Food_data!D9</f>
        <v>86.3</v>
      </c>
      <c r="E147">
        <f>Food_data!E9</f>
        <v>83.2</v>
      </c>
      <c r="F147">
        <f>Food_data!F9</f>
        <v>80.100000000000009</v>
      </c>
      <c r="G147">
        <f>Food_data!G9</f>
        <v>77</v>
      </c>
      <c r="H147">
        <f>Food_data!H9</f>
        <v>73.800000000000011</v>
      </c>
      <c r="I147">
        <f>Food_data!I9</f>
        <v>70.8</v>
      </c>
      <c r="J147">
        <f>Food_data!J9</f>
        <v>67.7</v>
      </c>
      <c r="K147">
        <f>Food_data!K9</f>
        <v>64.5</v>
      </c>
      <c r="L147">
        <f>Food_data!L9</f>
        <v>93.938988856776092</v>
      </c>
      <c r="M147">
        <f>Food_data!M9</f>
        <v>64.150564431686504</v>
      </c>
      <c r="N147">
        <f>Food_data!N9</f>
        <v>131.63429608967951</v>
      </c>
      <c r="O147">
        <f>Food_data!O9</f>
        <v>188.43429608967898</v>
      </c>
      <c r="P147">
        <f>Food_data!P9</f>
        <v>245.43429608967901</v>
      </c>
      <c r="Q147">
        <f>Food_data!Q9</f>
        <v>302.33429608967901</v>
      </c>
      <c r="R147">
        <f>Food_data!R9</f>
        <v>347.815736922589</v>
      </c>
      <c r="S147">
        <f>Food_data!S9</f>
        <v>404.815736922589</v>
      </c>
      <c r="T147">
        <f>Food_data!T9</f>
        <v>427.71821556645</v>
      </c>
      <c r="U147">
        <f>Food_data!U9</f>
        <v>438.60902308499601</v>
      </c>
      <c r="V147">
        <f>Food_data!V9</f>
        <v>449.42650414844906</v>
      </c>
      <c r="W147">
        <f>Food_data!W9</f>
        <v>472.34117924519899</v>
      </c>
      <c r="X147">
        <f>Food_data!X9</f>
        <v>469.24117924519896</v>
      </c>
      <c r="Y147">
        <f>Food_data!Y9</f>
        <v>475.45138540087498</v>
      </c>
      <c r="Z147">
        <f>Food_data!Z9</f>
        <v>506.11347661213102</v>
      </c>
      <c r="AA147">
        <f>Food_data!AA9</f>
        <v>533.72769260071198</v>
      </c>
      <c r="AB147">
        <f>Food_data!AB9</f>
        <v>539.75053828633304</v>
      </c>
      <c r="AC147">
        <f>Food_data!AC9</f>
        <v>571.26194446691807</v>
      </c>
      <c r="AD147">
        <f>Food_data!AD9</f>
        <v>595.48695626813003</v>
      </c>
      <c r="AE147">
        <f>Food_data!AE9</f>
        <v>610.66261014168504</v>
      </c>
      <c r="AF147">
        <f>Food_data!AF9</f>
        <v>614.88537991334101</v>
      </c>
      <c r="AG147">
        <f>Food_data!AG9</f>
        <v>649.71638209125103</v>
      </c>
      <c r="AH147">
        <f>Food_data!AH9</f>
        <v>661.755261281495</v>
      </c>
      <c r="AI147">
        <f>Food_data!AI9</f>
        <v>668.11712485470696</v>
      </c>
      <c r="AJ147">
        <f>Food_data!AJ9</f>
        <v>695.83523573841399</v>
      </c>
      <c r="AK147">
        <f>Food_data!AK9</f>
        <v>694.93523573841401</v>
      </c>
      <c r="AL147">
        <f>Food_data!AL9</f>
        <v>712.85270549506595</v>
      </c>
      <c r="AM147">
        <f>Food_data!AM9</f>
        <v>732.94059484124193</v>
      </c>
      <c r="AN147">
        <f>Food_data!AN9</f>
        <v>732.94059484124193</v>
      </c>
      <c r="AO147">
        <f>Food_data!AO9</f>
        <v>732.94059484124193</v>
      </c>
      <c r="AP147">
        <f>Food_data!AP9</f>
        <v>741.53638249670598</v>
      </c>
      <c r="AQ147">
        <f>Food_data!AQ9</f>
        <v>755.963340955543</v>
      </c>
      <c r="AR147">
        <f>Food_data!AR9</f>
        <v>758.93129675070998</v>
      </c>
    </row>
    <row r="148" spans="1:44" x14ac:dyDescent="0.2">
      <c r="A148" t="str">
        <f>Food_data!A10</f>
        <v>FOOD</v>
      </c>
      <c r="B148" t="str">
        <f>Food_data!B10</f>
        <v>Capacity|Electricity|Coal</v>
      </c>
      <c r="C148" t="str">
        <f>Food_data!C10</f>
        <v>GW</v>
      </c>
      <c r="D148">
        <f>Food_data!D10</f>
        <v>1580.8000000000002</v>
      </c>
      <c r="E148">
        <f>Food_data!E10</f>
        <v>1543.7</v>
      </c>
      <c r="F148">
        <f>Food_data!F10</f>
        <v>1504.3</v>
      </c>
      <c r="G148">
        <f>Food_data!G10</f>
        <v>1464.6999999999998</v>
      </c>
      <c r="H148">
        <f>Food_data!H10</f>
        <v>1425.2</v>
      </c>
      <c r="I148">
        <f>Food_data!I10</f>
        <v>1385.7</v>
      </c>
      <c r="J148">
        <f>Food_data!J10</f>
        <v>1346.1999999999998</v>
      </c>
      <c r="K148">
        <f>Food_data!K10</f>
        <v>1306.7</v>
      </c>
      <c r="L148">
        <f>Food_data!L10</f>
        <v>1227.7</v>
      </c>
      <c r="M148">
        <f>Food_data!M10</f>
        <v>1267.1000000000001</v>
      </c>
      <c r="N148">
        <f>Food_data!N10</f>
        <v>1188.1000000000001</v>
      </c>
      <c r="O148">
        <f>Food_data!O10</f>
        <v>1148.5999999999999</v>
      </c>
      <c r="P148">
        <f>Food_data!P10</f>
        <v>1109</v>
      </c>
      <c r="Q148">
        <f>Food_data!Q10</f>
        <v>1069.5999999999999</v>
      </c>
      <c r="R148">
        <f>Food_data!R10</f>
        <v>1030</v>
      </c>
      <c r="S148">
        <f>Food_data!S10</f>
        <v>990.5</v>
      </c>
      <c r="T148">
        <f>Food_data!T10</f>
        <v>950.9</v>
      </c>
      <c r="U148">
        <f>Food_data!U10</f>
        <v>911.5</v>
      </c>
      <c r="V148">
        <f>Food_data!V10</f>
        <v>871.89999999999986</v>
      </c>
      <c r="W148">
        <f>Food_data!W10</f>
        <v>841.12873834166396</v>
      </c>
      <c r="X148">
        <f>Food_data!X10</f>
        <v>901.52873834166394</v>
      </c>
      <c r="Y148">
        <f>Food_data!Y10</f>
        <v>962.12873834166396</v>
      </c>
      <c r="Z148">
        <f>Food_data!Z10</f>
        <v>1022.6287383416638</v>
      </c>
      <c r="AA148">
        <f>Food_data!AA10</f>
        <v>1083.0287383416601</v>
      </c>
      <c r="AB148">
        <f>Food_data!AB10</f>
        <v>1143.5287383416598</v>
      </c>
      <c r="AC148">
        <f>Food_data!AC10</f>
        <v>1204.0287383416598</v>
      </c>
      <c r="AD148">
        <f>Food_data!AD10</f>
        <v>1264.5287383416601</v>
      </c>
      <c r="AE148">
        <f>Food_data!AE10</f>
        <v>1324.9287383416602</v>
      </c>
      <c r="AF148">
        <f>Food_data!AF10</f>
        <v>1385.5287383416598</v>
      </c>
      <c r="AG148">
        <f>Food_data!AG10</f>
        <v>1445.9287383416599</v>
      </c>
      <c r="AH148">
        <f>Food_data!AH10</f>
        <v>1506.4287383416599</v>
      </c>
      <c r="AI148">
        <f>Food_data!AI10</f>
        <v>1566.8287383416603</v>
      </c>
      <c r="AJ148">
        <f>Food_data!AJ10</f>
        <v>1627.4287383416602</v>
      </c>
      <c r="AK148">
        <f>Food_data!AK10</f>
        <v>1687.82873834166</v>
      </c>
      <c r="AL148">
        <f>Food_data!AL10</f>
        <v>1748.32873834166</v>
      </c>
      <c r="AM148">
        <f>Food_data!AM10</f>
        <v>1808.7287383416601</v>
      </c>
      <c r="AN148">
        <f>Food_data!AN10</f>
        <v>1869.32873834166</v>
      </c>
      <c r="AO148">
        <f>Food_data!AO10</f>
        <v>1929.7287383416599</v>
      </c>
      <c r="AP148">
        <f>Food_data!AP10</f>
        <v>1990.2287383416599</v>
      </c>
      <c r="AQ148">
        <f>Food_data!AQ10</f>
        <v>2050.6287383416598</v>
      </c>
      <c r="AR148">
        <f>Food_data!AR10</f>
        <v>2111.2287383416601</v>
      </c>
    </row>
    <row r="149" spans="1:44" x14ac:dyDescent="0.2">
      <c r="A149" t="str">
        <f>Food_data!A11</f>
        <v>FOOD</v>
      </c>
      <c r="B149" t="str">
        <f>Food_data!B11</f>
        <v>Capacity|Electricity|Gas</v>
      </c>
      <c r="C149" t="str">
        <f>Food_data!C11</f>
        <v>GW</v>
      </c>
      <c r="D149">
        <f>Food_data!D11</f>
        <v>1403.7741192377712</v>
      </c>
      <c r="E149">
        <f>Food_data!E11</f>
        <v>1459.1741192377701</v>
      </c>
      <c r="F149">
        <f>Food_data!F11</f>
        <v>1536.604300865484</v>
      </c>
      <c r="G149">
        <f>Food_data!G11</f>
        <v>1637.6091244344755</v>
      </c>
      <c r="H149">
        <f>Food_data!H11</f>
        <v>1752.7424157762086</v>
      </c>
      <c r="I149">
        <f>Food_data!I11</f>
        <v>1808.3424157762076</v>
      </c>
      <c r="J149">
        <f>Food_data!J11</f>
        <v>1863.5424157762075</v>
      </c>
      <c r="K149">
        <f>Food_data!K11</f>
        <v>1919.0424157762075</v>
      </c>
      <c r="L149">
        <f>Food_data!L11</f>
        <v>2087.5713992832157</v>
      </c>
      <c r="M149">
        <f>Food_data!M11</f>
        <v>2032.2713992832155</v>
      </c>
      <c r="N149">
        <f>Food_data!N11</f>
        <v>2143.1713992832156</v>
      </c>
      <c r="O149">
        <f>Food_data!O11</f>
        <v>2227.3541631200383</v>
      </c>
      <c r="P149">
        <f>Food_data!P11</f>
        <v>2293.9742363603555</v>
      </c>
      <c r="Q149">
        <f>Food_data!Q11</f>
        <v>2384.3846749554218</v>
      </c>
      <c r="R149">
        <f>Food_data!R11</f>
        <v>2478.2041416457346</v>
      </c>
      <c r="S149">
        <f>Food_data!S11</f>
        <v>2629.4734612927546</v>
      </c>
      <c r="T149">
        <f>Food_data!T11</f>
        <v>2760.9493240570664</v>
      </c>
      <c r="U149">
        <f>Food_data!U11</f>
        <v>2846.0670506877577</v>
      </c>
      <c r="V149">
        <f>Food_data!V11</f>
        <v>2901.3670506877575</v>
      </c>
      <c r="W149">
        <f>Food_data!W11</f>
        <v>2956.8670506877575</v>
      </c>
      <c r="X149">
        <f>Food_data!X11</f>
        <v>3012.3670506877575</v>
      </c>
      <c r="Y149">
        <f>Food_data!Y11</f>
        <v>3067.6670506877572</v>
      </c>
      <c r="Z149">
        <f>Food_data!Z11</f>
        <v>3123.1670506877576</v>
      </c>
      <c r="AA149">
        <f>Food_data!AA11</f>
        <v>3178.4670506877574</v>
      </c>
      <c r="AB149">
        <f>Food_data!AB11</f>
        <v>3233.9670506877574</v>
      </c>
      <c r="AC149">
        <f>Food_data!AC11</f>
        <v>3183.6929314499862</v>
      </c>
      <c r="AD149">
        <f>Food_data!AD11</f>
        <v>3146.9929314499859</v>
      </c>
      <c r="AE149">
        <f>Food_data!AE11</f>
        <v>3134.0338125780231</v>
      </c>
      <c r="AF149">
        <f>Food_data!AF11</f>
        <v>3151.8289890090332</v>
      </c>
      <c r="AG149">
        <f>Food_data!AG11</f>
        <v>3155.2956976672999</v>
      </c>
      <c r="AH149">
        <f>Food_data!AH11</f>
        <v>3195.8684735247602</v>
      </c>
      <c r="AI149">
        <f>Food_data!AI11</f>
        <v>3195.8684735247602</v>
      </c>
      <c r="AJ149">
        <f>Food_data!AJ11</f>
        <v>3150.0974107690099</v>
      </c>
      <c r="AK149">
        <f>Food_data!AK11</f>
        <v>3086.3388941213816</v>
      </c>
      <c r="AL149">
        <f>Food_data!AL11</f>
        <v>3086.3388941213816</v>
      </c>
      <c r="AM149">
        <f>Food_data!AM11</f>
        <v>3086.3388941213816</v>
      </c>
      <c r="AN149">
        <f>Food_data!AN11</f>
        <v>3057.3561302845592</v>
      </c>
      <c r="AO149">
        <f>Food_data!AO11</f>
        <v>3046.236057044242</v>
      </c>
      <c r="AP149">
        <f>Food_data!AP11</f>
        <v>3011.3256184491761</v>
      </c>
      <c r="AQ149">
        <f>Food_data!AQ11</f>
        <v>2972.9061517588634</v>
      </c>
      <c r="AR149">
        <f>Food_data!AR11</f>
        <v>3069.505605946812</v>
      </c>
    </row>
    <row r="150" spans="1:44" x14ac:dyDescent="0.2">
      <c r="A150" t="str">
        <f>Food_data!A12</f>
        <v>FOOD</v>
      </c>
      <c r="B150" t="str">
        <f>Food_data!B12</f>
        <v>Capacity|Electricity|Hydro</v>
      </c>
      <c r="C150" t="str">
        <f>Food_data!C12</f>
        <v>GW</v>
      </c>
      <c r="D150">
        <f>Food_data!D12</f>
        <v>1006.6999999999999</v>
      </c>
      <c r="E150">
        <f>Food_data!E12</f>
        <v>994.1</v>
      </c>
      <c r="F150">
        <f>Food_data!F12</f>
        <v>981.6</v>
      </c>
      <c r="G150">
        <f>Food_data!G12</f>
        <v>969</v>
      </c>
      <c r="H150">
        <f>Food_data!H12</f>
        <v>956.4</v>
      </c>
      <c r="I150">
        <f>Food_data!I12</f>
        <v>943.8</v>
      </c>
      <c r="J150">
        <f>Food_data!J12</f>
        <v>931.2</v>
      </c>
      <c r="K150">
        <f>Food_data!K12</f>
        <v>918.60000000000014</v>
      </c>
      <c r="L150">
        <f>Food_data!L12</f>
        <v>893.5</v>
      </c>
      <c r="M150">
        <f>Food_data!M12</f>
        <v>906</v>
      </c>
      <c r="N150">
        <f>Food_data!N12</f>
        <v>880.89999999999986</v>
      </c>
      <c r="O150">
        <f>Food_data!O12</f>
        <v>868.30000000000007</v>
      </c>
      <c r="P150">
        <f>Food_data!P12</f>
        <v>855.7</v>
      </c>
      <c r="Q150">
        <f>Food_data!Q12</f>
        <v>843.09999999999991</v>
      </c>
      <c r="R150">
        <f>Food_data!R12</f>
        <v>830.5</v>
      </c>
      <c r="S150">
        <f>Food_data!S12</f>
        <v>818.00000000000011</v>
      </c>
      <c r="T150">
        <f>Food_data!T12</f>
        <v>866.91104572773406</v>
      </c>
      <c r="U150">
        <f>Food_data!U12</f>
        <v>1004.311045727734</v>
      </c>
      <c r="V150">
        <f>Food_data!V12</f>
        <v>1141.7110457277299</v>
      </c>
      <c r="W150">
        <f>Food_data!W12</f>
        <v>1279.1110457277302</v>
      </c>
      <c r="X150">
        <f>Food_data!X12</f>
        <v>1356.9890170049</v>
      </c>
      <c r="Y150">
        <f>Food_data!Y12</f>
        <v>1425.7907710089198</v>
      </c>
      <c r="Z150">
        <f>Food_data!Z12</f>
        <v>1436.1162011380802</v>
      </c>
      <c r="AA150">
        <f>Food_data!AA12</f>
        <v>1470.90918847323</v>
      </c>
      <c r="AB150">
        <f>Food_data!AB12</f>
        <v>1593.5788399082899</v>
      </c>
      <c r="AC150">
        <f>Food_data!AC12</f>
        <v>1674.5999999999899</v>
      </c>
      <c r="AD150">
        <f>Food_data!AD12</f>
        <v>1690.69999999999</v>
      </c>
      <c r="AE150">
        <f>Food_data!AE12</f>
        <v>1706.8999999999901</v>
      </c>
      <c r="AF150">
        <f>Food_data!AF12</f>
        <v>1723.0999999999899</v>
      </c>
      <c r="AG150">
        <f>Food_data!AG12</f>
        <v>1739.19999999999</v>
      </c>
      <c r="AH150">
        <f>Food_data!AH12</f>
        <v>1755.29999999999</v>
      </c>
      <c r="AI150">
        <f>Food_data!AI12</f>
        <v>1769.49999999999</v>
      </c>
      <c r="AJ150">
        <f>Food_data!AJ12</f>
        <v>1783.7</v>
      </c>
      <c r="AK150">
        <f>Food_data!AK12</f>
        <v>1797.8999999999899</v>
      </c>
      <c r="AL150">
        <f>Food_data!AL12</f>
        <v>1812.19999999999</v>
      </c>
      <c r="AM150">
        <f>Food_data!AM12</f>
        <v>1826.3999999999899</v>
      </c>
      <c r="AN150">
        <f>Food_data!AN12</f>
        <v>1835.8999999999899</v>
      </c>
      <c r="AO150">
        <f>Food_data!AO12</f>
        <v>1845.3999999999901</v>
      </c>
      <c r="AP150">
        <f>Food_data!AP12</f>
        <v>1854.8999999999901</v>
      </c>
      <c r="AQ150">
        <f>Food_data!AQ12</f>
        <v>1864.3999999999901</v>
      </c>
      <c r="AR150">
        <f>Food_data!AR12</f>
        <v>1873.9999999999902</v>
      </c>
    </row>
    <row r="151" spans="1:44" x14ac:dyDescent="0.2">
      <c r="A151" t="str">
        <f>Food_data!A13</f>
        <v>FOOD</v>
      </c>
      <c r="B151" t="str">
        <f>Food_data!B13</f>
        <v>Capacity|Electricity|Nuclear</v>
      </c>
      <c r="C151" t="str">
        <f>Food_data!C13</f>
        <v>GW</v>
      </c>
      <c r="D151">
        <f>Food_data!D13</f>
        <v>393.29999999999995</v>
      </c>
      <c r="E151">
        <f>Food_data!E13</f>
        <v>385.40000000000003</v>
      </c>
      <c r="F151">
        <f>Food_data!F13</f>
        <v>377.59999999999997</v>
      </c>
      <c r="G151">
        <f>Food_data!G13</f>
        <v>369.7</v>
      </c>
      <c r="H151">
        <f>Food_data!H13</f>
        <v>361.8</v>
      </c>
      <c r="I151">
        <f>Food_data!I13</f>
        <v>354</v>
      </c>
      <c r="J151">
        <f>Food_data!J13</f>
        <v>346.1</v>
      </c>
      <c r="K151">
        <f>Food_data!K13</f>
        <v>338.2</v>
      </c>
      <c r="L151">
        <f>Food_data!L13</f>
        <v>322.5</v>
      </c>
      <c r="M151">
        <f>Food_data!M13</f>
        <v>330.40000000000003</v>
      </c>
      <c r="N151">
        <f>Food_data!N13</f>
        <v>314.59999999999997</v>
      </c>
      <c r="O151">
        <f>Food_data!O13</f>
        <v>306.8</v>
      </c>
      <c r="P151">
        <f>Food_data!P13</f>
        <v>298.89999999999998</v>
      </c>
      <c r="Q151">
        <f>Food_data!Q13</f>
        <v>291</v>
      </c>
      <c r="R151">
        <f>Food_data!R13</f>
        <v>283.2</v>
      </c>
      <c r="S151">
        <f>Food_data!S13</f>
        <v>275.3</v>
      </c>
      <c r="T151">
        <f>Food_data!T13</f>
        <v>267.40000000000003</v>
      </c>
      <c r="U151">
        <f>Food_data!U13</f>
        <v>259.60000000000002</v>
      </c>
      <c r="V151">
        <f>Food_data!V13</f>
        <v>251.7</v>
      </c>
      <c r="W151">
        <f>Food_data!W13</f>
        <v>243.79999999999998</v>
      </c>
      <c r="X151">
        <f>Food_data!X13</f>
        <v>236</v>
      </c>
      <c r="Y151">
        <f>Food_data!Y13</f>
        <v>228.1</v>
      </c>
      <c r="Z151">
        <f>Food_data!Z13</f>
        <v>220.29999999999998</v>
      </c>
      <c r="AA151">
        <f>Food_data!AA13</f>
        <v>212.4</v>
      </c>
      <c r="AB151">
        <f>Food_data!AB13</f>
        <v>204.5</v>
      </c>
      <c r="AC151">
        <f>Food_data!AC13</f>
        <v>196.70000000000002</v>
      </c>
      <c r="AD151">
        <f>Food_data!AD13</f>
        <v>188.79999999999998</v>
      </c>
      <c r="AE151">
        <f>Food_data!AE13</f>
        <v>180.9</v>
      </c>
      <c r="AF151">
        <f>Food_data!AF13</f>
        <v>173.1</v>
      </c>
      <c r="AG151">
        <f>Food_data!AG13</f>
        <v>165.20000000000002</v>
      </c>
      <c r="AH151">
        <f>Food_data!AH13</f>
        <v>157.29999999999998</v>
      </c>
      <c r="AI151">
        <f>Food_data!AI13</f>
        <v>149.5</v>
      </c>
      <c r="AJ151">
        <f>Food_data!AJ13</f>
        <v>141.6</v>
      </c>
      <c r="AK151">
        <f>Food_data!AK13</f>
        <v>133.70000000000002</v>
      </c>
      <c r="AL151">
        <f>Food_data!AL13</f>
        <v>125.9</v>
      </c>
      <c r="AM151">
        <f>Food_data!AM13</f>
        <v>118</v>
      </c>
      <c r="AN151">
        <f>Food_data!AN13</f>
        <v>110.10000000000001</v>
      </c>
      <c r="AO151">
        <f>Food_data!AO13</f>
        <v>102.3</v>
      </c>
      <c r="AP151">
        <f>Food_data!AP13</f>
        <v>94.399999999999991</v>
      </c>
      <c r="AQ151">
        <f>Food_data!AQ13</f>
        <v>86.5</v>
      </c>
      <c r="AR151">
        <f>Food_data!AR13</f>
        <v>78.7</v>
      </c>
    </row>
    <row r="152" spans="1:44" x14ac:dyDescent="0.2">
      <c r="A152" t="str">
        <f>Food_data!A14</f>
        <v>FOOD</v>
      </c>
      <c r="B152" t="str">
        <f>Food_data!B14</f>
        <v>Capacity|Electricity|Oil</v>
      </c>
      <c r="C152" t="str">
        <f>Food_data!C14</f>
        <v>GW</v>
      </c>
      <c r="D152">
        <f>Food_data!D14</f>
        <v>461.80000000000007</v>
      </c>
      <c r="E152">
        <f>Food_data!E14</f>
        <v>466.8</v>
      </c>
      <c r="F152">
        <f>Food_data!F14</f>
        <v>471.9</v>
      </c>
      <c r="G152">
        <f>Food_data!G14</f>
        <v>477</v>
      </c>
      <c r="H152">
        <f>Food_data!H14</f>
        <v>482.09999999999997</v>
      </c>
      <c r="I152">
        <f>Food_data!I14</f>
        <v>487.20000000000005</v>
      </c>
      <c r="J152">
        <f>Food_data!J14</f>
        <v>492.29999999999995</v>
      </c>
      <c r="K152">
        <f>Food_data!K14</f>
        <v>497.5</v>
      </c>
      <c r="L152">
        <f>Food_data!L14</f>
        <v>533.97534973219433</v>
      </c>
      <c r="M152">
        <f>Food_data!M14</f>
        <v>528.87534973219431</v>
      </c>
      <c r="N152">
        <f>Food_data!N14</f>
        <v>633.08702881320096</v>
      </c>
      <c r="O152">
        <f>Food_data!O14</f>
        <v>671.587371469549</v>
      </c>
      <c r="P152">
        <f>Food_data!P14</f>
        <v>663.437754528563</v>
      </c>
      <c r="Q152">
        <f>Food_data!Q14</f>
        <v>648.53775452856303</v>
      </c>
      <c r="R152">
        <f>Food_data!R14</f>
        <v>633.73775452856296</v>
      </c>
      <c r="S152">
        <f>Food_data!S14</f>
        <v>618.73775452856307</v>
      </c>
      <c r="T152">
        <f>Food_data!T14</f>
        <v>601.73775452856307</v>
      </c>
      <c r="U152">
        <f>Food_data!U14</f>
        <v>587.33775452856298</v>
      </c>
      <c r="V152">
        <f>Food_data!V14</f>
        <v>572.937754528563</v>
      </c>
      <c r="W152">
        <f>Food_data!W14</f>
        <v>558.53775452856303</v>
      </c>
      <c r="X152">
        <f>Food_data!X14</f>
        <v>544.33775452856298</v>
      </c>
      <c r="Y152">
        <f>Food_data!Y14</f>
        <v>529.937754528563</v>
      </c>
      <c r="Z152">
        <f>Food_data!Z14</f>
        <v>515.53775452856303</v>
      </c>
      <c r="AA152">
        <f>Food_data!AA14</f>
        <v>501.13775452856299</v>
      </c>
      <c r="AB152">
        <f>Food_data!AB14</f>
        <v>486.73775452856302</v>
      </c>
      <c r="AC152">
        <f>Food_data!AC14</f>
        <v>452.33775452856298</v>
      </c>
      <c r="AD152">
        <f>Food_data!AD14</f>
        <v>417.937754528563</v>
      </c>
      <c r="AE152">
        <f>Food_data!AE14</f>
        <v>383.73775452856302</v>
      </c>
      <c r="AF152">
        <f>Food_data!AF14</f>
        <v>349.33775452856298</v>
      </c>
      <c r="AG152">
        <f>Food_data!AG14</f>
        <v>314.937754528563</v>
      </c>
      <c r="AH152">
        <f>Food_data!AH14</f>
        <v>280.53775452856303</v>
      </c>
      <c r="AI152">
        <f>Food_data!AI14</f>
        <v>260.53775452856343</v>
      </c>
      <c r="AJ152">
        <f>Food_data!AJ14</f>
        <v>240.5377545285634</v>
      </c>
      <c r="AK152">
        <f>Food_data!AK14</f>
        <v>220.53775452856343</v>
      </c>
      <c r="AL152">
        <f>Food_data!AL14</f>
        <v>200.53775452856343</v>
      </c>
      <c r="AM152">
        <f>Food_data!AM14</f>
        <v>180.53775452856343</v>
      </c>
      <c r="AN152">
        <f>Food_data!AN14</f>
        <v>175.71775908923101</v>
      </c>
      <c r="AO152">
        <f>Food_data!AO14</f>
        <v>175.71775908923101</v>
      </c>
      <c r="AP152">
        <f>Food_data!AP14</f>
        <v>149.34240935703599</v>
      </c>
      <c r="AQ152">
        <f>Food_data!AQ14</f>
        <v>149.34240935703599</v>
      </c>
      <c r="AR152">
        <f>Food_data!AR14</f>
        <v>55.330730276029001</v>
      </c>
    </row>
    <row r="153" spans="1:44" x14ac:dyDescent="0.2">
      <c r="A153" t="str">
        <f>Food_data!A15</f>
        <v>FOOD</v>
      </c>
      <c r="B153" t="str">
        <f>Food_data!B15</f>
        <v>Capacity|Electricity|Other</v>
      </c>
      <c r="C153" t="str">
        <f>Food_data!C15</f>
        <v>GW</v>
      </c>
      <c r="D153">
        <f>Food_data!D15</f>
        <v>11.299999999999999</v>
      </c>
      <c r="E153">
        <f>Food_data!E15</f>
        <v>11</v>
      </c>
      <c r="F153">
        <f>Food_data!F15</f>
        <v>10.7</v>
      </c>
      <c r="G153">
        <f>Food_data!G15</f>
        <v>10.4</v>
      </c>
      <c r="H153">
        <f>Food_data!H15</f>
        <v>10.1</v>
      </c>
      <c r="I153">
        <f>Food_data!I15</f>
        <v>9.9</v>
      </c>
      <c r="J153">
        <f>Food_data!J15</f>
        <v>9.6</v>
      </c>
      <c r="K153">
        <f>Food_data!K15</f>
        <v>9.2999999999999989</v>
      </c>
      <c r="L153">
        <f>Food_data!L15</f>
        <v>8.6999999999999993</v>
      </c>
      <c r="M153">
        <f>Food_data!M15</f>
        <v>9</v>
      </c>
      <c r="N153">
        <f>Food_data!N15</f>
        <v>8.5</v>
      </c>
      <c r="O153">
        <f>Food_data!O15</f>
        <v>8.2000000000000011</v>
      </c>
      <c r="P153">
        <f>Food_data!P15</f>
        <v>7.9</v>
      </c>
      <c r="Q153">
        <f>Food_data!Q15</f>
        <v>7.6</v>
      </c>
      <c r="R153">
        <f>Food_data!R15</f>
        <v>7.3</v>
      </c>
      <c r="S153">
        <f>Food_data!S15</f>
        <v>7</v>
      </c>
      <c r="T153">
        <f>Food_data!T15</f>
        <v>6.8</v>
      </c>
      <c r="U153">
        <f>Food_data!U15</f>
        <v>6.5</v>
      </c>
      <c r="V153">
        <f>Food_data!V15</f>
        <v>37.696722259850397</v>
      </c>
      <c r="W153">
        <f>Food_data!W15</f>
        <v>46.684730466588398</v>
      </c>
      <c r="X153">
        <f>Food_data!X15</f>
        <v>50.4</v>
      </c>
      <c r="Y153">
        <f>Food_data!Y15</f>
        <v>53.6</v>
      </c>
      <c r="Z153">
        <f>Food_data!Z15</f>
        <v>56.800000000000004</v>
      </c>
      <c r="AA153">
        <f>Food_data!AA15</f>
        <v>60.1</v>
      </c>
      <c r="AB153">
        <f>Food_data!AB15</f>
        <v>63.3</v>
      </c>
      <c r="AC153">
        <f>Food_data!AC15</f>
        <v>66.5</v>
      </c>
      <c r="AD153">
        <f>Food_data!AD15</f>
        <v>70.400000000000006</v>
      </c>
      <c r="AE153">
        <f>Food_data!AE15</f>
        <v>74.300000000000011</v>
      </c>
      <c r="AF153">
        <f>Food_data!AF15</f>
        <v>78.2</v>
      </c>
      <c r="AG153">
        <f>Food_data!AG15</f>
        <v>82.100000000000009</v>
      </c>
      <c r="AH153">
        <f>Food_data!AH15</f>
        <v>86</v>
      </c>
      <c r="AI153">
        <f>Food_data!AI15</f>
        <v>91.899999999999991</v>
      </c>
      <c r="AJ153">
        <f>Food_data!AJ15</f>
        <v>97.8</v>
      </c>
      <c r="AK153">
        <f>Food_data!AK15</f>
        <v>103.7</v>
      </c>
      <c r="AL153">
        <f>Food_data!AL15</f>
        <v>109.599999999999</v>
      </c>
      <c r="AM153">
        <f>Food_data!AM15</f>
        <v>115.5</v>
      </c>
      <c r="AN153">
        <f>Food_data!AN15</f>
        <v>120.19999999999901</v>
      </c>
      <c r="AO153">
        <f>Food_data!AO15</f>
        <v>124.89999999999999</v>
      </c>
      <c r="AP153">
        <f>Food_data!AP15</f>
        <v>129.70000000000002</v>
      </c>
      <c r="AQ153">
        <f>Food_data!AQ15</f>
        <v>134.4</v>
      </c>
      <c r="AR153">
        <f>Food_data!AR15</f>
        <v>139.1</v>
      </c>
    </row>
    <row r="154" spans="1:44" x14ac:dyDescent="0.2">
      <c r="A154" t="str">
        <f>Food_data!A16</f>
        <v>FOOD</v>
      </c>
      <c r="B154" t="str">
        <f>Food_data!B16</f>
        <v>Capacity|Electricity|Solar</v>
      </c>
      <c r="C154" t="str">
        <f>Food_data!C16</f>
        <v>GW</v>
      </c>
      <c r="D154">
        <f>Food_data!D16</f>
        <v>40.6</v>
      </c>
      <c r="E154">
        <f>Food_data!E16</f>
        <v>70.599999999999994</v>
      </c>
      <c r="F154">
        <f>Food_data!F16</f>
        <v>100.5</v>
      </c>
      <c r="G154">
        <f>Food_data!G16</f>
        <v>98.899999999999991</v>
      </c>
      <c r="H154">
        <f>Food_data!H16</f>
        <v>97.3</v>
      </c>
      <c r="I154">
        <f>Food_data!I16</f>
        <v>95.7</v>
      </c>
      <c r="J154">
        <f>Food_data!J16</f>
        <v>94.000000000000014</v>
      </c>
      <c r="K154">
        <f>Food_data!K16</f>
        <v>92.4</v>
      </c>
      <c r="L154">
        <f>Food_data!L16</f>
        <v>89.199999999999989</v>
      </c>
      <c r="M154">
        <f>Food_data!M16</f>
        <v>90.800000000000011</v>
      </c>
      <c r="N154">
        <f>Food_data!N16</f>
        <v>87.600000000000009</v>
      </c>
      <c r="O154">
        <f>Food_data!O16</f>
        <v>85.9</v>
      </c>
      <c r="P154">
        <f>Food_data!P16</f>
        <v>84.299999999999983</v>
      </c>
      <c r="Q154">
        <f>Food_data!Q16</f>
        <v>82.7</v>
      </c>
      <c r="R154">
        <f>Food_data!R16</f>
        <v>81.100000000000009</v>
      </c>
      <c r="S154">
        <f>Food_data!S16</f>
        <v>79.399999999999991</v>
      </c>
      <c r="T154">
        <f>Food_data!T16</f>
        <v>77.800000000000011</v>
      </c>
      <c r="U154">
        <f>Food_data!U16</f>
        <v>76.2</v>
      </c>
      <c r="V154">
        <f>Food_data!V16</f>
        <v>74.599999999999994</v>
      </c>
      <c r="W154">
        <f>Food_data!W16</f>
        <v>72.899999999999991</v>
      </c>
      <c r="X154">
        <f>Food_data!X16</f>
        <v>71.3</v>
      </c>
      <c r="Y154">
        <f>Food_data!Y16</f>
        <v>69.699999999999989</v>
      </c>
      <c r="Z154">
        <f>Food_data!Z16</f>
        <v>68.099999999999994</v>
      </c>
      <c r="AA154">
        <f>Food_data!AA16</f>
        <v>66.400000000000006</v>
      </c>
      <c r="AB154">
        <f>Food_data!AB16</f>
        <v>64.8</v>
      </c>
      <c r="AC154">
        <f>Food_data!AC16</f>
        <v>0</v>
      </c>
      <c r="AD154">
        <f>Food_data!AD16</f>
        <v>33.461315440253799</v>
      </c>
      <c r="AE154">
        <f>Food_data!AE16</f>
        <v>103.461315440253</v>
      </c>
      <c r="AF154">
        <f>Food_data!AF16</f>
        <v>173.461315440253</v>
      </c>
      <c r="AG154">
        <f>Food_data!AG16</f>
        <v>243.461315440253</v>
      </c>
      <c r="AH154">
        <f>Food_data!AH16</f>
        <v>393.46131544025303</v>
      </c>
      <c r="AI154">
        <f>Food_data!AI16</f>
        <v>543.46131544025297</v>
      </c>
      <c r="AJ154">
        <f>Food_data!AJ16</f>
        <v>693.46131544025297</v>
      </c>
      <c r="AK154">
        <f>Food_data!AK16</f>
        <v>787.58503989864607</v>
      </c>
      <c r="AL154">
        <f>Food_data!AL16</f>
        <v>936.5</v>
      </c>
      <c r="AM154">
        <f>Food_data!AM16</f>
        <v>1054.5999999999999</v>
      </c>
      <c r="AN154">
        <f>Food_data!AN16</f>
        <v>1191.5</v>
      </c>
      <c r="AO154">
        <f>Food_data!AO16</f>
        <v>1328.4</v>
      </c>
      <c r="AP154">
        <f>Food_data!AP16</f>
        <v>1465.1999999999989</v>
      </c>
      <c r="AQ154">
        <f>Food_data!AQ16</f>
        <v>1602.0999999999981</v>
      </c>
      <c r="AR154">
        <f>Food_data!AR16</f>
        <v>1738.999999999998</v>
      </c>
    </row>
    <row r="155" spans="1:44" x14ac:dyDescent="0.2">
      <c r="A155" t="str">
        <f>Food_data!A17</f>
        <v>FOOD</v>
      </c>
      <c r="B155" t="str">
        <f>Food_data!B17</f>
        <v>Capacity|Electricity|Wind</v>
      </c>
      <c r="C155" t="str">
        <f>Food_data!C17</f>
        <v>GW</v>
      </c>
      <c r="D155">
        <f>Food_data!D17</f>
        <v>159.20000000000002</v>
      </c>
      <c r="E155">
        <f>Food_data!E17</f>
        <v>152.79999999999998</v>
      </c>
      <c r="F155">
        <f>Food_data!F17</f>
        <v>146.4</v>
      </c>
      <c r="G155">
        <f>Food_data!G17</f>
        <v>140.1</v>
      </c>
      <c r="H155">
        <f>Food_data!H17</f>
        <v>133.69999999999999</v>
      </c>
      <c r="I155">
        <f>Food_data!I17</f>
        <v>127.3</v>
      </c>
      <c r="J155">
        <f>Food_data!J17</f>
        <v>121</v>
      </c>
      <c r="K155">
        <f>Food_data!K17</f>
        <v>114.60000000000001</v>
      </c>
      <c r="L155">
        <f>Food_data!L17</f>
        <v>101.8</v>
      </c>
      <c r="M155">
        <f>Food_data!M17</f>
        <v>108.30000000000001</v>
      </c>
      <c r="N155">
        <f>Food_data!N17</f>
        <v>95.5</v>
      </c>
      <c r="O155">
        <f>Food_data!O17</f>
        <v>89.2</v>
      </c>
      <c r="P155">
        <f>Food_data!P17</f>
        <v>82.699999999999989</v>
      </c>
      <c r="Q155">
        <f>Food_data!Q17</f>
        <v>76.399999999999991</v>
      </c>
      <c r="R155">
        <f>Food_data!R17</f>
        <v>69.999999999999986</v>
      </c>
      <c r="S155">
        <f>Food_data!S17</f>
        <v>63.699999999999996</v>
      </c>
      <c r="T155">
        <f>Food_data!T17</f>
        <v>137.30000000000001</v>
      </c>
      <c r="U155">
        <f>Food_data!U17</f>
        <v>210.9</v>
      </c>
      <c r="V155">
        <f>Food_data!V17</f>
        <v>284.60000000000002</v>
      </c>
      <c r="W155">
        <f>Food_data!W17</f>
        <v>358.2</v>
      </c>
      <c r="X155">
        <f>Food_data!X17</f>
        <v>431.79999999999995</v>
      </c>
      <c r="Y155">
        <f>Food_data!Y17</f>
        <v>505.49999999999994</v>
      </c>
      <c r="Z155">
        <f>Food_data!Z17</f>
        <v>579.09999999999991</v>
      </c>
      <c r="AA155">
        <f>Food_data!AA17</f>
        <v>652.79999999999995</v>
      </c>
      <c r="AB155">
        <f>Food_data!AB17</f>
        <v>726.3</v>
      </c>
      <c r="AC155">
        <f>Food_data!AC17</f>
        <v>799.99999999999909</v>
      </c>
      <c r="AD155">
        <f>Food_data!AD17</f>
        <v>879.99999999999898</v>
      </c>
      <c r="AE155">
        <f>Food_data!AE17</f>
        <v>959.99999999999898</v>
      </c>
      <c r="AF155">
        <f>Food_data!AF17</f>
        <v>1039.99999999999</v>
      </c>
      <c r="AG155">
        <f>Food_data!AG17</f>
        <v>1119.99999999999</v>
      </c>
      <c r="AH155">
        <f>Food_data!AH17</f>
        <v>1200</v>
      </c>
      <c r="AI155">
        <f>Food_data!AI17</f>
        <v>1340</v>
      </c>
      <c r="AJ155">
        <f>Food_data!AJ17</f>
        <v>1468.5561548045052</v>
      </c>
      <c r="AK155">
        <f>Food_data!AK17</f>
        <v>1548.556154804505</v>
      </c>
      <c r="AL155">
        <f>Food_data!AL17</f>
        <v>1688.556154804505</v>
      </c>
      <c r="AM155">
        <f>Food_data!AM17</f>
        <v>1828.556154804505</v>
      </c>
      <c r="AN155">
        <f>Food_data!AN17</f>
        <v>1950.6946315654409</v>
      </c>
      <c r="AO155">
        <f>Food_data!AO17</f>
        <v>2078.2777271713007</v>
      </c>
      <c r="AP155">
        <f>Food_data!AP17</f>
        <v>2182.7572459334642</v>
      </c>
      <c r="AQ155">
        <f>Food_data!AQ17</f>
        <v>2262.7572459334638</v>
      </c>
      <c r="AR155">
        <f>Food_data!AR17</f>
        <v>2342.7572459334642</v>
      </c>
    </row>
    <row r="156" spans="1:44" x14ac:dyDescent="0.2">
      <c r="A156" t="str">
        <f>Food_data!A20</f>
        <v>FOOD</v>
      </c>
      <c r="B156" t="str">
        <f>Food_data!B20</f>
        <v>Emissions|CO2eq</v>
      </c>
      <c r="C156" t="str">
        <f>Food_data!C20</f>
        <v>Mt CO2eq/yr</v>
      </c>
      <c r="D156">
        <f>Food_data!D20</f>
        <v>35766.237192693705</v>
      </c>
      <c r="E156">
        <f>Food_data!E20</f>
        <v>36025.047856056095</v>
      </c>
      <c r="F156">
        <f>Food_data!F20</f>
        <v>36284.452186874201</v>
      </c>
      <c r="G156">
        <f>Food_data!G20</f>
        <v>36542.450703308197</v>
      </c>
      <c r="H156">
        <f>Food_data!H20</f>
        <v>36798.115423290707</v>
      </c>
      <c r="I156">
        <f>Food_data!I20</f>
        <v>37079.010321722402</v>
      </c>
      <c r="J156">
        <f>Food_data!J20</f>
        <v>37377.976185409505</v>
      </c>
      <c r="K156">
        <f>Food_data!K20</f>
        <v>37670.556224119304</v>
      </c>
      <c r="L156">
        <f>Food_data!L20</f>
        <v>37969.605917272194</v>
      </c>
      <c r="M156">
        <f>Food_data!M20</f>
        <v>38262.096657794697</v>
      </c>
      <c r="N156">
        <f>Food_data!N20</f>
        <v>38575.470451105306</v>
      </c>
      <c r="O156">
        <f>Food_data!O20</f>
        <v>38007.174970631604</v>
      </c>
      <c r="P156">
        <f>Food_data!P20</f>
        <v>37236.004546124197</v>
      </c>
      <c r="Q156">
        <f>Food_data!Q20</f>
        <v>36963.469394311098</v>
      </c>
      <c r="R156">
        <f>Food_data!R20</f>
        <v>36996.672352731206</v>
      </c>
      <c r="S156">
        <f>Food_data!S20</f>
        <v>36905.589101689504</v>
      </c>
      <c r="T156">
        <f>Food_data!T20</f>
        <v>37202.398516297202</v>
      </c>
      <c r="U156">
        <f>Food_data!U20</f>
        <v>37200.205849572798</v>
      </c>
      <c r="V156">
        <f>Food_data!V20</f>
        <v>37047.261311867798</v>
      </c>
      <c r="W156">
        <f>Food_data!W20</f>
        <v>36646.271412814502</v>
      </c>
      <c r="X156">
        <f>Food_data!X20</f>
        <v>36903.536103113001</v>
      </c>
      <c r="Y156">
        <f>Food_data!Y20</f>
        <v>37301.519115056799</v>
      </c>
      <c r="Z156">
        <f>Food_data!Z20</f>
        <v>37674.634440922098</v>
      </c>
      <c r="AA156">
        <f>Food_data!AA20</f>
        <v>38375.387969629795</v>
      </c>
      <c r="AB156">
        <f>Food_data!AB20</f>
        <v>38774.3317682454</v>
      </c>
      <c r="AC156">
        <f>Food_data!AC20</f>
        <v>39042.399728950601</v>
      </c>
      <c r="AD156">
        <f>Food_data!AD20</f>
        <v>39492.690654844097</v>
      </c>
      <c r="AE156">
        <f>Food_data!AE20</f>
        <v>39999.266316758898</v>
      </c>
      <c r="AF156">
        <f>Food_data!AF20</f>
        <v>40460.370515170296</v>
      </c>
      <c r="AG156">
        <f>Food_data!AG20</f>
        <v>40610.969383146701</v>
      </c>
      <c r="AH156">
        <f>Food_data!AH20</f>
        <v>40771.132567622502</v>
      </c>
      <c r="AI156">
        <f>Food_data!AI20</f>
        <v>40867.889068600802</v>
      </c>
      <c r="AJ156">
        <f>Food_data!AJ20</f>
        <v>40817.607869141801</v>
      </c>
      <c r="AK156">
        <f>Food_data!AK20</f>
        <v>40903.514477039302</v>
      </c>
      <c r="AL156">
        <f>Food_data!AL20</f>
        <v>41075.313599897003</v>
      </c>
      <c r="AM156">
        <f>Food_data!AM20</f>
        <v>41118.9462086735</v>
      </c>
      <c r="AN156">
        <f>Food_data!AN20</f>
        <v>41478.110776217596</v>
      </c>
      <c r="AO156">
        <f>Food_data!AO20</f>
        <v>41851.3534742716</v>
      </c>
      <c r="AP156">
        <f>Food_data!AP20</f>
        <v>42105.534843318404</v>
      </c>
      <c r="AQ156">
        <f>Food_data!AQ20</f>
        <v>42303.638311092203</v>
      </c>
      <c r="AR156">
        <f>Food_data!AR20</f>
        <v>42809.286564163005</v>
      </c>
    </row>
    <row r="157" spans="1:44" x14ac:dyDescent="0.2">
      <c r="A157" t="str">
        <f>Food_data!A21</f>
        <v>FOOD</v>
      </c>
      <c r="B157" t="str">
        <f>Food_data!B21</f>
        <v>Emissions|CO2eq|AFOLU</v>
      </c>
      <c r="C157" t="str">
        <f>Food_data!C21</f>
        <v>Mt CO2eq/yr</v>
      </c>
      <c r="D157">
        <f>Food_data!D21</f>
        <v>5562.6038264183098</v>
      </c>
      <c r="E157">
        <f>Food_data!E21</f>
        <v>5585.7793896290596</v>
      </c>
      <c r="F157">
        <f>Food_data!F21</f>
        <v>5609.5491980503493</v>
      </c>
      <c r="G157">
        <f>Food_data!G21</f>
        <v>5631.9947474034207</v>
      </c>
      <c r="H157">
        <f>Food_data!H21</f>
        <v>5653.199698416819</v>
      </c>
      <c r="I157">
        <f>Food_data!I21</f>
        <v>5698.536414165229</v>
      </c>
      <c r="J157">
        <f>Food_data!J21</f>
        <v>5761.9494424903341</v>
      </c>
      <c r="K157">
        <f>Food_data!K21</f>
        <v>5818.8579150388341</v>
      </c>
      <c r="L157">
        <f>Food_data!L21</f>
        <v>5882.2709433639402</v>
      </c>
      <c r="M157">
        <f>Food_data!M21</f>
        <v>5939.1794159124311</v>
      </c>
      <c r="N157">
        <f>Food_data!N21</f>
        <v>6003.1225680128773</v>
      </c>
      <c r="O157">
        <f>Food_data!O21</f>
        <v>5953.9540584689403</v>
      </c>
      <c r="P157">
        <f>Food_data!P21</f>
        <v>5701.0382222791122</v>
      </c>
      <c r="Q157">
        <f>Food_data!Q21</f>
        <v>5670.9011647169755</v>
      </c>
      <c r="R157">
        <f>Food_data!R21</f>
        <v>5623.4841432550293</v>
      </c>
      <c r="S157">
        <f>Food_data!S21</f>
        <v>5403.9053921847135</v>
      </c>
      <c r="T157">
        <f>Food_data!T21</f>
        <v>5364.8652821027408</v>
      </c>
      <c r="U157">
        <f>Food_data!U21</f>
        <v>5321.3936565020331</v>
      </c>
      <c r="V157">
        <f>Food_data!V21</f>
        <v>5278.3206660906408</v>
      </c>
      <c r="W157">
        <f>Food_data!W21</f>
        <v>5082.1269317126516</v>
      </c>
      <c r="X157">
        <f>Food_data!X21</f>
        <v>5046.4219839345824</v>
      </c>
      <c r="Y157">
        <f>Food_data!Y21</f>
        <v>5003.4685109790817</v>
      </c>
      <c r="Z157">
        <f>Food_data!Z21</f>
        <v>4826.0225331586089</v>
      </c>
      <c r="AA157">
        <f>Food_data!AA21</f>
        <v>4789.40869768428</v>
      </c>
      <c r="AB157">
        <f>Food_data!AB21</f>
        <v>4748.0647849076668</v>
      </c>
      <c r="AC157">
        <f>Food_data!AC21</f>
        <v>4584.9072028076789</v>
      </c>
      <c r="AD157">
        <f>Food_data!AD21</f>
        <v>4544.1462873442197</v>
      </c>
      <c r="AE157">
        <f>Food_data!AE21</f>
        <v>4509.5718755204844</v>
      </c>
      <c r="AF157">
        <f>Food_data!AF21</f>
        <v>4469.964736629202</v>
      </c>
      <c r="AG157">
        <f>Food_data!AG21</f>
        <v>4318.0389123887708</v>
      </c>
      <c r="AH157">
        <f>Food_data!AH21</f>
        <v>4283.7711397008343</v>
      </c>
      <c r="AI157">
        <f>Food_data!AI21</f>
        <v>4242.1719562374337</v>
      </c>
      <c r="AJ157">
        <f>Food_data!AJ21</f>
        <v>4101.909736338418</v>
      </c>
      <c r="AK157">
        <f>Food_data!AK21</f>
        <v>4060.203227533802</v>
      </c>
      <c r="AL157">
        <f>Food_data!AL21</f>
        <v>4037.5728581216431</v>
      </c>
      <c r="AM157">
        <f>Food_data!AM21</f>
        <v>3928.1301718560071</v>
      </c>
      <c r="AN157">
        <f>Food_data!AN21</f>
        <v>3907.6821296193139</v>
      </c>
      <c r="AO157">
        <f>Food_data!AO21</f>
        <v>3893.0356104193315</v>
      </c>
      <c r="AP157">
        <f>Food_data!AP21</f>
        <v>3873.1274762639641</v>
      </c>
      <c r="AQ157">
        <f>Food_data!AQ21</f>
        <v>3773.1596014221786</v>
      </c>
      <c r="AR157">
        <f>Food_data!AR21</f>
        <v>3754.159748691176</v>
      </c>
    </row>
    <row r="158" spans="1:44" x14ac:dyDescent="0.2">
      <c r="A158" t="str">
        <f>Food_data!A22</f>
        <v>FOOD</v>
      </c>
      <c r="B158" t="str">
        <f>Food_data!B22</f>
        <v>Emissions|CO2eq|Energy</v>
      </c>
      <c r="C158" t="str">
        <f>Food_data!C22</f>
        <v>Mt CO2eq/yr</v>
      </c>
      <c r="D158">
        <f>Food_data!D22</f>
        <v>29761.899099999988</v>
      </c>
      <c r="E158">
        <f>Food_data!E22</f>
        <v>29987.73504999989</v>
      </c>
      <c r="F158">
        <f>Food_data!F22</f>
        <v>30213.571000000004</v>
      </c>
      <c r="G158">
        <f>Food_data!G22</f>
        <v>30439.398009999899</v>
      </c>
      <c r="H158">
        <f>Food_data!H22</f>
        <v>30665.226869999999</v>
      </c>
      <c r="I158">
        <f>Food_data!I22</f>
        <v>30891.057789999999</v>
      </c>
      <c r="J158">
        <f>Food_data!J22</f>
        <v>31116.884799999985</v>
      </c>
      <c r="K158">
        <f>Food_data!K22</f>
        <v>31342.720749999989</v>
      </c>
      <c r="L158">
        <f>Food_data!L22</f>
        <v>31568.549609999893</v>
      </c>
      <c r="M158">
        <f>Food_data!M22</f>
        <v>31794.376619999897</v>
      </c>
      <c r="N158">
        <f>Food_data!N22</f>
        <v>32034.099999999995</v>
      </c>
      <c r="O158">
        <f>Food_data!O22</f>
        <v>31506.440000000002</v>
      </c>
      <c r="P158">
        <f>Food_data!P22</f>
        <v>30978.78</v>
      </c>
      <c r="Q158">
        <f>Food_data!Q22</f>
        <v>30726.643331213301</v>
      </c>
      <c r="R158">
        <f>Food_data!R22</f>
        <v>30797.520425091487</v>
      </c>
      <c r="S158">
        <f>Food_data!S22</f>
        <v>30916.251838058397</v>
      </c>
      <c r="T158">
        <f>Food_data!T22</f>
        <v>31242.337273315294</v>
      </c>
      <c r="U158">
        <f>Food_data!U22</f>
        <v>31274.986144520299</v>
      </c>
      <c r="V158">
        <f>Food_data!V22</f>
        <v>31155.35427888139</v>
      </c>
      <c r="W158">
        <f>Food_data!W22</f>
        <v>30940.798162434698</v>
      </c>
      <c r="X158">
        <f>Food_data!X22</f>
        <v>31224.007706906905</v>
      </c>
      <c r="Y158">
        <f>Food_data!Y22</f>
        <v>31655.184420263602</v>
      </c>
      <c r="Z158">
        <f>Food_data!Z22</f>
        <v>32195.986757857198</v>
      </c>
      <c r="AA158">
        <f>Food_data!AA22</f>
        <v>32923.595438881996</v>
      </c>
      <c r="AB158">
        <f>Food_data!AB22</f>
        <v>33355.275377814287</v>
      </c>
      <c r="AC158">
        <f>Food_data!AC22</f>
        <v>33776.745253307992</v>
      </c>
      <c r="AD158">
        <f>Food_data!AD22</f>
        <v>34258.041177443498</v>
      </c>
      <c r="AE158">
        <f>Food_data!AE22</f>
        <v>34789.436068453397</v>
      </c>
      <c r="AF158">
        <f>Food_data!AF22</f>
        <v>35280.391973316189</v>
      </c>
      <c r="AG158">
        <f>Food_data!AG22</f>
        <v>35573.161954247102</v>
      </c>
      <c r="AH158">
        <f>Food_data!AH22</f>
        <v>35757.8379329495</v>
      </c>
      <c r="AI158">
        <f>Food_data!AI22</f>
        <v>35887.606613720804</v>
      </c>
      <c r="AJ158">
        <f>Food_data!AJ22</f>
        <v>35967.835332771792</v>
      </c>
      <c r="AK158">
        <f>Food_data!AK22</f>
        <v>36085.696777738391</v>
      </c>
      <c r="AL158">
        <f>Food_data!AL22</f>
        <v>36270.374324264689</v>
      </c>
      <c r="AM158">
        <f>Food_data!AM22</f>
        <v>36413.698292742112</v>
      </c>
      <c r="AN158">
        <f>Food_data!AN22</f>
        <v>36783.559305759365</v>
      </c>
      <c r="AO158">
        <f>Food_data!AO22</f>
        <v>37162.877886656199</v>
      </c>
      <c r="AP158">
        <f>Food_data!AP22</f>
        <v>37427.218165814586</v>
      </c>
      <c r="AQ158">
        <f>Food_data!AQ22</f>
        <v>37715.540911596887</v>
      </c>
      <c r="AR158">
        <f>Food_data!AR22</f>
        <v>38230.440042125192</v>
      </c>
    </row>
    <row r="159" spans="1:44" x14ac:dyDescent="0.2">
      <c r="A159" t="str">
        <f>Food_data!A23</f>
        <v>FOOD</v>
      </c>
      <c r="B159" t="str">
        <f>Food_data!B23</f>
        <v>Emissions|CO2eq|Industry</v>
      </c>
      <c r="C159" t="str">
        <f>Food_data!C23</f>
        <v>Mt CO2eq/yr</v>
      </c>
      <c r="D159">
        <f>Food_data!D23</f>
        <v>1104.1238937562985</v>
      </c>
      <c r="E159">
        <f>Food_data!E23</f>
        <v>1113.9015426637918</v>
      </c>
      <c r="F159">
        <f>Food_data!F23</f>
        <v>1123.6788984139571</v>
      </c>
      <c r="G159">
        <f>Food_data!G23</f>
        <v>1133.4551391726995</v>
      </c>
      <c r="H159">
        <f>Food_data!H23</f>
        <v>1142.1335129780934</v>
      </c>
      <c r="I159">
        <f>Food_data!I23</f>
        <v>1151.9054710131243</v>
      </c>
      <c r="J159">
        <f>Food_data!J23</f>
        <v>1161.6772409535047</v>
      </c>
      <c r="K159">
        <f>Food_data!K23</f>
        <v>1171.4480065687721</v>
      </c>
      <c r="L159">
        <f>Food_data!L23</f>
        <v>1181.2186734983466</v>
      </c>
      <c r="M159">
        <f>Food_data!M23</f>
        <v>1190.988331472375</v>
      </c>
      <c r="N159">
        <f>Food_data!N23</f>
        <v>1200.75792770064</v>
      </c>
      <c r="O159">
        <f>Food_data!O23</f>
        <v>1209.4089254745631</v>
      </c>
      <c r="P159">
        <f>Food_data!P23</f>
        <v>1219.174759184142</v>
      </c>
      <c r="Q159">
        <f>Food_data!Q23</f>
        <v>1228.9397059688224</v>
      </c>
      <c r="R159">
        <f>Food_data!R23</f>
        <v>1238.7046543847034</v>
      </c>
      <c r="S159">
        <f>Food_data!S23</f>
        <v>1248.4687414464081</v>
      </c>
      <c r="T159">
        <f>Food_data!T23</f>
        <v>1258.2328308791059</v>
      </c>
      <c r="U159">
        <f>Food_data!U23</f>
        <v>1266.8629185504535</v>
      </c>
      <c r="V159">
        <f>Food_data!V23</f>
        <v>1276.6232368957549</v>
      </c>
      <c r="W159">
        <f>Food_data!W23</f>
        <v>1286.3831886671419</v>
      </c>
      <c r="X159">
        <f>Food_data!X23</f>
        <v>1296.1432822715631</v>
      </c>
      <c r="Y159">
        <f>Food_data!Y23</f>
        <v>1305.9030538140441</v>
      </c>
      <c r="Z159">
        <f>Food_data!Z23</f>
        <v>1315.6620199062861</v>
      </c>
      <c r="AA159">
        <f>Food_data!AA23</f>
        <v>1325.4207030634568</v>
      </c>
      <c r="AB159">
        <f>Food_data!AB23</f>
        <v>1334.0284755234843</v>
      </c>
      <c r="AC159">
        <f>Food_data!AC23</f>
        <v>1343.7841428349634</v>
      </c>
      <c r="AD159">
        <f>Food_data!AD23</f>
        <v>1353.5400600564305</v>
      </c>
      <c r="AE159">
        <f>Food_data!AE23</f>
        <v>1363.2952427850103</v>
      </c>
      <c r="AF159">
        <f>Food_data!AF23</f>
        <v>1373.0506752249266</v>
      </c>
      <c r="AG159">
        <f>Food_data!AG23</f>
        <v>1382.8053865108598</v>
      </c>
      <c r="AH159">
        <f>Food_data!AH23</f>
        <v>1392.5603649721643</v>
      </c>
      <c r="AI159">
        <f>Food_data!AI23</f>
        <v>1401.147368642562</v>
      </c>
      <c r="AJ159">
        <f>Food_data!AJ23</f>
        <v>1410.899670031564</v>
      </c>
      <c r="AK159">
        <f>Food_data!AK23</f>
        <v>1420.6513417671219</v>
      </c>
      <c r="AL159">
        <f>Food_data!AL23</f>
        <v>1430.4032875106313</v>
      </c>
      <c r="AM159">
        <f>Food_data!AM23</f>
        <v>1440.1546140754233</v>
      </c>
      <c r="AN159">
        <f>Food_data!AN23</f>
        <v>1449.9062108389696</v>
      </c>
      <c r="AO159">
        <f>Food_data!AO23</f>
        <v>1458.4768471960738</v>
      </c>
      <c r="AP159">
        <f>Food_data!AP23</f>
        <v>1468.2260712398288</v>
      </c>
      <c r="AQ159">
        <f>Food_data!AQ23</f>
        <v>1477.9746680730209</v>
      </c>
      <c r="AR159">
        <f>Food_data!AR23</f>
        <v>1487.7236433466542</v>
      </c>
    </row>
    <row r="160" spans="1:44" x14ac:dyDescent="0.2">
      <c r="A160" t="str">
        <f>Food_data!A26</f>
        <v>FOOD</v>
      </c>
      <c r="B160" t="str">
        <f>Food_data!B26</f>
        <v xml:space="preserve">Final Energy </v>
      </c>
      <c r="C160" t="str">
        <f>Food_data!C26</f>
        <v>EJ/yr</v>
      </c>
      <c r="D160">
        <f>Food_data!D26</f>
        <v>343.55347772894936</v>
      </c>
      <c r="E160">
        <f>Food_data!E26</f>
        <v>348.43860266804762</v>
      </c>
      <c r="F160">
        <f>Food_data!F26</f>
        <v>355.80152940635185</v>
      </c>
      <c r="G160">
        <f>Food_data!G26</f>
        <v>362.9903340390386</v>
      </c>
      <c r="H160">
        <f>Food_data!H26</f>
        <v>370.01984670902783</v>
      </c>
      <c r="I160">
        <f>Food_data!I26</f>
        <v>376.94686170233217</v>
      </c>
      <c r="J160">
        <f>Food_data!J26</f>
        <v>383.33996773870842</v>
      </c>
      <c r="K160">
        <f>Food_data!K26</f>
        <v>389.837199766921</v>
      </c>
      <c r="L160">
        <f>Food_data!L26</f>
        <v>396.42336952126641</v>
      </c>
      <c r="M160">
        <f>Food_data!M26</f>
        <v>402.64819012477551</v>
      </c>
      <c r="N160">
        <f>Food_data!N26</f>
        <v>408.86029536141086</v>
      </c>
      <c r="O160">
        <f>Food_data!O26</f>
        <v>416.30462451001631</v>
      </c>
      <c r="P160">
        <f>Food_data!P26</f>
        <v>423.68123956833392</v>
      </c>
      <c r="Q160">
        <f>Food_data!Q26</f>
        <v>430.92437015709186</v>
      </c>
      <c r="R160">
        <f>Food_data!R26</f>
        <v>437.6256588335221</v>
      </c>
      <c r="S160">
        <f>Food_data!S26</f>
        <v>444.67029833239189</v>
      </c>
      <c r="T160">
        <f>Food_data!T26</f>
        <v>451.63183697447414</v>
      </c>
      <c r="U160">
        <f>Food_data!U26</f>
        <v>458.51076324541964</v>
      </c>
      <c r="V160">
        <f>Food_data!V26</f>
        <v>465.32603933275067</v>
      </c>
      <c r="W160">
        <f>Food_data!W26</f>
        <v>472.01486386845045</v>
      </c>
      <c r="X160">
        <f>Food_data!X26</f>
        <v>478.63268521660689</v>
      </c>
      <c r="Y160">
        <f>Food_data!Y26</f>
        <v>485.92089187936193</v>
      </c>
      <c r="Z160">
        <f>Food_data!Z26</f>
        <v>493.13724711147262</v>
      </c>
      <c r="AA160">
        <f>Food_data!AA26</f>
        <v>500.17927582601067</v>
      </c>
      <c r="AB160">
        <f>Food_data!AB26</f>
        <v>506.64964824135723</v>
      </c>
      <c r="AC160">
        <f>Food_data!AC26</f>
        <v>513.17671667514719</v>
      </c>
      <c r="AD160">
        <f>Food_data!AD26</f>
        <v>519.20317459449905</v>
      </c>
      <c r="AE160">
        <f>Food_data!AE26</f>
        <v>525.75526518353308</v>
      </c>
      <c r="AF160">
        <f>Food_data!AF26</f>
        <v>531.99943893155944</v>
      </c>
      <c r="AG160">
        <f>Food_data!AG26</f>
        <v>538.22321473751128</v>
      </c>
      <c r="AH160">
        <f>Food_data!AH26</f>
        <v>543.60979590007491</v>
      </c>
      <c r="AI160">
        <f>Food_data!AI26</f>
        <v>549.00454901300327</v>
      </c>
      <c r="AJ160">
        <f>Food_data!AJ26</f>
        <v>554.73077453055384</v>
      </c>
      <c r="AK160">
        <f>Food_data!AK26</f>
        <v>560.42305997296614</v>
      </c>
      <c r="AL160">
        <f>Food_data!AL26</f>
        <v>566.05016817726676</v>
      </c>
      <c r="AM160">
        <f>Food_data!AM26</f>
        <v>571.55061282951192</v>
      </c>
      <c r="AN160">
        <f>Food_data!AN26</f>
        <v>576.65835939681961</v>
      </c>
      <c r="AO160">
        <f>Food_data!AO26</f>
        <v>581.6802696275214</v>
      </c>
      <c r="AP160">
        <f>Food_data!AP26</f>
        <v>586.86501447892431</v>
      </c>
      <c r="AQ160">
        <f>Food_data!AQ26</f>
        <v>591.83681233629648</v>
      </c>
      <c r="AR160">
        <f>Food_data!AR26</f>
        <v>596.26953847606273</v>
      </c>
    </row>
    <row r="161" spans="1:44" x14ac:dyDescent="0.2">
      <c r="A161" t="str">
        <f>Food_data!A27</f>
        <v>FOOD</v>
      </c>
      <c r="B161" t="str">
        <f>Food_data!B27</f>
        <v>Final Energy|Electricity|Industrial</v>
      </c>
      <c r="C161" t="str">
        <f>Food_data!C27</f>
        <v>EJ/yr</v>
      </c>
      <c r="D161">
        <f>Food_data!D27</f>
        <v>12.938010363412401</v>
      </c>
      <c r="E161">
        <f>Food_data!E27</f>
        <v>13.20974719432772</v>
      </c>
      <c r="F161">
        <f>Food_data!F27</f>
        <v>13.474692437142849</v>
      </c>
      <c r="G161">
        <f>Food_data!G27</f>
        <v>13.732683271120619</v>
      </c>
      <c r="H161">
        <f>Food_data!H27</f>
        <v>13.98398884844595</v>
      </c>
      <c r="I161">
        <f>Food_data!I27</f>
        <v>14.228903230185109</v>
      </c>
      <c r="J161">
        <f>Food_data!J27</f>
        <v>14.467671075133492</v>
      </c>
      <c r="K161">
        <f>Food_data!K27</f>
        <v>14.700527425822639</v>
      </c>
      <c r="L161">
        <f>Food_data!L27</f>
        <v>14.92771351635586</v>
      </c>
      <c r="M161">
        <f>Food_data!M27</f>
        <v>15.149474273557049</v>
      </c>
      <c r="N161">
        <f>Food_data!N27</f>
        <v>15.365980050359509</v>
      </c>
      <c r="O161">
        <f>Food_data!O27</f>
        <v>15.577480293482658</v>
      </c>
      <c r="P161">
        <f>Food_data!P27</f>
        <v>15.78409961734887</v>
      </c>
      <c r="Q161">
        <f>Food_data!Q27</f>
        <v>15.986104521746732</v>
      </c>
      <c r="R161">
        <f>Food_data!R27</f>
        <v>16.183582800260019</v>
      </c>
      <c r="S161">
        <f>Food_data!S27</f>
        <v>16.3767979015484</v>
      </c>
      <c r="T161">
        <f>Food_data!T27</f>
        <v>16.565796216309021</v>
      </c>
      <c r="U161">
        <f>Food_data!U27</f>
        <v>16.750818626140571</v>
      </c>
      <c r="V161">
        <f>Food_data!V27</f>
        <v>16.93197516129263</v>
      </c>
      <c r="W161">
        <f>Food_data!W27</f>
        <v>17.109411302038531</v>
      </c>
      <c r="X161">
        <f>Food_data!X27</f>
        <v>17.28326014483968</v>
      </c>
      <c r="Y161">
        <f>Food_data!Y27</f>
        <v>17.45367014562429</v>
      </c>
      <c r="Z161">
        <f>Food_data!Z27</f>
        <v>17.62069854403417</v>
      </c>
      <c r="AA161">
        <f>Food_data!AA27</f>
        <v>17.78456158501994</v>
      </c>
      <c r="AB161">
        <f>Food_data!AB27</f>
        <v>17.94526210938913</v>
      </c>
      <c r="AC161">
        <f>Food_data!AC27</f>
        <v>18.103026532484009</v>
      </c>
      <c r="AD161">
        <f>Food_data!AD27</f>
        <v>18.257850494695347</v>
      </c>
      <c r="AE161">
        <f>Food_data!AE27</f>
        <v>18.409897613691399</v>
      </c>
      <c r="AF161">
        <f>Food_data!AF27</f>
        <v>18.559241329161551</v>
      </c>
      <c r="AG161">
        <f>Food_data!AG27</f>
        <v>18.705993558555701</v>
      </c>
      <c r="AH161">
        <f>Food_data!AH27</f>
        <v>18.85021545702411</v>
      </c>
      <c r="AI161">
        <f>Food_data!AI27</f>
        <v>18.992027774612531</v>
      </c>
      <c r="AJ161">
        <f>Food_data!AJ27</f>
        <v>19.131457278167389</v>
      </c>
      <c r="AK161">
        <f>Food_data!AK27</f>
        <v>19.268660912853111</v>
      </c>
      <c r="AL161">
        <f>Food_data!AL27</f>
        <v>19.403609419468559</v>
      </c>
      <c r="AM161">
        <f>Food_data!AM27</f>
        <v>19.53651489427061</v>
      </c>
      <c r="AN161">
        <f>Food_data!AN27</f>
        <v>19.667317393249132</v>
      </c>
      <c r="AO161">
        <f>Food_data!AO27</f>
        <v>19.796184229930191</v>
      </c>
      <c r="AP161">
        <f>Food_data!AP27</f>
        <v>19.923094736683929</v>
      </c>
      <c r="AQ161">
        <f>Food_data!AQ27</f>
        <v>20.048193464625491</v>
      </c>
      <c r="AR161">
        <f>Food_data!AR27</f>
        <v>20.17146763373454</v>
      </c>
    </row>
    <row r="162" spans="1:44" x14ac:dyDescent="0.2">
      <c r="A162" t="str">
        <f>Food_data!A28</f>
        <v>FOOD</v>
      </c>
      <c r="B162" t="str">
        <f>Food_data!B28</f>
        <v>Final Energy|Heat|Industrial</v>
      </c>
      <c r="C162" t="str">
        <f>Food_data!C28</f>
        <v>EJ/yr</v>
      </c>
      <c r="D162">
        <f>Food_data!D28</f>
        <v>118.40359816553709</v>
      </c>
      <c r="E162">
        <f>Food_data!E28</f>
        <v>119.91576881251993</v>
      </c>
      <c r="F162">
        <f>Food_data!F28</f>
        <v>121.40100818820935</v>
      </c>
      <c r="G162">
        <f>Food_data!G28</f>
        <v>122.85995933531814</v>
      </c>
      <c r="H162">
        <f>Food_data!H28</f>
        <v>124.29407041838203</v>
      </c>
      <c r="I162">
        <f>Food_data!I28</f>
        <v>125.70364170974739</v>
      </c>
      <c r="J162">
        <f>Food_data!J28</f>
        <v>127.09011534517498</v>
      </c>
      <c r="K162">
        <f>Food_data!K28</f>
        <v>128.4538166654047</v>
      </c>
      <c r="L162">
        <f>Food_data!L28</f>
        <v>129.79606711503533</v>
      </c>
      <c r="M162">
        <f>Food_data!M28</f>
        <v>131.11701054100206</v>
      </c>
      <c r="N162">
        <f>Food_data!N28</f>
        <v>132.41789824699856</v>
      </c>
      <c r="O162">
        <f>Food_data!O28</f>
        <v>133.7466948219182</v>
      </c>
      <c r="P162">
        <f>Food_data!P28</f>
        <v>135.05662865098529</v>
      </c>
      <c r="Q162">
        <f>Food_data!Q28</f>
        <v>136.34797032201618</v>
      </c>
      <c r="R162">
        <f>Food_data!R28</f>
        <v>137.62171415326216</v>
      </c>
      <c r="S162">
        <f>Food_data!S28</f>
        <v>138.87827143084377</v>
      </c>
      <c r="T162">
        <f>Food_data!T28</f>
        <v>140.11791583816574</v>
      </c>
      <c r="U162">
        <f>Food_data!U28</f>
        <v>141.34124965927936</v>
      </c>
      <c r="V162">
        <f>Food_data!V28</f>
        <v>142.54920937145866</v>
      </c>
      <c r="W162">
        <f>Food_data!W28</f>
        <v>143.74156806641275</v>
      </c>
      <c r="X162">
        <f>Food_data!X28</f>
        <v>144.91932277176733</v>
      </c>
      <c r="Y162">
        <f>Food_data!Y28</f>
        <v>146.10432845373788</v>
      </c>
      <c r="Z162">
        <f>Food_data!Z28</f>
        <v>147.27552290743918</v>
      </c>
      <c r="AA162">
        <f>Food_data!AA28</f>
        <v>148.43299586989468</v>
      </c>
      <c r="AB162">
        <f>Food_data!AB28</f>
        <v>149.57728507666457</v>
      </c>
      <c r="AC162">
        <f>Food_data!AC28</f>
        <v>150.70862417743595</v>
      </c>
      <c r="AD162">
        <f>Food_data!AD28</f>
        <v>151.82754983157184</v>
      </c>
      <c r="AE162">
        <f>Food_data!AE28</f>
        <v>152.93409312386035</v>
      </c>
      <c r="AF162">
        <f>Food_data!AF28</f>
        <v>154.02887449475796</v>
      </c>
      <c r="AG162">
        <f>Food_data!AG28</f>
        <v>155.11194113428508</v>
      </c>
      <c r="AH162">
        <f>Food_data!AH28</f>
        <v>156.18382124731789</v>
      </c>
      <c r="AI162">
        <f>Food_data!AI28</f>
        <v>157.19876807839154</v>
      </c>
      <c r="AJ162">
        <f>Food_data!AJ28</f>
        <v>158.2030454923871</v>
      </c>
      <c r="AK162">
        <f>Food_data!AK28</f>
        <v>159.19661366011363</v>
      </c>
      <c r="AL162">
        <f>Food_data!AL28</f>
        <v>160.18017059779822</v>
      </c>
      <c r="AM162">
        <f>Food_data!AM28</f>
        <v>161.15360521319258</v>
      </c>
      <c r="AN162">
        <f>Food_data!AN28</f>
        <v>162.11723696583667</v>
      </c>
      <c r="AO162">
        <f>Food_data!AO28</f>
        <v>163.07132632374206</v>
      </c>
      <c r="AP162">
        <f>Food_data!AP28</f>
        <v>164.01621821175414</v>
      </c>
      <c r="AQ162">
        <f>Food_data!AQ28</f>
        <v>164.95181595405853</v>
      </c>
      <c r="AR162">
        <f>Food_data!AR28</f>
        <v>165.8785162070568</v>
      </c>
    </row>
    <row r="163" spans="1:44" x14ac:dyDescent="0.2">
      <c r="A163" t="str">
        <f>Food_data!A29</f>
        <v>FOOD</v>
      </c>
      <c r="B163" t="str">
        <f>Food_data!B29</f>
        <v>Final Energy|Electricity|Residential</v>
      </c>
      <c r="C163" t="str">
        <f>Food_data!C29</f>
        <v>EJ/yr</v>
      </c>
      <c r="D163">
        <f>Food_data!D29</f>
        <v>47.763470499999997</v>
      </c>
      <c r="E163">
        <f>Food_data!E29</f>
        <v>49.853523571200029</v>
      </c>
      <c r="F163">
        <f>Food_data!F29</f>
        <v>51.916501671000034</v>
      </c>
      <c r="G163">
        <f>Food_data!G29</f>
        <v>53.883178392600016</v>
      </c>
      <c r="H163">
        <f>Food_data!H29</f>
        <v>55.76917976219994</v>
      </c>
      <c r="I163">
        <f>Food_data!I29</f>
        <v>57.643775437399938</v>
      </c>
      <c r="J163">
        <f>Food_data!J29</f>
        <v>59.834662408400007</v>
      </c>
      <c r="K163">
        <f>Food_data!K29</f>
        <v>62.009966149999997</v>
      </c>
      <c r="L163">
        <f>Food_data!L29</f>
        <v>64.368606539689623</v>
      </c>
      <c r="M163">
        <f>Food_data!M29</f>
        <v>66.597075999999959</v>
      </c>
      <c r="N163">
        <f>Food_data!N29</f>
        <v>68.713391999999942</v>
      </c>
      <c r="O163">
        <f>Food_data!O29</f>
        <v>71.242635000000035</v>
      </c>
      <c r="P163">
        <f>Food_data!P29</f>
        <v>73.749656999999999</v>
      </c>
      <c r="Q163">
        <f>Food_data!Q29</f>
        <v>76.234708000000012</v>
      </c>
      <c r="R163">
        <f>Food_data!R29</f>
        <v>78.698999999999955</v>
      </c>
      <c r="S163">
        <f>Food_data!S29</f>
        <v>81.139563999999964</v>
      </c>
      <c r="T163">
        <f>Food_data!T29</f>
        <v>83.653976999999728</v>
      </c>
      <c r="U163">
        <f>Food_data!U29</f>
        <v>86.158881999999878</v>
      </c>
      <c r="V163">
        <f>Food_data!V29</f>
        <v>88.635051999999476</v>
      </c>
      <c r="W163">
        <f>Food_data!W29</f>
        <v>91.087436999999227</v>
      </c>
      <c r="X163">
        <f>Food_data!X29</f>
        <v>93.523073999999909</v>
      </c>
      <c r="Y163">
        <f>Food_data!Y29</f>
        <v>96.242699999999914</v>
      </c>
      <c r="Z163">
        <f>Food_data!Z29</f>
        <v>98.963367999999434</v>
      </c>
      <c r="AA163">
        <f>Food_data!AA29</f>
        <v>101.68112399999984</v>
      </c>
      <c r="AB163">
        <f>Food_data!AB29</f>
        <v>104.39700999999907</v>
      </c>
      <c r="AC163">
        <f>Food_data!AC29</f>
        <v>107.10019599999903</v>
      </c>
      <c r="AD163">
        <f>Food_data!AD29</f>
        <v>109.45289999999972</v>
      </c>
      <c r="AE163">
        <f>Food_data!AE29</f>
        <v>111.80241599999984</v>
      </c>
      <c r="AF163">
        <f>Food_data!AF29</f>
        <v>114.15223799999906</v>
      </c>
      <c r="AG163">
        <f>Food_data!AG29</f>
        <v>116.4983839999998</v>
      </c>
      <c r="AH163">
        <f>Food_data!AH29</f>
        <v>118.84432399999996</v>
      </c>
      <c r="AI163">
        <f>Food_data!AI29</f>
        <v>121.02919999999939</v>
      </c>
      <c r="AJ163">
        <f>Food_data!AJ29</f>
        <v>123.18325799999948</v>
      </c>
      <c r="AK163">
        <f>Food_data!AK29</f>
        <v>125.36826399999948</v>
      </c>
      <c r="AL163">
        <f>Food_data!AL29</f>
        <v>127.55244</v>
      </c>
      <c r="AM163">
        <f>Food_data!AM29</f>
        <v>129.67403812204881</v>
      </c>
      <c r="AN163">
        <f>Food_data!AN29</f>
        <v>131.53954731773419</v>
      </c>
      <c r="AO163">
        <f>Food_data!AO29</f>
        <v>133.38105723384945</v>
      </c>
      <c r="AP163">
        <f>Food_data!AP29</f>
        <v>135.44675413048734</v>
      </c>
      <c r="AQ163">
        <f>Food_data!AQ29</f>
        <v>137.36061223761328</v>
      </c>
      <c r="AR163">
        <f>Food_data!AR29</f>
        <v>138.79951753527206</v>
      </c>
    </row>
    <row r="164" spans="1:44" x14ac:dyDescent="0.2">
      <c r="A164" t="str">
        <f>Food_data!A30</f>
        <v>FOOD</v>
      </c>
      <c r="B164" t="str">
        <f>Food_data!B30</f>
        <v>Final Energy|Heat|Residential</v>
      </c>
      <c r="C164" t="str">
        <f>Food_data!C30</f>
        <v>EJ/yr</v>
      </c>
      <c r="D164">
        <f>Food_data!D30</f>
        <v>77.894399999999877</v>
      </c>
      <c r="E164">
        <f>Food_data!E30</f>
        <v>78.979799999999969</v>
      </c>
      <c r="F164">
        <f>Food_data!F30</f>
        <v>80.065099999999774</v>
      </c>
      <c r="G164">
        <f>Food_data!G30</f>
        <v>81.150499999999909</v>
      </c>
      <c r="H164">
        <f>Food_data!H30</f>
        <v>82.235899999999887</v>
      </c>
      <c r="I164">
        <f>Food_data!I30</f>
        <v>83.321299999999766</v>
      </c>
      <c r="J164">
        <f>Food_data!J30</f>
        <v>84.406699999999915</v>
      </c>
      <c r="K164">
        <f>Food_data!K30</f>
        <v>85.492099999999951</v>
      </c>
      <c r="L164">
        <f>Food_data!L30</f>
        <v>86.577499999999873</v>
      </c>
      <c r="M164">
        <f>Food_data!M30</f>
        <v>87.662899999999851</v>
      </c>
      <c r="N164">
        <f>Food_data!N30</f>
        <v>88.748299999999858</v>
      </c>
      <c r="O164">
        <f>Food_data!O30</f>
        <v>89.972999999999857</v>
      </c>
      <c r="P164">
        <f>Food_data!P30</f>
        <v>91.197699999999784</v>
      </c>
      <c r="Q164">
        <f>Food_data!Q30</f>
        <v>92.422399999999882</v>
      </c>
      <c r="R164">
        <f>Food_data!R30</f>
        <v>93.647099999999909</v>
      </c>
      <c r="S164">
        <f>Food_data!S30</f>
        <v>94.871799999999951</v>
      </c>
      <c r="T164">
        <f>Food_data!T30</f>
        <v>96.09649999999975</v>
      </c>
      <c r="U164">
        <f>Food_data!U30</f>
        <v>97.321199999999891</v>
      </c>
      <c r="V164">
        <f>Food_data!V30</f>
        <v>98.545899999999918</v>
      </c>
      <c r="W164">
        <f>Food_data!W30</f>
        <v>99.770599999999988</v>
      </c>
      <c r="X164">
        <f>Food_data!X30</f>
        <v>100.99529999999999</v>
      </c>
      <c r="Y164">
        <f>Food_data!Y30</f>
        <v>102.28389999999983</v>
      </c>
      <c r="Z164">
        <f>Food_data!Z30</f>
        <v>103.57249999999991</v>
      </c>
      <c r="AA164">
        <f>Food_data!AA30</f>
        <v>104.86109999999979</v>
      </c>
      <c r="AB164">
        <f>Food_data!AB30</f>
        <v>106.14959999999994</v>
      </c>
      <c r="AC164">
        <f>Food_data!AC30</f>
        <v>107.43819999999985</v>
      </c>
      <c r="AD164">
        <f>Food_data!AD30</f>
        <v>108.72679999999983</v>
      </c>
      <c r="AE164">
        <f>Food_data!AE30</f>
        <v>110.0153999999998</v>
      </c>
      <c r="AF164">
        <f>Food_data!AF30</f>
        <v>111.30399999999982</v>
      </c>
      <c r="AG164">
        <f>Food_data!AG30</f>
        <v>112.59259999999998</v>
      </c>
      <c r="AH164">
        <f>Food_data!AH30</f>
        <v>113.88109999999989</v>
      </c>
      <c r="AI164">
        <f>Food_data!AI30</f>
        <v>115.03589999999991</v>
      </c>
      <c r="AJ164">
        <f>Food_data!AJ30</f>
        <v>116.19059999999986</v>
      </c>
      <c r="AK164">
        <f>Food_data!AK30</f>
        <v>117.34539999999991</v>
      </c>
      <c r="AL164">
        <f>Food_data!AL30</f>
        <v>118.50009999999997</v>
      </c>
      <c r="AM164">
        <f>Food_data!AM30</f>
        <v>119.65479999999997</v>
      </c>
      <c r="AN164">
        <f>Food_data!AN30</f>
        <v>120.80959999999983</v>
      </c>
      <c r="AO164">
        <f>Food_data!AO30</f>
        <v>121.96429999999989</v>
      </c>
      <c r="AP164">
        <f>Food_data!AP30</f>
        <v>123.11899999999903</v>
      </c>
      <c r="AQ164">
        <f>Food_data!AQ30</f>
        <v>124.27379999999917</v>
      </c>
      <c r="AR164">
        <f>Food_data!AR30</f>
        <v>125.42849999999936</v>
      </c>
    </row>
    <row r="165" spans="1:44" x14ac:dyDescent="0.2">
      <c r="A165" t="str">
        <f>Food_data!A31</f>
        <v>FOOD</v>
      </c>
      <c r="B165" t="str">
        <f>Food_data!B31</f>
        <v>Final Energy|Transportation</v>
      </c>
      <c r="C165" t="str">
        <f>Food_data!C31</f>
        <v>EJ/yr</v>
      </c>
      <c r="D165">
        <f>Food_data!D31</f>
        <v>86.553998699999994</v>
      </c>
      <c r="E165">
        <f>Food_data!E31</f>
        <v>86.479763089999992</v>
      </c>
      <c r="F165">
        <f>Food_data!F31</f>
        <v>88.944227109999815</v>
      </c>
      <c r="G165">
        <f>Food_data!G31</f>
        <v>91.364013039999918</v>
      </c>
      <c r="H165">
        <f>Food_data!H31</f>
        <v>93.736707679999995</v>
      </c>
      <c r="I165">
        <f>Food_data!I31</f>
        <v>96.049241324999997</v>
      </c>
      <c r="J165">
        <f>Food_data!J31</f>
        <v>97.540818909999984</v>
      </c>
      <c r="K165">
        <f>Food_data!K31</f>
        <v>99.180789525693754</v>
      </c>
      <c r="L165">
        <f>Food_data!L31</f>
        <v>100.75348235018569</v>
      </c>
      <c r="M165">
        <f>Food_data!M31</f>
        <v>102.12172931021662</v>
      </c>
      <c r="N165">
        <f>Food_data!N31</f>
        <v>103.614725064053</v>
      </c>
      <c r="O165">
        <f>Food_data!O31</f>
        <v>105.76481439461554</v>
      </c>
      <c r="P165">
        <f>Food_data!P31</f>
        <v>107.89315429999999</v>
      </c>
      <c r="Q165">
        <f>Food_data!Q31</f>
        <v>109.93318731332901</v>
      </c>
      <c r="R165">
        <f>Food_data!R31</f>
        <v>111.47426188000001</v>
      </c>
      <c r="S165">
        <f>Food_data!S31</f>
        <v>113.4038649999998</v>
      </c>
      <c r="T165">
        <f>Food_data!T31</f>
        <v>115.19764791999992</v>
      </c>
      <c r="U165">
        <f>Food_data!U31</f>
        <v>116.93861295999989</v>
      </c>
      <c r="V165">
        <f>Food_data!V31</f>
        <v>118.6639028</v>
      </c>
      <c r="W165">
        <f>Food_data!W31</f>
        <v>120.3058475</v>
      </c>
      <c r="X165">
        <f>Food_data!X31</f>
        <v>121.91172829999999</v>
      </c>
      <c r="Y165">
        <f>Food_data!Y31</f>
        <v>123.83629328000001</v>
      </c>
      <c r="Z165">
        <f>Food_data!Z31</f>
        <v>125.7051576599999</v>
      </c>
      <c r="AA165">
        <f>Food_data!AA31</f>
        <v>127.41949437109641</v>
      </c>
      <c r="AB165">
        <f>Food_data!AB31</f>
        <v>128.58049105530452</v>
      </c>
      <c r="AC165">
        <f>Food_data!AC31</f>
        <v>129.82666996522829</v>
      </c>
      <c r="AD165">
        <f>Food_data!AD31</f>
        <v>130.93807426823233</v>
      </c>
      <c r="AE165">
        <f>Food_data!AE31</f>
        <v>132.59345844598167</v>
      </c>
      <c r="AF165">
        <f>Food_data!AF31</f>
        <v>133.95508510764111</v>
      </c>
      <c r="AG165">
        <f>Food_data!AG31</f>
        <v>135.31429604467073</v>
      </c>
      <c r="AH165">
        <f>Food_data!AH31</f>
        <v>135.85033519573307</v>
      </c>
      <c r="AI165">
        <f>Food_data!AI31</f>
        <v>136.74865315999989</v>
      </c>
      <c r="AJ165">
        <f>Food_data!AJ31</f>
        <v>138.02241375999998</v>
      </c>
      <c r="AK165">
        <f>Food_data!AK31</f>
        <v>139.24412139999998</v>
      </c>
      <c r="AL165">
        <f>Food_data!AL31</f>
        <v>140.41384815999999</v>
      </c>
      <c r="AM165">
        <f>Food_data!AM31</f>
        <v>141.53165459999997</v>
      </c>
      <c r="AN165">
        <f>Food_data!AN31</f>
        <v>142.52465771999988</v>
      </c>
      <c r="AO165">
        <f>Food_data!AO31</f>
        <v>143.46740183999989</v>
      </c>
      <c r="AP165">
        <f>Food_data!AP31</f>
        <v>144.35994739999992</v>
      </c>
      <c r="AQ165">
        <f>Food_data!AQ31</f>
        <v>145.20239067999998</v>
      </c>
      <c r="AR165">
        <f>Food_data!AR31</f>
        <v>145.99153709999999</v>
      </c>
    </row>
    <row r="166" spans="1:44" x14ac:dyDescent="0.2">
      <c r="A166" t="str">
        <f>Food_data!A34</f>
        <v>FOOD</v>
      </c>
      <c r="B166" t="str">
        <f>Food_data!B34</f>
        <v>Food Demand</v>
      </c>
      <c r="C166" t="str">
        <f>Food_data!C34</f>
        <v>kcal/cap/day</v>
      </c>
      <c r="D166">
        <f>Food_data!D34</f>
        <v>2856.3201850944711</v>
      </c>
      <c r="E166">
        <f>Food_data!E34</f>
        <v>2867.5667417364225</v>
      </c>
      <c r="F166">
        <f>Food_data!F34</f>
        <v>2878.8546235695385</v>
      </c>
      <c r="G166">
        <f>Food_data!G34</f>
        <v>2890.0902420072202</v>
      </c>
      <c r="H166">
        <f>Food_data!H34</f>
        <v>2901.366554683596</v>
      </c>
      <c r="I166">
        <f>Food_data!I34</f>
        <v>2912.5919157585263</v>
      </c>
      <c r="J166">
        <f>Food_data!J34</f>
        <v>2923.857351939399</v>
      </c>
      <c r="K166">
        <f>Food_data!K34</f>
        <v>2935.1616527540828</v>
      </c>
      <c r="L166">
        <f>Food_data!L34</f>
        <v>2946.4159676525992</v>
      </c>
      <c r="M166">
        <f>Food_data!M34</f>
        <v>2957.7085995521347</v>
      </c>
      <c r="N166">
        <f>Food_data!N34</f>
        <v>2968.9524506611479</v>
      </c>
      <c r="O166">
        <f>Food_data!O34</f>
        <v>2973.2788979422326</v>
      </c>
      <c r="P166">
        <f>Food_data!P34</f>
        <v>2977.532609205774</v>
      </c>
      <c r="Q166">
        <f>Food_data!Q34</f>
        <v>2981.8830520822089</v>
      </c>
      <c r="R166">
        <f>Food_data!R34</f>
        <v>2986.1615648143638</v>
      </c>
      <c r="S166">
        <f>Food_data!S34</f>
        <v>2990.5348162093296</v>
      </c>
      <c r="T166">
        <f>Food_data!T34</f>
        <v>2994.7551572028124</v>
      </c>
      <c r="U166">
        <f>Food_data!U34</f>
        <v>2999.0696468939491</v>
      </c>
      <c r="V166">
        <f>Food_data!V34</f>
        <v>3003.3150843083304</v>
      </c>
      <c r="W166">
        <f>Food_data!W34</f>
        <v>3007.6527770846656</v>
      </c>
      <c r="X166">
        <f>Food_data!X34</f>
        <v>3011.9221398291975</v>
      </c>
      <c r="Y166">
        <f>Food_data!Y34</f>
        <v>3012.4962740211085</v>
      </c>
      <c r="Z166">
        <f>Food_data!Z34</f>
        <v>3012.9849928944454</v>
      </c>
      <c r="AA166">
        <f>Food_data!AA34</f>
        <v>3013.5453362174553</v>
      </c>
      <c r="AB166">
        <f>Food_data!AB34</f>
        <v>3014.0987330903863</v>
      </c>
      <c r="AC166">
        <f>Food_data!AC34</f>
        <v>3014.6453118877721</v>
      </c>
      <c r="AD166">
        <f>Food_data!AD34</f>
        <v>3015.1851978403797</v>
      </c>
      <c r="AE166">
        <f>Food_data!AE34</f>
        <v>3015.7185131307433</v>
      </c>
      <c r="AF166">
        <f>Food_data!AF34</f>
        <v>3016.1700066519329</v>
      </c>
      <c r="AG166">
        <f>Food_data!AG34</f>
        <v>3016.7659057636115</v>
      </c>
      <c r="AH166">
        <f>Food_data!AH34</f>
        <v>3017.2802130431955</v>
      </c>
      <c r="AI166">
        <f>Food_data!AI34</f>
        <v>3018.4566462882512</v>
      </c>
      <c r="AJ166">
        <f>Food_data!AJ34</f>
        <v>3019.6229394120746</v>
      </c>
      <c r="AK166">
        <f>Food_data!AK34</f>
        <v>3020.8527337524033</v>
      </c>
      <c r="AL166">
        <f>Food_data!AL34</f>
        <v>3022.0720186172498</v>
      </c>
      <c r="AM166">
        <f>Food_data!AM34</f>
        <v>3023.2809281499572</v>
      </c>
      <c r="AN166">
        <f>Food_data!AN34</f>
        <v>3024.4795942205928</v>
      </c>
      <c r="AO166">
        <f>Food_data!AO34</f>
        <v>3025.7404167683458</v>
      </c>
      <c r="AP166">
        <f>Food_data!AP34</f>
        <v>3026.8467123761629</v>
      </c>
      <c r="AQ166">
        <f>Food_data!AQ34</f>
        <v>3028.0870828718225</v>
      </c>
      <c r="AR166">
        <f>Food_data!AR34</f>
        <v>3029.3171184685521</v>
      </c>
    </row>
    <row r="167" spans="1:44" x14ac:dyDescent="0.2">
      <c r="A167" t="str">
        <f>Food_data!A35</f>
        <v>FOOD</v>
      </c>
      <c r="B167" t="str">
        <f>Food_data!B35</f>
        <v>Food Demand|Crops</v>
      </c>
      <c r="C167" t="str">
        <f>Food_data!C35</f>
        <v>kcal/cap/day</v>
      </c>
      <c r="D167">
        <f>Food_data!D35</f>
        <v>2405.4225637268787</v>
      </c>
      <c r="E167">
        <f>Food_data!E35</f>
        <v>2416.410449563055</v>
      </c>
      <c r="F167">
        <f>Food_data!F35</f>
        <v>2427.351879073035</v>
      </c>
      <c r="G167">
        <f>Food_data!G35</f>
        <v>2438.3406023338757</v>
      </c>
      <c r="H167">
        <f>Food_data!H35</f>
        <v>2449.2838164950012</v>
      </c>
      <c r="I167">
        <f>Food_data!I35</f>
        <v>2460.2733158188853</v>
      </c>
      <c r="J167">
        <f>Food_data!J35</f>
        <v>2471.2182159816443</v>
      </c>
      <c r="K167">
        <f>Food_data!K35</f>
        <v>2482.2084353248665</v>
      </c>
      <c r="L167">
        <f>Food_data!L35</f>
        <v>2493.1549302817612</v>
      </c>
      <c r="M167">
        <f>Food_data!M35</f>
        <v>2504.1458183727127</v>
      </c>
      <c r="N167">
        <f>Food_data!N35</f>
        <v>2515.0938236570328</v>
      </c>
      <c r="O167">
        <f>Food_data!O35</f>
        <v>2520.1988978942854</v>
      </c>
      <c r="P167">
        <f>Food_data!P35</f>
        <v>2525.2181458761474</v>
      </c>
      <c r="Q167">
        <f>Food_data!Q35</f>
        <v>2530.321362589948</v>
      </c>
      <c r="R167">
        <f>Food_data!R35</f>
        <v>2535.3402028103797</v>
      </c>
      <c r="S167">
        <f>Food_data!S35</f>
        <v>2540.4416414951565</v>
      </c>
      <c r="T167">
        <f>Food_data!T35</f>
        <v>2545.460104994685</v>
      </c>
      <c r="U167">
        <f>Food_data!U35</f>
        <v>2550.5598404055368</v>
      </c>
      <c r="V167">
        <f>Food_data!V35</f>
        <v>2555.5779558876875</v>
      </c>
      <c r="W167">
        <f>Food_data!W35</f>
        <v>2560.6760583975597</v>
      </c>
      <c r="X167">
        <f>Food_data!X35</f>
        <v>2565.6938524290322</v>
      </c>
      <c r="Y167">
        <f>Food_data!Y35</f>
        <v>2567.0400238369416</v>
      </c>
      <c r="Z167">
        <f>Food_data!Z35</f>
        <v>2568.3692975840518</v>
      </c>
      <c r="AA167">
        <f>Food_data!AA35</f>
        <v>2569.6819898448848</v>
      </c>
      <c r="AB167">
        <f>Food_data!AB35</f>
        <v>2571.0556479865722</v>
      </c>
      <c r="AC167">
        <f>Food_data!AC35</f>
        <v>2572.4123820987952</v>
      </c>
      <c r="AD167">
        <f>Food_data!AD35</f>
        <v>2573.7525030330798</v>
      </c>
      <c r="AE167">
        <f>Food_data!AE35</f>
        <v>2575.0763140745389</v>
      </c>
      <c r="AF167">
        <f>Food_data!AF35</f>
        <v>2576.3841111706934</v>
      </c>
      <c r="AG167">
        <f>Food_data!AG35</f>
        <v>2577.7511003544519</v>
      </c>
      <c r="AH167">
        <f>Food_data!AH35</f>
        <v>2579.1017509191847</v>
      </c>
      <c r="AI167">
        <f>Food_data!AI35</f>
        <v>2580.9142687797321</v>
      </c>
      <c r="AJ167">
        <f>Food_data!AJ35</f>
        <v>2582.7111638661718</v>
      </c>
      <c r="AK167">
        <f>Food_data!AK35</f>
        <v>2584.5661480976319</v>
      </c>
      <c r="AL167">
        <f>Food_data!AL35</f>
        <v>2586.4052801571788</v>
      </c>
      <c r="AM167">
        <f>Food_data!AM35</f>
        <v>2588.2287623825364</v>
      </c>
      <c r="AN167">
        <f>Food_data!AN35</f>
        <v>2590.0367936824869</v>
      </c>
      <c r="AO167">
        <f>Food_data!AO35</f>
        <v>2591.9018399036486</v>
      </c>
      <c r="AP167">
        <f>Food_data!AP35</f>
        <v>2593.6792491115903</v>
      </c>
      <c r="AQ167">
        <f>Food_data!AQ35</f>
        <v>2595.5134524129007</v>
      </c>
      <c r="AR167">
        <f>Food_data!AR35</f>
        <v>2597.3323729371682</v>
      </c>
    </row>
    <row r="168" spans="1:44" x14ac:dyDescent="0.2">
      <c r="A168" t="str">
        <f>Food_data!A36</f>
        <v>FOOD</v>
      </c>
      <c r="B168" t="str">
        <f>Food_data!B36</f>
        <v>Food Demand|Livestock</v>
      </c>
      <c r="C168" t="str">
        <f>Food_data!C36</f>
        <v>kcal/cap/day</v>
      </c>
      <c r="D168">
        <f>Food_data!D36</f>
        <v>450.89762136759254</v>
      </c>
      <c r="E168">
        <f>Food_data!E36</f>
        <v>451.15629217336738</v>
      </c>
      <c r="F168">
        <f>Food_data!F36</f>
        <v>451.5027444965034</v>
      </c>
      <c r="G168">
        <f>Food_data!G36</f>
        <v>451.74963967334469</v>
      </c>
      <c r="H168">
        <f>Food_data!H36</f>
        <v>452.08273818859482</v>
      </c>
      <c r="I168">
        <f>Food_data!I36</f>
        <v>452.31859993964082</v>
      </c>
      <c r="J168">
        <f>Food_data!J36</f>
        <v>452.63913595775477</v>
      </c>
      <c r="K168">
        <f>Food_data!K36</f>
        <v>452.95321742921618</v>
      </c>
      <c r="L168">
        <f>Food_data!L36</f>
        <v>453.26103737083821</v>
      </c>
      <c r="M168">
        <f>Food_data!M36</f>
        <v>453.56278117942219</v>
      </c>
      <c r="N168">
        <f>Food_data!N36</f>
        <v>453.85862700411514</v>
      </c>
      <c r="O168">
        <f>Food_data!O36</f>
        <v>453.08000004794712</v>
      </c>
      <c r="P168">
        <f>Food_data!P36</f>
        <v>452.31446332962639</v>
      </c>
      <c r="Q168">
        <f>Food_data!Q36</f>
        <v>451.56168949226094</v>
      </c>
      <c r="R168">
        <f>Food_data!R36</f>
        <v>450.82136200398429</v>
      </c>
      <c r="S168">
        <f>Food_data!S36</f>
        <v>450.09317471417313</v>
      </c>
      <c r="T168">
        <f>Food_data!T36</f>
        <v>449.29505220812729</v>
      </c>
      <c r="U168">
        <f>Food_data!U36</f>
        <v>448.50980648841244</v>
      </c>
      <c r="V168">
        <f>Food_data!V36</f>
        <v>447.73712842064276</v>
      </c>
      <c r="W168">
        <f>Food_data!W36</f>
        <v>446.97671868710574</v>
      </c>
      <c r="X168">
        <f>Food_data!X36</f>
        <v>446.22828740016553</v>
      </c>
      <c r="Y168">
        <f>Food_data!Y36</f>
        <v>445.45625018416672</v>
      </c>
      <c r="Z168">
        <f>Food_data!Z36</f>
        <v>444.61569531039385</v>
      </c>
      <c r="AA168">
        <f>Food_data!AA36</f>
        <v>443.86334637257045</v>
      </c>
      <c r="AB168">
        <f>Food_data!AB36</f>
        <v>443.04308510381406</v>
      </c>
      <c r="AC168">
        <f>Food_data!AC36</f>
        <v>442.23292978897689</v>
      </c>
      <c r="AD168">
        <f>Food_data!AD36</f>
        <v>441.4326948072997</v>
      </c>
      <c r="AE168">
        <f>Food_data!AE36</f>
        <v>440.64219905620456</v>
      </c>
      <c r="AF168">
        <f>Food_data!AF36</f>
        <v>439.78589548123966</v>
      </c>
      <c r="AG168">
        <f>Food_data!AG36</f>
        <v>439.01480540915958</v>
      </c>
      <c r="AH168">
        <f>Food_data!AH36</f>
        <v>438.17846212401105</v>
      </c>
      <c r="AI168">
        <f>Food_data!AI36</f>
        <v>437.542377508519</v>
      </c>
      <c r="AJ168">
        <f>Food_data!AJ36</f>
        <v>436.91177554590297</v>
      </c>
      <c r="AK168">
        <f>Food_data!AK36</f>
        <v>436.28658565477161</v>
      </c>
      <c r="AL168">
        <f>Food_data!AL36</f>
        <v>435.66673846007086</v>
      </c>
      <c r="AM168">
        <f>Food_data!AM36</f>
        <v>435.05216576742089</v>
      </c>
      <c r="AN168">
        <f>Food_data!AN36</f>
        <v>434.44280053810604</v>
      </c>
      <c r="AO168">
        <f>Food_data!AO36</f>
        <v>433.83857686469713</v>
      </c>
      <c r="AP168">
        <f>Food_data!AP36</f>
        <v>433.16746326457246</v>
      </c>
      <c r="AQ168">
        <f>Food_data!AQ36</f>
        <v>432.57363045892163</v>
      </c>
      <c r="AR168">
        <f>Food_data!AR36</f>
        <v>431.98474553138396</v>
      </c>
    </row>
    <row r="169" spans="1:44" x14ac:dyDescent="0.2">
      <c r="A169" t="str">
        <f>Food_data!A39</f>
        <v>FOOD</v>
      </c>
      <c r="B169" t="str">
        <f>Food_data!B39</f>
        <v>Forestry Production|for PAPPLANT</v>
      </c>
      <c r="C169" t="str">
        <f>Food_data!C39</f>
        <v>EJ/yr</v>
      </c>
      <c r="D169">
        <f>Food_data!D39</f>
        <v>537.57000000000005</v>
      </c>
      <c r="E169">
        <f>Food_data!E39</f>
        <v>537.56999999999903</v>
      </c>
      <c r="F169">
        <f>Food_data!F39</f>
        <v>537.56999999999903</v>
      </c>
      <c r="G169">
        <f>Food_data!G39</f>
        <v>536.23045055030002</v>
      </c>
      <c r="H169">
        <f>Food_data!H39</f>
        <v>531.52402848288602</v>
      </c>
      <c r="I169">
        <f>Food_data!I39</f>
        <v>521.80503252246399</v>
      </c>
      <c r="J169">
        <f>Food_data!J39</f>
        <v>508.331282050769</v>
      </c>
      <c r="K169">
        <f>Food_data!K39</f>
        <v>496.20109242810099</v>
      </c>
      <c r="L169">
        <f>Food_data!L39</f>
        <v>482.72734195640601</v>
      </c>
      <c r="M169">
        <f>Food_data!M39</f>
        <v>470.59715233373799</v>
      </c>
      <c r="N169">
        <f>Food_data!N39</f>
        <v>457.00574131035802</v>
      </c>
      <c r="O169">
        <f>Food_data!O39</f>
        <v>467.718412727459</v>
      </c>
      <c r="P169">
        <f>Food_data!P39</f>
        <v>500.54888215852498</v>
      </c>
      <c r="Q169">
        <f>Food_data!Q39</f>
        <v>527.48547881789898</v>
      </c>
      <c r="R169">
        <f>Food_data!R39</f>
        <v>537.81994780674495</v>
      </c>
      <c r="S169">
        <f>Food_data!S39</f>
        <v>583.90420137754495</v>
      </c>
      <c r="T169">
        <f>Food_data!T39</f>
        <v>592.47901472733497</v>
      </c>
      <c r="U169">
        <f>Food_data!U39</f>
        <v>601.94729129921302</v>
      </c>
      <c r="V169">
        <f>Food_data!V39</f>
        <v>611.32709110684095</v>
      </c>
      <c r="W169">
        <f>Food_data!W39</f>
        <v>652.49499652253996</v>
      </c>
      <c r="X169">
        <f>Food_data!X39</f>
        <v>660.333864106433</v>
      </c>
      <c r="Y169">
        <f>Food_data!Y39</f>
        <v>669.69571883653896</v>
      </c>
      <c r="Z169">
        <f>Food_data!Z39</f>
        <v>706.93038039230203</v>
      </c>
      <c r="AA169">
        <f>Food_data!AA39</f>
        <v>714.97487566489895</v>
      </c>
      <c r="AB169">
        <f>Food_data!AB39</f>
        <v>723.98729135933002</v>
      </c>
      <c r="AC169">
        <f>Food_data!AC39</f>
        <v>758.24823805378298</v>
      </c>
      <c r="AD169">
        <f>Food_data!AD39</f>
        <v>767.13838112939402</v>
      </c>
      <c r="AE169">
        <f>Food_data!AE39</f>
        <v>774.73378952580799</v>
      </c>
      <c r="AF169">
        <f>Food_data!AF39</f>
        <v>783.36785280586798</v>
      </c>
      <c r="AG169">
        <f>Food_data!AG39</f>
        <v>815.31488946054696</v>
      </c>
      <c r="AH169">
        <f>Food_data!AH39</f>
        <v>822.84550433132699</v>
      </c>
      <c r="AI169">
        <f>Food_data!AI39</f>
        <v>831.92822989994397</v>
      </c>
      <c r="AJ169">
        <f>Food_data!AJ39</f>
        <v>861.4373719985</v>
      </c>
      <c r="AK169">
        <f>Food_data!AK39</f>
        <v>870.54992555046795</v>
      </c>
      <c r="AL169">
        <f>Food_data!AL39</f>
        <v>875.50063159409797</v>
      </c>
      <c r="AM169">
        <f>Food_data!AM39</f>
        <v>898.30248541749404</v>
      </c>
      <c r="AN169">
        <f>Food_data!AN39</f>
        <v>902.70228428309997</v>
      </c>
      <c r="AO169">
        <f>Food_data!AO39</f>
        <v>905.88375365923002</v>
      </c>
      <c r="AP169">
        <f>Food_data!AP39</f>
        <v>910.16372035418897</v>
      </c>
      <c r="AQ169">
        <f>Food_data!AQ39</f>
        <v>930.98576940477199</v>
      </c>
      <c r="AR169">
        <f>Food_data!AR39</f>
        <v>935.06927812424999</v>
      </c>
    </row>
    <row r="170" spans="1:44" x14ac:dyDescent="0.2">
      <c r="A170" t="str">
        <f>Food_data!A42</f>
        <v>FOOD</v>
      </c>
      <c r="B170" t="str">
        <f>Food_data!B42</f>
        <v>Land Cover</v>
      </c>
      <c r="C170" t="str">
        <f>Food_data!C42</f>
        <v>million ha</v>
      </c>
      <c r="D170">
        <f>Food_data!D42</f>
        <v>13008</v>
      </c>
      <c r="E170">
        <f>Food_data!E42</f>
        <v>13008</v>
      </c>
      <c r="F170">
        <f>Food_data!F42</f>
        <v>13007.9999999999</v>
      </c>
      <c r="G170">
        <f>Food_data!G42</f>
        <v>13008.9999999999</v>
      </c>
      <c r="H170">
        <f>Food_data!H42</f>
        <v>13009</v>
      </c>
      <c r="I170">
        <f>Food_data!I42</f>
        <v>13009</v>
      </c>
      <c r="J170">
        <f>Food_data!J42</f>
        <v>13009</v>
      </c>
      <c r="K170">
        <f>Food_data!K42</f>
        <v>13009</v>
      </c>
      <c r="L170">
        <f>Food_data!L42</f>
        <v>13009</v>
      </c>
      <c r="M170">
        <f>Food_data!M42</f>
        <v>13008.9999999999</v>
      </c>
      <c r="N170">
        <f>Food_data!N42</f>
        <v>13009</v>
      </c>
      <c r="O170">
        <f>Food_data!O42</f>
        <v>13009</v>
      </c>
      <c r="P170">
        <f>Food_data!P42</f>
        <v>13007.9999999999</v>
      </c>
      <c r="Q170">
        <f>Food_data!Q42</f>
        <v>13009</v>
      </c>
      <c r="R170">
        <f>Food_data!R42</f>
        <v>13009</v>
      </c>
      <c r="S170">
        <f>Food_data!S42</f>
        <v>13009</v>
      </c>
      <c r="T170">
        <f>Food_data!T42</f>
        <v>13009</v>
      </c>
      <c r="U170">
        <f>Food_data!U42</f>
        <v>13009</v>
      </c>
      <c r="V170">
        <f>Food_data!V42</f>
        <v>13009</v>
      </c>
      <c r="W170">
        <f>Food_data!W42</f>
        <v>13009</v>
      </c>
      <c r="X170">
        <f>Food_data!X42</f>
        <v>13009</v>
      </c>
      <c r="Y170">
        <f>Food_data!Y42</f>
        <v>13009</v>
      </c>
      <c r="Z170">
        <f>Food_data!Z42</f>
        <v>13009</v>
      </c>
      <c r="AA170">
        <f>Food_data!AA42</f>
        <v>13009</v>
      </c>
      <c r="AB170">
        <f>Food_data!AB42</f>
        <v>13009</v>
      </c>
      <c r="AC170">
        <f>Food_data!AC42</f>
        <v>13009</v>
      </c>
      <c r="AD170">
        <f>Food_data!AD42</f>
        <v>13009</v>
      </c>
      <c r="AE170">
        <f>Food_data!AE42</f>
        <v>13009</v>
      </c>
      <c r="AF170">
        <f>Food_data!AF42</f>
        <v>13009</v>
      </c>
      <c r="AG170">
        <f>Food_data!AG42</f>
        <v>13009</v>
      </c>
      <c r="AH170">
        <f>Food_data!AH42</f>
        <v>13009</v>
      </c>
      <c r="AI170">
        <f>Food_data!AI42</f>
        <v>13009</v>
      </c>
      <c r="AJ170">
        <f>Food_data!AJ42</f>
        <v>13009</v>
      </c>
      <c r="AK170">
        <f>Food_data!AK42</f>
        <v>13009</v>
      </c>
      <c r="AL170">
        <f>Food_data!AL42</f>
        <v>13009</v>
      </c>
      <c r="AM170">
        <f>Food_data!AM42</f>
        <v>13009</v>
      </c>
      <c r="AN170">
        <f>Food_data!AN42</f>
        <v>13009</v>
      </c>
      <c r="AO170">
        <f>Food_data!AO42</f>
        <v>13009</v>
      </c>
      <c r="AP170">
        <f>Food_data!AP42</f>
        <v>13009</v>
      </c>
      <c r="AQ170">
        <f>Food_data!AQ42</f>
        <v>13009</v>
      </c>
      <c r="AR170">
        <f>Food_data!AR42</f>
        <v>13009</v>
      </c>
    </row>
    <row r="171" spans="1:44" x14ac:dyDescent="0.2">
      <c r="A171" t="str">
        <f>Food_data!A43</f>
        <v>FOOD</v>
      </c>
      <c r="B171" t="str">
        <f>Food_data!B43</f>
        <v>Land Cover|Cropland</v>
      </c>
      <c r="C171" t="str">
        <f>Food_data!C43</f>
        <v>million ha</v>
      </c>
      <c r="D171">
        <f>Food_data!D43</f>
        <v>1845.64446641831</v>
      </c>
      <c r="E171">
        <f>Food_data!E43</f>
        <v>1868.8200296290599</v>
      </c>
      <c r="F171">
        <f>Food_data!F43</f>
        <v>1892.58983805035</v>
      </c>
      <c r="G171">
        <f>Food_data!G43</f>
        <v>1915.7654012610999</v>
      </c>
      <c r="H171">
        <f>Food_data!H43</f>
        <v>1939.5352096823899</v>
      </c>
      <c r="I171">
        <f>Food_data!I43</f>
        <v>1966.5148214682699</v>
      </c>
      <c r="J171">
        <f>Food_data!J43</f>
        <v>1995.898791558029</v>
      </c>
      <c r="K171">
        <f>Food_data!K43</f>
        <v>2024.9413132469199</v>
      </c>
      <c r="L171">
        <f>Food_data!L43</f>
        <v>2054.3252833366801</v>
      </c>
      <c r="M171">
        <f>Food_data!M43</f>
        <v>2083.3678050255598</v>
      </c>
      <c r="N171">
        <f>Food_data!N43</f>
        <v>2113.3460203258601</v>
      </c>
      <c r="O171">
        <f>Food_data!O43</f>
        <v>2072.130044134989</v>
      </c>
      <c r="P171">
        <f>Food_data!P43</f>
        <v>2005.2785294081689</v>
      </c>
      <c r="Q171">
        <f>Food_data!Q43</f>
        <v>1966.9942393398599</v>
      </c>
      <c r="R171">
        <f>Food_data!R43</f>
        <v>1927.0100382700689</v>
      </c>
      <c r="S171">
        <f>Food_data!S43</f>
        <v>1864.89724523051</v>
      </c>
      <c r="T171">
        <f>Food_data!T43</f>
        <v>1827.38989830777</v>
      </c>
      <c r="U171">
        <f>Food_data!U43</f>
        <v>1791.1699020769499</v>
      </c>
      <c r="V171">
        <f>Food_data!V43</f>
        <v>1755.39675819083</v>
      </c>
      <c r="W171">
        <f>Food_data!W43</f>
        <v>1700.4820596350889</v>
      </c>
      <c r="X171">
        <f>Food_data!X43</f>
        <v>1666.41542998623</v>
      </c>
      <c r="Y171">
        <f>Food_data!Y43</f>
        <v>1630.1805567373799</v>
      </c>
      <c r="Z171">
        <f>Food_data!Z43</f>
        <v>1580.4680505542331</v>
      </c>
      <c r="AA171">
        <f>Food_data!AA43</f>
        <v>1545.1118240126029</v>
      </c>
      <c r="AB171">
        <f>Food_data!AB43</f>
        <v>1510.139647953381</v>
      </c>
      <c r="AC171">
        <f>Food_data!AC43</f>
        <v>1462.7284996742901</v>
      </c>
      <c r="AD171">
        <f>Food_data!AD43</f>
        <v>1427.9153805755791</v>
      </c>
      <c r="AE171">
        <f>Food_data!AE43</f>
        <v>1394.5980288110309</v>
      </c>
      <c r="AF171">
        <f>Food_data!AF43</f>
        <v>1361.0782420130861</v>
      </c>
      <c r="AG171">
        <f>Food_data!AG43</f>
        <v>1313.8341599269741</v>
      </c>
      <c r="AH171">
        <f>Food_data!AH43</f>
        <v>1280.6339108282839</v>
      </c>
      <c r="AI171">
        <f>Food_data!AI43</f>
        <v>1244.4278781508249</v>
      </c>
      <c r="AJ171">
        <f>Food_data!AJ43</f>
        <v>1199.788048681294</v>
      </c>
      <c r="AK171">
        <f>Food_data!AK43</f>
        <v>1163.044716876112</v>
      </c>
      <c r="AL171">
        <f>Food_data!AL43</f>
        <v>1142.6809839652001</v>
      </c>
      <c r="AM171">
        <f>Food_data!AM43</f>
        <v>1123.3505023288401</v>
      </c>
      <c r="AN171">
        <f>Food_data!AN43</f>
        <v>1110.0520516407701</v>
      </c>
      <c r="AO171">
        <f>Food_data!AO43</f>
        <v>1098.4454023405301</v>
      </c>
      <c r="AP171">
        <f>Food_data!AP43</f>
        <v>1085.7521646355101</v>
      </c>
      <c r="AQ171">
        <f>Food_data!AQ43</f>
        <v>1068.4959680484901</v>
      </c>
      <c r="AR171">
        <f>Food_data!AR43</f>
        <v>1056.4644699073799</v>
      </c>
    </row>
    <row r="172" spans="1:44" x14ac:dyDescent="0.2">
      <c r="A172" t="str">
        <f>Food_data!A44</f>
        <v>FOOD</v>
      </c>
      <c r="B172" t="str">
        <f>Food_data!B44</f>
        <v>Land Cover|Cropland|Rainfed</v>
      </c>
      <c r="C172" t="str">
        <f>Food_data!C44</f>
        <v>million ha</v>
      </c>
      <c r="D172">
        <f>Food_data!D44</f>
        <v>1477.84446641831</v>
      </c>
      <c r="E172">
        <f>Food_data!E44</f>
        <v>1501.02002962906</v>
      </c>
      <c r="F172">
        <f>Food_data!F44</f>
        <v>1524.78983805035</v>
      </c>
      <c r="G172">
        <f>Food_data!G44</f>
        <v>1547.9654012610999</v>
      </c>
      <c r="H172">
        <f>Food_data!H44</f>
        <v>1571.73520968239</v>
      </c>
      <c r="I172">
        <f>Food_data!I44</f>
        <v>1598.71482146827</v>
      </c>
      <c r="J172">
        <f>Food_data!J44</f>
        <v>1628.0987915580299</v>
      </c>
      <c r="K172">
        <f>Food_data!K44</f>
        <v>1657.1413132469199</v>
      </c>
      <c r="L172">
        <f>Food_data!L44</f>
        <v>1686.5252833366801</v>
      </c>
      <c r="M172">
        <f>Food_data!M44</f>
        <v>1715.5678050255599</v>
      </c>
      <c r="N172">
        <f>Food_data!N44</f>
        <v>1745.5460203258599</v>
      </c>
      <c r="O172">
        <f>Food_data!O44</f>
        <v>1685.9400441349901</v>
      </c>
      <c r="P172">
        <f>Food_data!P44</f>
        <v>1599.7790294081699</v>
      </c>
      <c r="Q172">
        <f>Food_data!Q44</f>
        <v>1541.2197643398599</v>
      </c>
      <c r="R172">
        <f>Food_data!R44</f>
        <v>1479.94683947007</v>
      </c>
      <c r="S172">
        <f>Food_data!S44</f>
        <v>1395.4808865305099</v>
      </c>
      <c r="T172">
        <f>Food_data!T44</f>
        <v>1334.50272170777</v>
      </c>
      <c r="U172">
        <f>Food_data!U44</f>
        <v>1273.6383665769499</v>
      </c>
      <c r="V172">
        <f>Food_data!V44</f>
        <v>1211.98864599083</v>
      </c>
      <c r="W172">
        <f>Food_data!W44</f>
        <v>1129.90354183509</v>
      </c>
      <c r="X172">
        <f>Food_data!X44</f>
        <v>1067.3079862862301</v>
      </c>
      <c r="Y172">
        <f>Food_data!Y44</f>
        <v>1001.11774083738</v>
      </c>
      <c r="Z172">
        <f>Food_data!Z44</f>
        <v>919.95209385423402</v>
      </c>
      <c r="AA172">
        <f>Food_data!AA44</f>
        <v>851.57006951260405</v>
      </c>
      <c r="AB172">
        <f>Food_data!AB44</f>
        <v>781.92080565338097</v>
      </c>
      <c r="AC172">
        <f>Food_data!AC44</f>
        <v>698.09871527429095</v>
      </c>
      <c r="AD172">
        <f>Food_data!AD44</f>
        <v>625.05410697558</v>
      </c>
      <c r="AE172">
        <f>Food_data!AE44</f>
        <v>551.59369151103101</v>
      </c>
      <c r="AF172">
        <f>Food_data!AF44</f>
        <v>475.92368781308602</v>
      </c>
      <c r="AG172">
        <f>Food_data!AG44</f>
        <v>384.42187802697401</v>
      </c>
      <c r="AH172">
        <f>Food_data!AH44</f>
        <v>304.75101482828399</v>
      </c>
      <c r="AI172">
        <f>Food_data!AI44</f>
        <v>219.75083715082499</v>
      </c>
      <c r="AJ172">
        <f>Food_data!AJ44</f>
        <v>123.877155681294</v>
      </c>
      <c r="AK172">
        <f>Food_data!AK44</f>
        <v>33.338279876111898</v>
      </c>
      <c r="AL172">
        <f>Food_data!AL44</f>
        <v>0</v>
      </c>
      <c r="AM172">
        <f>Food_data!AM44</f>
        <v>0</v>
      </c>
      <c r="AN172">
        <f>Food_data!AN44</f>
        <v>0</v>
      </c>
      <c r="AO172">
        <f>Food_data!AO44</f>
        <v>0</v>
      </c>
      <c r="AP172">
        <f>Food_data!AP44</f>
        <v>0</v>
      </c>
      <c r="AQ172">
        <f>Food_data!AQ44</f>
        <v>0</v>
      </c>
      <c r="AR172">
        <f>Food_data!AR44</f>
        <v>0</v>
      </c>
    </row>
    <row r="173" spans="1:44" x14ac:dyDescent="0.2">
      <c r="A173" t="str">
        <f>Food_data!A45</f>
        <v>FOOD</v>
      </c>
      <c r="B173" t="str">
        <f>Food_data!B45</f>
        <v>Land Cover|Cropland|Irrigated</v>
      </c>
      <c r="C173" t="str">
        <f>Food_data!C45</f>
        <v>million ha</v>
      </c>
      <c r="D173">
        <f>Food_data!D45</f>
        <v>367.8</v>
      </c>
      <c r="E173">
        <f>Food_data!E45</f>
        <v>367.8</v>
      </c>
      <c r="F173">
        <f>Food_data!F45</f>
        <v>367.8</v>
      </c>
      <c r="G173">
        <f>Food_data!G45</f>
        <v>367.8</v>
      </c>
      <c r="H173">
        <f>Food_data!H45</f>
        <v>367.8</v>
      </c>
      <c r="I173">
        <f>Food_data!I45</f>
        <v>367.8</v>
      </c>
      <c r="J173">
        <f>Food_data!J45</f>
        <v>367.79999999999899</v>
      </c>
      <c r="K173">
        <f>Food_data!K45</f>
        <v>367.8</v>
      </c>
      <c r="L173">
        <f>Food_data!L45</f>
        <v>367.8</v>
      </c>
      <c r="M173">
        <f>Food_data!M45</f>
        <v>367.8</v>
      </c>
      <c r="N173">
        <f>Food_data!N45</f>
        <v>367.8</v>
      </c>
      <c r="O173">
        <f>Food_data!O45</f>
        <v>386.18999999999897</v>
      </c>
      <c r="P173">
        <f>Food_data!P45</f>
        <v>405.49949999999899</v>
      </c>
      <c r="Q173">
        <f>Food_data!Q45</f>
        <v>425.774475</v>
      </c>
      <c r="R173">
        <f>Food_data!R45</f>
        <v>447.06319879999899</v>
      </c>
      <c r="S173">
        <f>Food_data!S45</f>
        <v>469.41635869999999</v>
      </c>
      <c r="T173">
        <f>Food_data!T45</f>
        <v>492.88717659999998</v>
      </c>
      <c r="U173">
        <f>Food_data!U45</f>
        <v>517.53153550000002</v>
      </c>
      <c r="V173">
        <f>Food_data!V45</f>
        <v>543.40811220000001</v>
      </c>
      <c r="W173">
        <f>Food_data!W45</f>
        <v>570.57851779999896</v>
      </c>
      <c r="X173">
        <f>Food_data!X45</f>
        <v>599.10744369999998</v>
      </c>
      <c r="Y173">
        <f>Food_data!Y45</f>
        <v>629.06281590000003</v>
      </c>
      <c r="Z173">
        <f>Food_data!Z45</f>
        <v>660.51595669999904</v>
      </c>
      <c r="AA173">
        <f>Food_data!AA45</f>
        <v>693.541754499999</v>
      </c>
      <c r="AB173">
        <f>Food_data!AB45</f>
        <v>728.21884230000001</v>
      </c>
      <c r="AC173">
        <f>Food_data!AC45</f>
        <v>764.62978439999904</v>
      </c>
      <c r="AD173">
        <f>Food_data!AD45</f>
        <v>802.86127359999898</v>
      </c>
      <c r="AE173">
        <f>Food_data!AE45</f>
        <v>843.00433729999997</v>
      </c>
      <c r="AF173">
        <f>Food_data!AF45</f>
        <v>885.15455420000001</v>
      </c>
      <c r="AG173">
        <f>Food_data!AG45</f>
        <v>929.41228190000004</v>
      </c>
      <c r="AH173">
        <f>Food_data!AH45</f>
        <v>975.88289599999996</v>
      </c>
      <c r="AI173">
        <f>Food_data!AI45</f>
        <v>1024.6770409999999</v>
      </c>
      <c r="AJ173">
        <f>Food_data!AJ45</f>
        <v>1075.910893</v>
      </c>
      <c r="AK173">
        <f>Food_data!AK45</f>
        <v>1129.7064370000001</v>
      </c>
      <c r="AL173">
        <f>Food_data!AL45</f>
        <v>1142.6809839652001</v>
      </c>
      <c r="AM173">
        <f>Food_data!AM45</f>
        <v>1123.3505023288401</v>
      </c>
      <c r="AN173">
        <f>Food_data!AN45</f>
        <v>1110.0520516407701</v>
      </c>
      <c r="AO173">
        <f>Food_data!AO45</f>
        <v>1098.4454023405301</v>
      </c>
      <c r="AP173">
        <f>Food_data!AP45</f>
        <v>1085.7521646355101</v>
      </c>
      <c r="AQ173">
        <f>Food_data!AQ45</f>
        <v>1068.4959680484901</v>
      </c>
      <c r="AR173">
        <f>Food_data!AR45</f>
        <v>1056.4644699073799</v>
      </c>
    </row>
    <row r="174" spans="1:44" x14ac:dyDescent="0.2">
      <c r="A174" t="str">
        <f>Food_data!A46</f>
        <v>FOOD</v>
      </c>
      <c r="B174" t="str">
        <f>Food_data!B46</f>
        <v>Land Cover|Forest</v>
      </c>
      <c r="C174" t="str">
        <f>Food_data!C46</f>
        <v>million ha</v>
      </c>
      <c r="D174">
        <f>Food_data!D46</f>
        <v>4000</v>
      </c>
      <c r="E174">
        <f>Food_data!E46</f>
        <v>4000</v>
      </c>
      <c r="F174">
        <f>Food_data!F46</f>
        <v>3999.99999999999</v>
      </c>
      <c r="G174">
        <f>Food_data!G46</f>
        <v>3993.2345987388899</v>
      </c>
      <c r="H174">
        <f>Food_data!H46</f>
        <v>3969.4647903176001</v>
      </c>
      <c r="I174">
        <f>Food_data!I46</f>
        <v>3920.3789521336498</v>
      </c>
      <c r="J174">
        <f>Food_data!J46</f>
        <v>3852.3297073271101</v>
      </c>
      <c r="K174">
        <f>Food_data!K46</f>
        <v>3791.0661233742499</v>
      </c>
      <c r="L174">
        <f>Food_data!L46</f>
        <v>3723.0168785677101</v>
      </c>
      <c r="M174">
        <f>Food_data!M46</f>
        <v>3661.7532946148399</v>
      </c>
      <c r="N174">
        <f>Food_data!N46</f>
        <v>3593.1098045977701</v>
      </c>
      <c r="O174">
        <f>Food_data!O46</f>
        <v>3647.2142056942298</v>
      </c>
      <c r="P174">
        <f>Food_data!P46</f>
        <v>3813.0246573662798</v>
      </c>
      <c r="Q174">
        <f>Food_data!Q46</f>
        <v>3949.06807483787</v>
      </c>
      <c r="R174">
        <f>Food_data!R46</f>
        <v>4001.2623626603199</v>
      </c>
      <c r="S174">
        <f>Food_data!S46</f>
        <v>4234.0111180683998</v>
      </c>
      <c r="T174">
        <f>Food_data!T46</f>
        <v>4277.3182561986596</v>
      </c>
      <c r="U174">
        <f>Food_data!U46</f>
        <v>4325.1378348445096</v>
      </c>
      <c r="V174">
        <f>Food_data!V46</f>
        <v>4372.5105611456602</v>
      </c>
      <c r="W174">
        <f>Food_data!W46</f>
        <v>4580.4292753663603</v>
      </c>
      <c r="X174">
        <f>Food_data!X46</f>
        <v>4620.0195156890504</v>
      </c>
      <c r="Y174">
        <f>Food_data!Y46</f>
        <v>4667.3016102855499</v>
      </c>
      <c r="Z174">
        <f>Food_data!Z46</f>
        <v>4855.3554565267796</v>
      </c>
      <c r="AA174">
        <f>Food_data!AA46</f>
        <v>4895.98422052979</v>
      </c>
      <c r="AB174">
        <f>Food_data!AB46</f>
        <v>4941.5014715117704</v>
      </c>
      <c r="AC174">
        <f>Food_data!AC46</f>
        <v>5114.5365558271797</v>
      </c>
      <c r="AD174">
        <f>Food_data!AD46</f>
        <v>5159.4362683302697</v>
      </c>
      <c r="AE174">
        <f>Food_data!AE46</f>
        <v>5197.7969167970105</v>
      </c>
      <c r="AF174">
        <f>Food_data!AF46</f>
        <v>5241.4032969993305</v>
      </c>
      <c r="AG174">
        <f>Food_data!AG46</f>
        <v>5402.7519669724497</v>
      </c>
      <c r="AH174">
        <f>Food_data!AH46</f>
        <v>5440.78537541074</v>
      </c>
      <c r="AI174">
        <f>Food_data!AI46</f>
        <v>5486.6577267673902</v>
      </c>
      <c r="AJ174">
        <f>Food_data!AJ46</f>
        <v>5635.6937979722197</v>
      </c>
      <c r="AK174">
        <f>Food_data!AK46</f>
        <v>5681.7167957094298</v>
      </c>
      <c r="AL174">
        <f>Food_data!AL46</f>
        <v>5706.72036158635</v>
      </c>
      <c r="AM174">
        <f>Food_data!AM46</f>
        <v>5821.8812394822899</v>
      </c>
      <c r="AN174">
        <f>Food_data!AN46</f>
        <v>5844.1024458742404</v>
      </c>
      <c r="AO174">
        <f>Food_data!AO46</f>
        <v>5860.17047302641</v>
      </c>
      <c r="AP174">
        <f>Food_data!AP46</f>
        <v>5881.7864664353001</v>
      </c>
      <c r="AQ174">
        <f>Food_data!AQ46</f>
        <v>5986.94833032713</v>
      </c>
      <c r="AR174">
        <f>Food_data!AR46</f>
        <v>6007.5721117386302</v>
      </c>
    </row>
    <row r="175" spans="1:44" x14ac:dyDescent="0.2">
      <c r="A175" t="str">
        <f>Food_data!A47</f>
        <v>FOOD</v>
      </c>
      <c r="B175" t="str">
        <f>Food_data!B47</f>
        <v>Land Cover|Forest|Forestry</v>
      </c>
      <c r="C175" t="str">
        <f>Food_data!C47</f>
        <v>million ha</v>
      </c>
      <c r="D175">
        <f>Food_data!D47</f>
        <v>2715</v>
      </c>
      <c r="E175">
        <f>Food_data!E47</f>
        <v>2714.99999999999</v>
      </c>
      <c r="F175">
        <f>Food_data!F47</f>
        <v>2714.99999999999</v>
      </c>
      <c r="G175">
        <f>Food_data!G47</f>
        <v>2708.2345987388899</v>
      </c>
      <c r="H175">
        <f>Food_data!H47</f>
        <v>2684.4647903176001</v>
      </c>
      <c r="I175">
        <f>Food_data!I47</f>
        <v>2635.3789521336498</v>
      </c>
      <c r="J175">
        <f>Food_data!J47</f>
        <v>2567.3297073271101</v>
      </c>
      <c r="K175">
        <f>Food_data!K47</f>
        <v>2506.0661233742499</v>
      </c>
      <c r="L175">
        <f>Food_data!L47</f>
        <v>2438.0168785677101</v>
      </c>
      <c r="M175">
        <f>Food_data!M47</f>
        <v>2376.7532946148399</v>
      </c>
      <c r="N175">
        <f>Food_data!N47</f>
        <v>2308.1098045977701</v>
      </c>
      <c r="O175">
        <f>Food_data!O47</f>
        <v>2362.2142056942298</v>
      </c>
      <c r="P175">
        <f>Food_data!P47</f>
        <v>2528.0246573662798</v>
      </c>
      <c r="Q175">
        <f>Food_data!Q47</f>
        <v>2664.06807483787</v>
      </c>
      <c r="R175">
        <f>Food_data!R47</f>
        <v>2716.2623626603199</v>
      </c>
      <c r="S175">
        <f>Food_data!S47</f>
        <v>2949.0111180683998</v>
      </c>
      <c r="T175">
        <f>Food_data!T47</f>
        <v>2992.31825619866</v>
      </c>
      <c r="U175">
        <f>Food_data!U47</f>
        <v>3040.1378348445101</v>
      </c>
      <c r="V175">
        <f>Food_data!V47</f>
        <v>3087.5105611456602</v>
      </c>
      <c r="W175">
        <f>Food_data!W47</f>
        <v>3295.4292753663599</v>
      </c>
      <c r="X175">
        <f>Food_data!X47</f>
        <v>3335.01951568905</v>
      </c>
      <c r="Y175">
        <f>Food_data!Y47</f>
        <v>3382.3016102855499</v>
      </c>
      <c r="Z175">
        <f>Food_data!Z47</f>
        <v>3570.35545652678</v>
      </c>
      <c r="AA175">
        <f>Food_data!AA47</f>
        <v>3610.98422052979</v>
      </c>
      <c r="AB175">
        <f>Food_data!AB47</f>
        <v>3656.50147151177</v>
      </c>
      <c r="AC175">
        <f>Food_data!AC47</f>
        <v>3829.5365558271801</v>
      </c>
      <c r="AD175">
        <f>Food_data!AD47</f>
        <v>3874.4362683302702</v>
      </c>
      <c r="AE175">
        <f>Food_data!AE47</f>
        <v>3912.79691679701</v>
      </c>
      <c r="AF175">
        <f>Food_data!AF47</f>
        <v>3956.40329699933</v>
      </c>
      <c r="AG175">
        <f>Food_data!AG47</f>
        <v>4117.7519669724597</v>
      </c>
      <c r="AH175">
        <f>Food_data!AH47</f>
        <v>4155.78537541074</v>
      </c>
      <c r="AI175">
        <f>Food_data!AI47</f>
        <v>4201.6577267673902</v>
      </c>
      <c r="AJ175">
        <f>Food_data!AJ47</f>
        <v>4350.6937979722197</v>
      </c>
      <c r="AK175">
        <f>Food_data!AK47</f>
        <v>4396.7167957094298</v>
      </c>
      <c r="AL175">
        <f>Food_data!AL47</f>
        <v>4421.72036158635</v>
      </c>
      <c r="AM175">
        <f>Food_data!AM47</f>
        <v>4536.8812394822899</v>
      </c>
      <c r="AN175">
        <f>Food_data!AN47</f>
        <v>4559.1024458742404</v>
      </c>
      <c r="AO175">
        <f>Food_data!AO47</f>
        <v>4575.17047302641</v>
      </c>
      <c r="AP175">
        <f>Food_data!AP47</f>
        <v>4596.7864664353001</v>
      </c>
      <c r="AQ175">
        <f>Food_data!AQ47</f>
        <v>4701.94833032713</v>
      </c>
      <c r="AR175">
        <f>Food_data!AR47</f>
        <v>4722.5721117386302</v>
      </c>
    </row>
    <row r="176" spans="1:44" x14ac:dyDescent="0.2">
      <c r="A176" t="str">
        <f>Food_data!A48</f>
        <v>FOOD</v>
      </c>
      <c r="B176" t="str">
        <f>Food_data!B48</f>
        <v>Land Cover|Other Land</v>
      </c>
      <c r="C176" t="str">
        <f>Food_data!C48</f>
        <v>million ha</v>
      </c>
      <c r="D176">
        <f>Food_data!D48</f>
        <v>3899.99999999999</v>
      </c>
      <c r="E176">
        <f>Food_data!E48</f>
        <v>3899.99999999999</v>
      </c>
      <c r="F176">
        <f>Food_data!F48</f>
        <v>3899.99999999999</v>
      </c>
      <c r="G176">
        <f>Food_data!G48</f>
        <v>3899.99999999999</v>
      </c>
      <c r="H176">
        <f>Food_data!H48</f>
        <v>3899.99999999999</v>
      </c>
      <c r="I176">
        <f>Food_data!I48</f>
        <v>3899.99999999999</v>
      </c>
      <c r="J176">
        <f>Food_data!J48</f>
        <v>3900</v>
      </c>
      <c r="K176">
        <f>Food_data!K48</f>
        <v>3899.99999999999</v>
      </c>
      <c r="L176">
        <f>Food_data!L48</f>
        <v>3899.99999999999</v>
      </c>
      <c r="M176">
        <f>Food_data!M48</f>
        <v>3900</v>
      </c>
      <c r="N176">
        <f>Food_data!N48</f>
        <v>3900</v>
      </c>
      <c r="O176">
        <f>Food_data!O48</f>
        <v>3900</v>
      </c>
      <c r="P176">
        <f>Food_data!P48</f>
        <v>3900</v>
      </c>
      <c r="Q176">
        <f>Food_data!Q48</f>
        <v>3900</v>
      </c>
      <c r="R176">
        <f>Food_data!R48</f>
        <v>3900</v>
      </c>
      <c r="S176">
        <f>Food_data!S48</f>
        <v>3900</v>
      </c>
      <c r="T176">
        <f>Food_data!T48</f>
        <v>3900</v>
      </c>
      <c r="U176">
        <f>Food_data!U48</f>
        <v>3900</v>
      </c>
      <c r="V176">
        <f>Food_data!V48</f>
        <v>3900</v>
      </c>
      <c r="W176">
        <f>Food_data!W48</f>
        <v>3900</v>
      </c>
      <c r="X176">
        <f>Food_data!X48</f>
        <v>3900</v>
      </c>
      <c r="Y176">
        <f>Food_data!Y48</f>
        <v>3900</v>
      </c>
      <c r="Z176">
        <f>Food_data!Z48</f>
        <v>3900</v>
      </c>
      <c r="AA176">
        <f>Food_data!AA48</f>
        <v>3900</v>
      </c>
      <c r="AB176">
        <f>Food_data!AB48</f>
        <v>3900</v>
      </c>
      <c r="AC176">
        <f>Food_data!AC48</f>
        <v>3900</v>
      </c>
      <c r="AD176">
        <f>Food_data!AD48</f>
        <v>3900</v>
      </c>
      <c r="AE176">
        <f>Food_data!AE48</f>
        <v>3900</v>
      </c>
      <c r="AF176">
        <f>Food_data!AF48</f>
        <v>3900</v>
      </c>
      <c r="AG176">
        <f>Food_data!AG48</f>
        <v>3900</v>
      </c>
      <c r="AH176">
        <f>Food_data!AH48</f>
        <v>3900</v>
      </c>
      <c r="AI176">
        <f>Food_data!AI48</f>
        <v>3900</v>
      </c>
      <c r="AJ176">
        <f>Food_data!AJ48</f>
        <v>3900</v>
      </c>
      <c r="AK176">
        <f>Food_data!AK48</f>
        <v>3900</v>
      </c>
      <c r="AL176">
        <f>Food_data!AL48</f>
        <v>3900</v>
      </c>
      <c r="AM176">
        <f>Food_data!AM48</f>
        <v>3900</v>
      </c>
      <c r="AN176">
        <f>Food_data!AN48</f>
        <v>3900</v>
      </c>
      <c r="AO176">
        <f>Food_data!AO48</f>
        <v>3900</v>
      </c>
      <c r="AP176">
        <f>Food_data!AP48</f>
        <v>3900</v>
      </c>
      <c r="AQ176">
        <f>Food_data!AQ48</f>
        <v>3900</v>
      </c>
      <c r="AR176">
        <f>Food_data!AR48</f>
        <v>3900</v>
      </c>
    </row>
    <row r="177" spans="1:44" x14ac:dyDescent="0.2">
      <c r="A177" t="str">
        <f>Food_data!A49</f>
        <v>FOOD</v>
      </c>
      <c r="B177" t="str">
        <f>Food_data!B49</f>
        <v>Land Cover|Pasture</v>
      </c>
      <c r="C177" t="str">
        <f>Food_data!C49</f>
        <v>million ha</v>
      </c>
      <c r="D177">
        <f>Food_data!D49</f>
        <v>3200</v>
      </c>
      <c r="E177">
        <f>Food_data!E49</f>
        <v>3200</v>
      </c>
      <c r="F177">
        <f>Food_data!F49</f>
        <v>3200</v>
      </c>
      <c r="G177">
        <f>Food_data!G49</f>
        <v>3200</v>
      </c>
      <c r="H177">
        <f>Food_data!H49</f>
        <v>3200</v>
      </c>
      <c r="I177">
        <f>Food_data!I49</f>
        <v>3222.1062263980698</v>
      </c>
      <c r="J177">
        <f>Food_data!J49</f>
        <v>3260.7715011148398</v>
      </c>
      <c r="K177">
        <f>Food_data!K49</f>
        <v>3292.9925633788298</v>
      </c>
      <c r="L177">
        <f>Food_data!L49</f>
        <v>3331.6578380955998</v>
      </c>
      <c r="M177">
        <f>Food_data!M49</f>
        <v>3363.8789003595798</v>
      </c>
      <c r="N177">
        <f>Food_data!N49</f>
        <v>3402.5441750763598</v>
      </c>
      <c r="O177">
        <f>Food_data!O49</f>
        <v>3389.6557501707698</v>
      </c>
      <c r="P177">
        <f>Food_data!P49</f>
        <v>3199.0427291985902</v>
      </c>
      <c r="Q177">
        <f>Food_data!Q49</f>
        <v>3192.9376858222499</v>
      </c>
      <c r="R177">
        <f>Food_data!R49</f>
        <v>3180.7275990695898</v>
      </c>
      <c r="S177">
        <f>Food_data!S49</f>
        <v>3010.09163670107</v>
      </c>
      <c r="T177">
        <f>Food_data!T49</f>
        <v>3004.2918454935598</v>
      </c>
      <c r="U177">
        <f>Food_data!U49</f>
        <v>2992.6922630785202</v>
      </c>
      <c r="V177">
        <f>Food_data!V49</f>
        <v>2981.0926806634898</v>
      </c>
      <c r="W177">
        <f>Food_data!W49</f>
        <v>2828.08866499853</v>
      </c>
      <c r="X177">
        <f>Food_data!X49</f>
        <v>2822.5650543247102</v>
      </c>
      <c r="Y177">
        <f>Food_data!Y49</f>
        <v>2811.5178329770501</v>
      </c>
      <c r="Z177">
        <f>Food_data!Z49</f>
        <v>2673.1764929189799</v>
      </c>
      <c r="AA177">
        <f>Food_data!AA49</f>
        <v>2667.9039554576002</v>
      </c>
      <c r="AB177">
        <f>Food_data!AB49</f>
        <v>2657.35888053484</v>
      </c>
      <c r="AC177">
        <f>Food_data!AC49</f>
        <v>2531.7349444985198</v>
      </c>
      <c r="AD177">
        <f>Food_data!AD49</f>
        <v>2521.6483510941398</v>
      </c>
      <c r="AE177">
        <f>Food_data!AE49</f>
        <v>2516.60505439195</v>
      </c>
      <c r="AF177">
        <f>Food_data!AF49</f>
        <v>2506.5184609875701</v>
      </c>
      <c r="AG177">
        <f>Food_data!AG49</f>
        <v>2392.4138731005601</v>
      </c>
      <c r="AH177">
        <f>Food_data!AH49</f>
        <v>2387.58071376097</v>
      </c>
      <c r="AI177">
        <f>Food_data!AI49</f>
        <v>2377.9143950817702</v>
      </c>
      <c r="AJ177">
        <f>Food_data!AJ49</f>
        <v>2273.5181533464802</v>
      </c>
      <c r="AK177">
        <f>Food_data!AK49</f>
        <v>2264.23848741445</v>
      </c>
      <c r="AL177">
        <f>Food_data!AL49</f>
        <v>2259.5986544484299</v>
      </c>
      <c r="AM177">
        <f>Food_data!AM49</f>
        <v>2163.7682581888498</v>
      </c>
      <c r="AN177">
        <f>Food_data!AN49</f>
        <v>2154.84550248498</v>
      </c>
      <c r="AO177">
        <f>Food_data!AO49</f>
        <v>2150.3841246330499</v>
      </c>
      <c r="AP177">
        <f>Food_data!AP49</f>
        <v>2141.46136892917</v>
      </c>
      <c r="AQ177">
        <f>Food_data!AQ49</f>
        <v>2053.5557016243702</v>
      </c>
      <c r="AR177">
        <f>Food_data!AR49</f>
        <v>2044.9634183539699</v>
      </c>
    </row>
    <row r="178" spans="1:44" x14ac:dyDescent="0.2">
      <c r="A178" t="str">
        <f>Food_data!A50</f>
        <v>FOOD</v>
      </c>
      <c r="B178" t="str">
        <f>Food_data!B50</f>
        <v>Land Cover|Cropland+Livestock+Forest</v>
      </c>
      <c r="C178" t="str">
        <f>Food_data!C50</f>
        <v>million ha</v>
      </c>
      <c r="D178">
        <f>Food_data!D50</f>
        <v>7760.64446641831</v>
      </c>
      <c r="E178">
        <f>Food_data!E50</f>
        <v>7783.8200296290497</v>
      </c>
      <c r="F178">
        <f>Food_data!F50</f>
        <v>7807.5898380503404</v>
      </c>
      <c r="G178">
        <f>Food_data!G50</f>
        <v>7823.99999999999</v>
      </c>
      <c r="H178">
        <f>Food_data!H50</f>
        <v>7823.99999999999</v>
      </c>
      <c r="I178">
        <f>Food_data!I50</f>
        <v>7823.9999999999891</v>
      </c>
      <c r="J178">
        <f>Food_data!J50</f>
        <v>7823.9999999999782</v>
      </c>
      <c r="K178">
        <f>Food_data!K50</f>
        <v>7824</v>
      </c>
      <c r="L178">
        <f>Food_data!L50</f>
        <v>7823.99999999999</v>
      </c>
      <c r="M178">
        <f>Food_data!M50</f>
        <v>7823.99999999998</v>
      </c>
      <c r="N178">
        <f>Food_data!N50</f>
        <v>7823.9999999999909</v>
      </c>
      <c r="O178">
        <f>Food_data!O50</f>
        <v>7823.9999999999891</v>
      </c>
      <c r="P178">
        <f>Food_data!P50</f>
        <v>7732.3459159730392</v>
      </c>
      <c r="Q178">
        <f>Food_data!Q50</f>
        <v>7823.99999999998</v>
      </c>
      <c r="R178">
        <f>Food_data!R50</f>
        <v>7823.9999999999791</v>
      </c>
      <c r="S178">
        <f>Food_data!S50</f>
        <v>7823.99999999998</v>
      </c>
      <c r="T178">
        <f>Food_data!T50</f>
        <v>7823.99999999999</v>
      </c>
      <c r="U178">
        <f>Food_data!U50</f>
        <v>7823.99999999998</v>
      </c>
      <c r="V178">
        <f>Food_data!V50</f>
        <v>7823.99999999998</v>
      </c>
      <c r="W178">
        <f>Food_data!W50</f>
        <v>7823.9999999999782</v>
      </c>
      <c r="X178">
        <f>Food_data!X50</f>
        <v>7823.99999999999</v>
      </c>
      <c r="Y178">
        <f>Food_data!Y50</f>
        <v>7823.99999999998</v>
      </c>
      <c r="Z178">
        <f>Food_data!Z50</f>
        <v>7823.9999999999927</v>
      </c>
      <c r="AA178">
        <f>Food_data!AA50</f>
        <v>7823.9999999999936</v>
      </c>
      <c r="AB178">
        <f>Food_data!AB50</f>
        <v>7823.9999999999909</v>
      </c>
      <c r="AC178">
        <f>Food_data!AC50</f>
        <v>7823.9999999999891</v>
      </c>
      <c r="AD178">
        <f>Food_data!AD50</f>
        <v>7823.9999999999891</v>
      </c>
      <c r="AE178">
        <f>Food_data!AE50</f>
        <v>7823.9999999999909</v>
      </c>
      <c r="AF178">
        <f>Food_data!AF50</f>
        <v>7823.9999999999854</v>
      </c>
      <c r="AG178">
        <f>Food_data!AG50</f>
        <v>7823.9999999999945</v>
      </c>
      <c r="AH178">
        <f>Food_data!AH50</f>
        <v>7823.9999999999936</v>
      </c>
      <c r="AI178">
        <f>Food_data!AI50</f>
        <v>7823.9999999999854</v>
      </c>
      <c r="AJ178">
        <f>Food_data!AJ50</f>
        <v>7823.9999999999936</v>
      </c>
      <c r="AK178">
        <f>Food_data!AK50</f>
        <v>7823.9999999999918</v>
      </c>
      <c r="AL178">
        <f>Food_data!AL50</f>
        <v>7823.99999999998</v>
      </c>
      <c r="AM178">
        <f>Food_data!AM50</f>
        <v>7823.99999999998</v>
      </c>
      <c r="AN178">
        <f>Food_data!AN50</f>
        <v>7823.99999999999</v>
      </c>
      <c r="AO178">
        <f>Food_data!AO50</f>
        <v>7823.9999999999909</v>
      </c>
      <c r="AP178">
        <f>Food_data!AP50</f>
        <v>7823.99999999998</v>
      </c>
      <c r="AQ178">
        <f>Food_data!AQ50</f>
        <v>7823.99999999999</v>
      </c>
      <c r="AR178">
        <f>Food_data!AR50</f>
        <v>7823.99999999998</v>
      </c>
    </row>
    <row r="179" spans="1:44" x14ac:dyDescent="0.2">
      <c r="A179" t="str">
        <f>Food_data!A53</f>
        <v>FOOD</v>
      </c>
      <c r="B179" t="str">
        <f>Food_data!B53</f>
        <v>Primary Energy</v>
      </c>
      <c r="C179" t="str">
        <f>Food_data!C53</f>
        <v>EJ/yr</v>
      </c>
      <c r="D179">
        <f>Food_data!D53</f>
        <v>490.83359062747843</v>
      </c>
      <c r="E179">
        <f>Food_data!E53</f>
        <v>497.10340575361784</v>
      </c>
      <c r="F179">
        <f>Food_data!F53</f>
        <v>497.9827917788885</v>
      </c>
      <c r="G179">
        <f>Food_data!G53</f>
        <v>491.86928885809641</v>
      </c>
      <c r="H179">
        <f>Food_data!H53</f>
        <v>487.47586742548026</v>
      </c>
      <c r="I179">
        <f>Food_data!I53</f>
        <v>487.3901694929861</v>
      </c>
      <c r="J179">
        <f>Food_data!J53</f>
        <v>489.18455895842152</v>
      </c>
      <c r="K179">
        <f>Food_data!K53</f>
        <v>490.67597182325591</v>
      </c>
      <c r="L179">
        <f>Food_data!L53</f>
        <v>493.17493632166691</v>
      </c>
      <c r="M179">
        <f>Food_data!M53</f>
        <v>499.72830470843172</v>
      </c>
      <c r="N179">
        <f>Food_data!N53</f>
        <v>501.57166331291199</v>
      </c>
      <c r="O179">
        <f>Food_data!O53</f>
        <v>500.07989203505599</v>
      </c>
      <c r="P179">
        <f>Food_data!P53</f>
        <v>502.55224127820929</v>
      </c>
      <c r="Q179">
        <f>Food_data!Q53</f>
        <v>508.28196172274812</v>
      </c>
      <c r="R179">
        <f>Food_data!R53</f>
        <v>509.26587314345909</v>
      </c>
      <c r="S179">
        <f>Food_data!S53</f>
        <v>512.67915644594575</v>
      </c>
      <c r="T179">
        <f>Food_data!T53</f>
        <v>517.23102362138104</v>
      </c>
      <c r="U179">
        <f>Food_data!U53</f>
        <v>519.82037051250484</v>
      </c>
      <c r="V179">
        <f>Food_data!V53</f>
        <v>521.43286926773919</v>
      </c>
      <c r="W179">
        <f>Food_data!W53</f>
        <v>523.15434674131222</v>
      </c>
      <c r="X179">
        <f>Food_data!X53</f>
        <v>527.73983343709131</v>
      </c>
      <c r="Y179">
        <f>Food_data!Y53</f>
        <v>533.79947153344858</v>
      </c>
      <c r="Z179">
        <f>Food_data!Z53</f>
        <v>541.74611641559341</v>
      </c>
      <c r="AA179">
        <f>Food_data!AA53</f>
        <v>550.57843243787306</v>
      </c>
      <c r="AB179">
        <f>Food_data!AB53</f>
        <v>557.40585483877067</v>
      </c>
      <c r="AC179">
        <f>Food_data!AC53</f>
        <v>564.49034501068809</v>
      </c>
      <c r="AD179">
        <f>Food_data!AD53</f>
        <v>570.52647252396571</v>
      </c>
      <c r="AE179">
        <f>Food_data!AE53</f>
        <v>577.57618991658387</v>
      </c>
      <c r="AF179">
        <f>Food_data!AF53</f>
        <v>584.24427372488401</v>
      </c>
      <c r="AG179">
        <f>Food_data!AG53</f>
        <v>589.92485278107813</v>
      </c>
      <c r="AH179">
        <f>Food_data!AH53</f>
        <v>593.62706561884738</v>
      </c>
      <c r="AI179">
        <f>Food_data!AI53</f>
        <v>597.60854865449335</v>
      </c>
      <c r="AJ179">
        <f>Food_data!AJ53</f>
        <v>601.97494899076389</v>
      </c>
      <c r="AK179">
        <f>Food_data!AK53</f>
        <v>604.26026717645686</v>
      </c>
      <c r="AL179">
        <f>Food_data!AL53</f>
        <v>608.65021816521676</v>
      </c>
      <c r="AM179">
        <f>Food_data!AM53</f>
        <v>613.10862146553995</v>
      </c>
      <c r="AN179">
        <f>Food_data!AN53</f>
        <v>619.14086185230997</v>
      </c>
      <c r="AO179">
        <f>Food_data!AO53</f>
        <v>625.25698948302329</v>
      </c>
      <c r="AP179">
        <f>Food_data!AP53</f>
        <v>629.87822171051459</v>
      </c>
      <c r="AQ179">
        <f>Food_data!AQ53</f>
        <v>635.32403519647391</v>
      </c>
      <c r="AR179">
        <f>Food_data!AR53</f>
        <v>642.57101663225944</v>
      </c>
    </row>
    <row r="180" spans="1:44" x14ac:dyDescent="0.2">
      <c r="A180" t="str">
        <f>Food_data!A54</f>
        <v>FOOD</v>
      </c>
      <c r="B180" t="str">
        <f>Food_data!B54</f>
        <v>Primary Energy|Biomass</v>
      </c>
      <c r="C180" t="str">
        <f>Food_data!C54</f>
        <v>EJ/yr</v>
      </c>
      <c r="D180">
        <f>Food_data!D54</f>
        <v>36.423419817305216</v>
      </c>
      <c r="E180">
        <f>Food_data!E54</f>
        <v>36.545733950773837</v>
      </c>
      <c r="F180">
        <f>Food_data!F54</f>
        <v>36.671184344075051</v>
      </c>
      <c r="G180">
        <f>Food_data!G54</f>
        <v>36.722461764302025</v>
      </c>
      <c r="H180">
        <f>Food_data!H54</f>
        <v>36.598329169179806</v>
      </c>
      <c r="I180">
        <f>Food_data!I54</f>
        <v>36.208378261549541</v>
      </c>
      <c r="J180">
        <f>Food_data!J54</f>
        <v>35.619311584382061</v>
      </c>
      <c r="K180">
        <f>Food_data!K54</f>
        <v>35.104630606010595</v>
      </c>
      <c r="L180">
        <f>Food_data!L54</f>
        <v>34.51556392884315</v>
      </c>
      <c r="M180">
        <f>Food_data!M54</f>
        <v>34.00088295047177</v>
      </c>
      <c r="N180">
        <f>Food_data!N54</f>
        <v>33.408712958426221</v>
      </c>
      <c r="O180">
        <f>Food_data!O54</f>
        <v>33.989354209269308</v>
      </c>
      <c r="P180">
        <f>Food_data!P54</f>
        <v>35.739772731323427</v>
      </c>
      <c r="Q180">
        <f>Food_data!Q54</f>
        <v>37.180773654105224</v>
      </c>
      <c r="R180">
        <f>Food_data!R54</f>
        <v>37.738222455738502</v>
      </c>
      <c r="S180">
        <f>Food_data!S54</f>
        <v>40.194629426853467</v>
      </c>
      <c r="T180">
        <f>Food_data!T54</f>
        <v>40.658763156718805</v>
      </c>
      <c r="U180">
        <f>Food_data!U54</f>
        <v>41.173413771830305</v>
      </c>
      <c r="V180">
        <f>Food_data!V54</f>
        <v>41.68337243732249</v>
      </c>
      <c r="W180">
        <f>Food_data!W54</f>
        <v>43.875927716137454</v>
      </c>
      <c r="X180">
        <f>Food_data!X54</f>
        <v>44.304170278855885</v>
      </c>
      <c r="Y180">
        <f>Food_data!Y54</f>
        <v>44.810041051616629</v>
      </c>
      <c r="Z180">
        <f>Food_data!Z54</f>
        <v>46.797151476479662</v>
      </c>
      <c r="AA180">
        <f>Food_data!AA54</f>
        <v>47.233162278008876</v>
      </c>
      <c r="AB180">
        <f>Food_data!AB54</f>
        <v>47.723638452649766</v>
      </c>
      <c r="AC180">
        <f>Food_data!AC54</f>
        <v>49.549915617459199</v>
      </c>
      <c r="AD180">
        <f>Food_data!AD54</f>
        <v>50.033907638071767</v>
      </c>
      <c r="AE180">
        <f>Food_data!AE54</f>
        <v>50.4461032264701</v>
      </c>
      <c r="AF180">
        <f>Food_data!AF54</f>
        <v>50.916515257924658</v>
      </c>
      <c r="AG180">
        <f>Food_data!AG54</f>
        <v>52.620085072140036</v>
      </c>
      <c r="AH180">
        <f>Food_data!AH54</f>
        <v>53.031980900072099</v>
      </c>
      <c r="AI180">
        <f>Food_data!AI54</f>
        <v>53.523049368814497</v>
      </c>
      <c r="AJ180">
        <f>Food_data!AJ54</f>
        <v>55.100473155795385</v>
      </c>
      <c r="AK180">
        <f>Food_data!AK54</f>
        <v>55.593123411533696</v>
      </c>
      <c r="AL180">
        <f>Food_data!AL54</f>
        <v>55.86820589257141</v>
      </c>
      <c r="AM180">
        <f>Food_data!AM54</f>
        <v>57.086803889976402</v>
      </c>
      <c r="AN180">
        <f>Food_data!AN54</f>
        <v>57.33267159642196</v>
      </c>
      <c r="AO180">
        <f>Food_data!AO54</f>
        <v>57.510794661017371</v>
      </c>
      <c r="AP180">
        <f>Food_data!AP54</f>
        <v>57.750307631140799</v>
      </c>
      <c r="AQ180">
        <f>Food_data!AQ54</f>
        <v>58.863915981502601</v>
      </c>
      <c r="AR180">
        <f>Food_data!AR54</f>
        <v>59.0930107256535</v>
      </c>
    </row>
    <row r="181" spans="1:44" x14ac:dyDescent="0.2">
      <c r="A181" t="str">
        <f>Food_data!A55</f>
        <v>FOOD</v>
      </c>
      <c r="B181" t="str">
        <f>Food_data!B55</f>
        <v>Primary Energy|Biomass|Crops residues</v>
      </c>
      <c r="C181" t="str">
        <f>Food_data!C55</f>
        <v>EJ/yr</v>
      </c>
      <c r="D181">
        <f>Food_data!D55</f>
        <v>7.9159198173052499</v>
      </c>
      <c r="E181">
        <f>Food_data!E55</f>
        <v>8.0382339507739093</v>
      </c>
      <c r="F181">
        <f>Food_data!F55</f>
        <v>8.1636843440751008</v>
      </c>
      <c r="G181">
        <f>Food_data!G55</f>
        <v>8.2859984775437692</v>
      </c>
      <c r="H181">
        <f>Food_data!H55</f>
        <v>8.4114488708449606</v>
      </c>
      <c r="I181">
        <f>Food_data!I55</f>
        <v>8.5368992641461503</v>
      </c>
      <c r="J181">
        <f>Food_data!J55</f>
        <v>8.66234965744734</v>
      </c>
      <c r="K181">
        <f>Food_data!K55</f>
        <v>8.7909363105810705</v>
      </c>
      <c r="L181">
        <f>Food_data!L55</f>
        <v>8.9163867038822602</v>
      </c>
      <c r="M181">
        <f>Food_data!M55</f>
        <v>9.04497335701598</v>
      </c>
      <c r="N181">
        <f>Food_data!N55</f>
        <v>9.1735600101496999</v>
      </c>
      <c r="O181">
        <f>Food_data!O55</f>
        <v>9.1861050494798207</v>
      </c>
      <c r="P181">
        <f>Food_data!P55</f>
        <v>9.1955138289774094</v>
      </c>
      <c r="Q181">
        <f>Food_data!Q55</f>
        <v>9.2080588683075302</v>
      </c>
      <c r="R181">
        <f>Food_data!R55</f>
        <v>9.2174676478051207</v>
      </c>
      <c r="S181">
        <f>Food_data!S55</f>
        <v>9.2300126871352397</v>
      </c>
      <c r="T181">
        <f>Food_data!T55</f>
        <v>9.2394214666328303</v>
      </c>
      <c r="U181">
        <f>Food_data!U55</f>
        <v>9.2519665059629492</v>
      </c>
      <c r="V181">
        <f>Food_data!V55</f>
        <v>9.26451154529307</v>
      </c>
      <c r="W181">
        <f>Food_data!W55</f>
        <v>9.2739203247906605</v>
      </c>
      <c r="X181">
        <f>Food_data!X55</f>
        <v>9.2864653641207795</v>
      </c>
      <c r="Y181">
        <f>Food_data!Y55</f>
        <v>9.2958741436183701</v>
      </c>
      <c r="Z181">
        <f>Food_data!Z55</f>
        <v>9.3084191829484801</v>
      </c>
      <c r="AA181">
        <f>Food_data!AA55</f>
        <v>9.3178279624460796</v>
      </c>
      <c r="AB181">
        <f>Food_data!AB55</f>
        <v>9.3303730017761897</v>
      </c>
      <c r="AC181">
        <f>Food_data!AC55</f>
        <v>9.3397817812737802</v>
      </c>
      <c r="AD181">
        <f>Food_data!AD55</f>
        <v>9.3523268206038992</v>
      </c>
      <c r="AE181">
        <f>Food_data!AE55</f>
        <v>9.3617356001014898</v>
      </c>
      <c r="AF181">
        <f>Food_data!AF55</f>
        <v>9.3742806394316105</v>
      </c>
      <c r="AG181">
        <f>Food_data!AG55</f>
        <v>9.3836894189291993</v>
      </c>
      <c r="AH181">
        <f>Food_data!AH55</f>
        <v>9.39623445825932</v>
      </c>
      <c r="AI181">
        <f>Food_data!AI55</f>
        <v>9.4056432377569106</v>
      </c>
      <c r="AJ181">
        <f>Food_data!AJ55</f>
        <v>9.4181882770870295</v>
      </c>
      <c r="AK181">
        <f>Food_data!AK55</f>
        <v>9.4275970565846201</v>
      </c>
      <c r="AL181">
        <f>Food_data!AL55</f>
        <v>9.4401420959147408</v>
      </c>
      <c r="AM181">
        <f>Food_data!AM55</f>
        <v>9.4495508754123296</v>
      </c>
      <c r="AN181">
        <f>Food_data!AN55</f>
        <v>9.4620959147424504</v>
      </c>
      <c r="AO181">
        <f>Food_data!AO55</f>
        <v>9.4715046942400392</v>
      </c>
      <c r="AP181">
        <f>Food_data!AP55</f>
        <v>9.4840497335701492</v>
      </c>
      <c r="AQ181">
        <f>Food_data!AQ55</f>
        <v>9.4934585130677505</v>
      </c>
      <c r="AR181">
        <f>Food_data!AR55</f>
        <v>9.5060035523978605</v>
      </c>
    </row>
    <row r="182" spans="1:44" x14ac:dyDescent="0.2">
      <c r="A182" t="str">
        <f>Food_data!A56</f>
        <v>FOOD</v>
      </c>
      <c r="B182" t="str">
        <f>Food_data!B56</f>
        <v>Primary Energy|Coal</v>
      </c>
      <c r="C182" t="str">
        <f>Food_data!C56</f>
        <v>EJ/yr</v>
      </c>
      <c r="D182">
        <f>Food_data!D56</f>
        <v>139.24760000000001</v>
      </c>
      <c r="E182">
        <f>Food_data!E56</f>
        <v>140.35120000000001</v>
      </c>
      <c r="F182">
        <f>Food_data!F56</f>
        <v>141.45480000000001</v>
      </c>
      <c r="G182">
        <f>Food_data!G56</f>
        <v>142.5583</v>
      </c>
      <c r="H182">
        <f>Food_data!H56</f>
        <v>143.6619</v>
      </c>
      <c r="I182">
        <f>Food_data!I56</f>
        <v>144.7655</v>
      </c>
      <c r="J182">
        <f>Food_data!J56</f>
        <v>145.869</v>
      </c>
      <c r="K182">
        <f>Food_data!K56</f>
        <v>146.9726</v>
      </c>
      <c r="L182">
        <f>Food_data!L56</f>
        <v>148.07619999999901</v>
      </c>
      <c r="M182">
        <f>Food_data!M56</f>
        <v>149.179699999999</v>
      </c>
      <c r="N182">
        <f>Food_data!N56</f>
        <v>150</v>
      </c>
      <c r="O182">
        <f>Food_data!O56</f>
        <v>144.4</v>
      </c>
      <c r="P182">
        <f>Food_data!P56</f>
        <v>138.80000000000001</v>
      </c>
      <c r="Q182">
        <f>Food_data!Q56</f>
        <v>136.28191645652399</v>
      </c>
      <c r="R182">
        <f>Food_data!R56</f>
        <v>137.37696224934501</v>
      </c>
      <c r="S182">
        <f>Food_data!S56</f>
        <v>139.00729125344901</v>
      </c>
      <c r="T182">
        <f>Food_data!T56</f>
        <v>143.96976815789</v>
      </c>
      <c r="U182">
        <f>Food_data!U56</f>
        <v>145.64995687382901</v>
      </c>
      <c r="V182">
        <f>Food_data!V56</f>
        <v>145.62678164296801</v>
      </c>
      <c r="W182">
        <f>Food_data!W56</f>
        <v>144.54181389748001</v>
      </c>
      <c r="X182">
        <f>Food_data!X56</f>
        <v>149.02469470813099</v>
      </c>
      <c r="Y182">
        <f>Food_data!Y56</f>
        <v>155.43383020429101</v>
      </c>
      <c r="Z182">
        <f>Food_data!Z56</f>
        <v>163.06920310802201</v>
      </c>
      <c r="AA182">
        <f>Food_data!AA56</f>
        <v>172.794132425973</v>
      </c>
      <c r="AB182">
        <f>Food_data!AB56</f>
        <v>179.20889684356001</v>
      </c>
      <c r="AC182">
        <f>Food_data!AC56</f>
        <v>185.50945473498899</v>
      </c>
      <c r="AD182">
        <f>Food_data!AD56</f>
        <v>192.88323464701901</v>
      </c>
      <c r="AE182">
        <f>Food_data!AE56</f>
        <v>200.81740568739801</v>
      </c>
      <c r="AF182">
        <f>Food_data!AF56</f>
        <v>208.299239075125</v>
      </c>
      <c r="AG182">
        <f>Food_data!AG56</f>
        <v>213.564227676142</v>
      </c>
      <c r="AH182">
        <f>Food_data!AH56</f>
        <v>217.620111106818</v>
      </c>
      <c r="AI182">
        <f>Food_data!AI56</f>
        <v>221.266516932</v>
      </c>
      <c r="AJ182">
        <f>Food_data!AJ56</f>
        <v>224.358784482907</v>
      </c>
      <c r="AK182">
        <f>Food_data!AK56</f>
        <v>227.871999750989</v>
      </c>
      <c r="AL182">
        <f>Food_data!AL56</f>
        <v>232.132598705422</v>
      </c>
      <c r="AM182">
        <f>Food_data!AM56</f>
        <v>235.83543407359701</v>
      </c>
      <c r="AN182">
        <f>Food_data!AN56</f>
        <v>241.81943051502299</v>
      </c>
      <c r="AO182">
        <f>Food_data!AO56</f>
        <v>248.06597188653399</v>
      </c>
      <c r="AP182">
        <f>Food_data!AP56</f>
        <v>252.90042691067799</v>
      </c>
      <c r="AQ182">
        <f>Food_data!AQ56</f>
        <v>258.00314218788498</v>
      </c>
      <c r="AR182">
        <f>Food_data!AR56</f>
        <v>265.64026892757499</v>
      </c>
    </row>
    <row r="183" spans="1:44" x14ac:dyDescent="0.2">
      <c r="A183" t="str">
        <f>Food_data!A57</f>
        <v>FOOD</v>
      </c>
      <c r="B183" t="str">
        <f>Food_data!B57</f>
        <v>Primary Energy|Fossil</v>
      </c>
      <c r="C183" t="str">
        <f>Food_data!C57</f>
        <v>EJ/yr</v>
      </c>
      <c r="D183">
        <f>Food_data!D57</f>
        <v>414.82859999999903</v>
      </c>
      <c r="E183">
        <f>Food_data!E57</f>
        <v>418.21449999999902</v>
      </c>
      <c r="F183">
        <f>Food_data!F57</f>
        <v>421.60039999999799</v>
      </c>
      <c r="G183">
        <f>Food_data!G57</f>
        <v>424.98619999999903</v>
      </c>
      <c r="H183">
        <f>Food_data!H57</f>
        <v>428.37199999999899</v>
      </c>
      <c r="I183">
        <f>Food_data!I57</f>
        <v>431.75779999999901</v>
      </c>
      <c r="J183">
        <f>Food_data!J57</f>
        <v>435.14359999999999</v>
      </c>
      <c r="K183">
        <f>Food_data!K57</f>
        <v>438.52949999999998</v>
      </c>
      <c r="L183">
        <f>Food_data!L57</f>
        <v>441.91529999999801</v>
      </c>
      <c r="M183">
        <f>Food_data!M57</f>
        <v>445.301099999999</v>
      </c>
      <c r="N183">
        <f>Food_data!N57</f>
        <v>449</v>
      </c>
      <c r="O183">
        <f>Food_data!O57</f>
        <v>443.59999999999997</v>
      </c>
      <c r="P183">
        <f>Food_data!P57</f>
        <v>438.20000000000005</v>
      </c>
      <c r="Q183">
        <f>Food_data!Q57</f>
        <v>435.88191645652398</v>
      </c>
      <c r="R183">
        <f>Food_data!R57</f>
        <v>437.17696224934502</v>
      </c>
      <c r="S183">
        <f>Food_data!S57</f>
        <v>439.00729125344901</v>
      </c>
      <c r="T183">
        <f>Food_data!T57</f>
        <v>442.36976815788995</v>
      </c>
      <c r="U183">
        <f>Food_data!U57</f>
        <v>442.44995687382806</v>
      </c>
      <c r="V183">
        <f>Food_data!V57</f>
        <v>440.82678164296806</v>
      </c>
      <c r="W183">
        <f>Food_data!W57</f>
        <v>438.14181389748006</v>
      </c>
      <c r="X183">
        <f>Food_data!X57</f>
        <v>441.02469470813099</v>
      </c>
      <c r="Y183">
        <f>Food_data!Y57</f>
        <v>445.43383020429098</v>
      </c>
      <c r="Z183">
        <f>Food_data!Z57</f>
        <v>451.06920310802201</v>
      </c>
      <c r="AA183">
        <f>Food_data!AA57</f>
        <v>458.79413242597298</v>
      </c>
      <c r="AB183">
        <f>Food_data!AB57</f>
        <v>463.20889684355905</v>
      </c>
      <c r="AC183">
        <f>Food_data!AC57</f>
        <v>467.50945473498899</v>
      </c>
      <c r="AD183">
        <f>Food_data!AD57</f>
        <v>472.083234647018</v>
      </c>
      <c r="AE183">
        <f>Food_data!AE57</f>
        <v>477.21740568739801</v>
      </c>
      <c r="AF183">
        <f>Food_data!AF57</f>
        <v>481.899239075124</v>
      </c>
      <c r="AG183">
        <f>Food_data!AG57</f>
        <v>484.36422767614198</v>
      </c>
      <c r="AH183">
        <f>Food_data!AH57</f>
        <v>485.620111106818</v>
      </c>
      <c r="AI183">
        <f>Food_data!AI57</f>
        <v>486.266516932</v>
      </c>
      <c r="AJ183">
        <f>Food_data!AJ57</f>
        <v>486.35878448290703</v>
      </c>
      <c r="AK183">
        <f>Food_data!AK57</f>
        <v>486.87199975098798</v>
      </c>
      <c r="AL183">
        <f>Food_data!AL57</f>
        <v>488.132598705421</v>
      </c>
      <c r="AM183">
        <f>Food_data!AM57</f>
        <v>488.95546914499903</v>
      </c>
      <c r="AN183">
        <f>Food_data!AN57</f>
        <v>492.37827702724098</v>
      </c>
      <c r="AO183">
        <f>Food_data!AO57</f>
        <v>495.865971886534</v>
      </c>
      <c r="AP183">
        <f>Food_data!AP57</f>
        <v>498.10042691067702</v>
      </c>
      <c r="AQ183">
        <f>Food_data!AQ57</f>
        <v>500.603142187885</v>
      </c>
      <c r="AR183">
        <f>Food_data!AR57</f>
        <v>505.64026892757499</v>
      </c>
    </row>
    <row r="184" spans="1:44" x14ac:dyDescent="0.2">
      <c r="A184" t="str">
        <f>Food_data!A58</f>
        <v>FOOD</v>
      </c>
      <c r="B184" t="str">
        <f>Food_data!B58</f>
        <v>Primary Energy|Gas</v>
      </c>
      <c r="C184" t="str">
        <f>Food_data!C58</f>
        <v>EJ/yr</v>
      </c>
      <c r="D184">
        <f>Food_data!D58</f>
        <v>108.0354</v>
      </c>
      <c r="E184">
        <f>Food_data!E58</f>
        <v>109.716999999999</v>
      </c>
      <c r="F184">
        <f>Food_data!F58</f>
        <v>111.39859999999901</v>
      </c>
      <c r="G184">
        <f>Food_data!G58</f>
        <v>113.080199999999</v>
      </c>
      <c r="H184">
        <f>Food_data!H58</f>
        <v>114.76179999999999</v>
      </c>
      <c r="I184">
        <f>Food_data!I58</f>
        <v>116.44329999999999</v>
      </c>
      <c r="J184">
        <f>Food_data!J58</f>
        <v>118.1249</v>
      </c>
      <c r="K184">
        <f>Food_data!K58</f>
        <v>119.8065</v>
      </c>
      <c r="L184">
        <f>Food_data!L58</f>
        <v>121.48809999999899</v>
      </c>
      <c r="M184">
        <f>Food_data!M58</f>
        <v>123.16970000000001</v>
      </c>
      <c r="N184">
        <f>Food_data!N58</f>
        <v>125</v>
      </c>
      <c r="O184">
        <f>Food_data!O58</f>
        <v>127</v>
      </c>
      <c r="P184">
        <f>Food_data!P58</f>
        <v>129</v>
      </c>
      <c r="Q184">
        <f>Food_data!Q58</f>
        <v>131</v>
      </c>
      <c r="R184">
        <f>Food_data!R58</f>
        <v>133</v>
      </c>
      <c r="S184">
        <f>Food_data!S58</f>
        <v>135</v>
      </c>
      <c r="T184">
        <f>Food_data!T58</f>
        <v>135.19999999999999</v>
      </c>
      <c r="U184">
        <f>Food_data!U58</f>
        <v>135.4</v>
      </c>
      <c r="V184">
        <f>Food_data!V58</f>
        <v>135.6</v>
      </c>
      <c r="W184">
        <f>Food_data!W58</f>
        <v>135.80000000000001</v>
      </c>
      <c r="X184">
        <f>Food_data!X58</f>
        <v>136</v>
      </c>
      <c r="Y184">
        <f>Food_data!Y58</f>
        <v>136</v>
      </c>
      <c r="Z184">
        <f>Food_data!Z58</f>
        <v>136</v>
      </c>
      <c r="AA184">
        <f>Food_data!AA58</f>
        <v>136</v>
      </c>
      <c r="AB184">
        <f>Food_data!AB58</f>
        <v>135.99999999999901</v>
      </c>
      <c r="AC184">
        <f>Food_data!AC58</f>
        <v>136</v>
      </c>
      <c r="AD184">
        <f>Food_data!AD58</f>
        <v>134.99999999999901</v>
      </c>
      <c r="AE184">
        <f>Food_data!AE58</f>
        <v>134</v>
      </c>
      <c r="AF184">
        <f>Food_data!AF58</f>
        <v>132.99999999999901</v>
      </c>
      <c r="AG184">
        <f>Food_data!AG58</f>
        <v>132</v>
      </c>
      <c r="AH184">
        <f>Food_data!AH58</f>
        <v>131</v>
      </c>
      <c r="AI184">
        <f>Food_data!AI58</f>
        <v>130.19999999999999</v>
      </c>
      <c r="AJ184">
        <f>Food_data!AJ58</f>
        <v>129.4</v>
      </c>
      <c r="AK184">
        <f>Food_data!AK58</f>
        <v>128.6</v>
      </c>
      <c r="AL184">
        <f>Food_data!AL58</f>
        <v>127.799999999999</v>
      </c>
      <c r="AM184">
        <f>Food_data!AM58</f>
        <v>126.99999999999901</v>
      </c>
      <c r="AN184">
        <f>Food_data!AN58</f>
        <v>126.2</v>
      </c>
      <c r="AO184">
        <f>Food_data!AO58</f>
        <v>125.4</v>
      </c>
      <c r="AP184">
        <f>Food_data!AP58</f>
        <v>124.599999999999</v>
      </c>
      <c r="AQ184">
        <f>Food_data!AQ58</f>
        <v>123.8</v>
      </c>
      <c r="AR184">
        <f>Food_data!AR58</f>
        <v>123</v>
      </c>
    </row>
    <row r="185" spans="1:44" x14ac:dyDescent="0.2">
      <c r="A185" t="str">
        <f>Food_data!A59</f>
        <v>FOOD</v>
      </c>
      <c r="B185" t="str">
        <f>Food_data!B59</f>
        <v>Primary Energy|Hydro</v>
      </c>
      <c r="C185" t="str">
        <f>Food_data!C59</f>
        <v>EJ/yr</v>
      </c>
      <c r="D185">
        <f>Food_data!D59</f>
        <v>12.561203813760001</v>
      </c>
      <c r="E185">
        <f>Food_data!E59</f>
        <v>12.651722906457499</v>
      </c>
      <c r="F185">
        <f>Food_data!F59</f>
        <v>12.734546584435099</v>
      </c>
      <c r="G185">
        <f>Food_data!G59</f>
        <v>12.8125570741056</v>
      </c>
      <c r="H185">
        <f>Food_data!H59</f>
        <v>12.884295028147099</v>
      </c>
      <c r="I185">
        <f>Food_data!I59</f>
        <v>12.9497604465599</v>
      </c>
      <c r="J185">
        <f>Food_data!J59</f>
        <v>13.006254680294299</v>
      </c>
      <c r="K185">
        <f>Food_data!K59</f>
        <v>13.0592114956799</v>
      </c>
      <c r="L185">
        <f>Food_data!L59</f>
        <v>12.8800844928</v>
      </c>
      <c r="M185">
        <f>Food_data!M59</f>
        <v>12.702379132799997</v>
      </c>
      <c r="N185">
        <f>Food_data!N59</f>
        <v>12.5232521299199</v>
      </c>
      <c r="O185">
        <f>Food_data!O59</f>
        <v>12.34412512704</v>
      </c>
      <c r="P185">
        <f>Food_data!P59</f>
        <v>12.164998124159899</v>
      </c>
      <c r="Q185">
        <f>Food_data!Q59</f>
        <v>11.985871121279899</v>
      </c>
      <c r="R185">
        <f>Food_data!R59</f>
        <v>11.806744118400001</v>
      </c>
      <c r="S185">
        <f>Food_data!S59</f>
        <v>11.629038758399899</v>
      </c>
      <c r="T185">
        <f>Food_data!T59</f>
        <v>12.324379157521799</v>
      </c>
      <c r="U185">
        <f>Food_data!U59</f>
        <v>14.277716474641799</v>
      </c>
      <c r="V185">
        <f>Food_data!V59</f>
        <v>16.231053791761799</v>
      </c>
      <c r="W185">
        <f>Food_data!W59</f>
        <v>18.184391108881801</v>
      </c>
      <c r="X185">
        <f>Food_data!X59</f>
        <v>19.291537742632201</v>
      </c>
      <c r="Y185">
        <f>Food_data!Y59</f>
        <v>20.269652979745501</v>
      </c>
      <c r="Z185">
        <f>Food_data!Z59</f>
        <v>20.4164437220061</v>
      </c>
      <c r="AA185">
        <f>Food_data!AA59</f>
        <v>20.911075749195501</v>
      </c>
      <c r="AB185">
        <f>Food_data!AB59</f>
        <v>22.655000114742801</v>
      </c>
      <c r="AC185">
        <f>Food_data!AC59</f>
        <v>23.806831668479902</v>
      </c>
      <c r="AD185">
        <f>Food_data!AD59</f>
        <v>24.0357161721601</v>
      </c>
      <c r="AE185">
        <f>Food_data!AE59</f>
        <v>24.266022318720001</v>
      </c>
      <c r="AF185">
        <f>Food_data!AF59</f>
        <v>24.496328465279699</v>
      </c>
      <c r="AG185">
        <f>Food_data!AG59</f>
        <v>24.725212968960602</v>
      </c>
      <c r="AH185">
        <f>Food_data!AH59</f>
        <v>24.9540974726401</v>
      </c>
      <c r="AI185">
        <f>Food_data!AI59</f>
        <v>25.155970761600098</v>
      </c>
      <c r="AJ185">
        <f>Food_data!AJ59</f>
        <v>25.3578440505601</v>
      </c>
      <c r="AK185">
        <f>Food_data!AK59</f>
        <v>25.559717339520098</v>
      </c>
      <c r="AL185">
        <f>Food_data!AL59</f>
        <v>25.763012271359901</v>
      </c>
      <c r="AM185">
        <f>Food_data!AM59</f>
        <v>25.964885560320198</v>
      </c>
      <c r="AN185">
        <f>Food_data!AN59</f>
        <v>26.099941633919901</v>
      </c>
      <c r="AO185">
        <f>Food_data!AO59</f>
        <v>26.234997707519998</v>
      </c>
      <c r="AP185">
        <f>Food_data!AP59</f>
        <v>26.3700537811199</v>
      </c>
      <c r="AQ185">
        <f>Food_data!AQ59</f>
        <v>26.505109854719898</v>
      </c>
      <c r="AR185">
        <f>Food_data!AR59</f>
        <v>26.641587571199999</v>
      </c>
    </row>
    <row r="186" spans="1:44" x14ac:dyDescent="0.2">
      <c r="A186" t="str">
        <f>Food_data!A60</f>
        <v>FOOD</v>
      </c>
      <c r="B186" t="str">
        <f>Food_data!B60</f>
        <v>Primary Energy|Nuclear</v>
      </c>
      <c r="C186" t="str">
        <f>Food_data!C60</f>
        <v>EJ/yr</v>
      </c>
      <c r="D186">
        <f>Food_data!D60</f>
        <v>25.2222544124782</v>
      </c>
      <c r="E186">
        <f>Food_data!E60</f>
        <v>27.774558112899399</v>
      </c>
      <c r="F186">
        <f>Food_data!F60</f>
        <v>24.9435399761403</v>
      </c>
      <c r="G186">
        <f>Food_data!G60</f>
        <v>15.369055183133</v>
      </c>
      <c r="H186">
        <f>Food_data!H60</f>
        <v>7.7037642982663899</v>
      </c>
      <c r="I186">
        <f>Food_data!I60</f>
        <v>4.6163861534728197</v>
      </c>
      <c r="J186">
        <f>Food_data!J60</f>
        <v>3.6209351322091399</v>
      </c>
      <c r="K186">
        <f>Food_data!K60</f>
        <v>2.2520732793126901</v>
      </c>
      <c r="L186">
        <f>Food_data!L60</f>
        <v>2.1969352234561499</v>
      </c>
      <c r="M186">
        <f>Food_data!M60</f>
        <v>6.1233486248602498</v>
      </c>
      <c r="N186">
        <f>Food_data!N60</f>
        <v>5.07416558577036</v>
      </c>
      <c r="O186">
        <f>Food_data!O60</f>
        <v>8.6516065712177799</v>
      </c>
      <c r="P186">
        <f>Food_data!P60</f>
        <v>15.0244315070779</v>
      </c>
      <c r="Q186">
        <f>Food_data!Q60</f>
        <v>21.880406921472002</v>
      </c>
      <c r="R186">
        <f>Food_data!R60</f>
        <v>21.262699028275101</v>
      </c>
      <c r="S186">
        <f>Food_data!S60</f>
        <v>20.639214042623902</v>
      </c>
      <c r="T186">
        <f>Food_data!T60</f>
        <v>20.017471004697502</v>
      </c>
      <c r="U186">
        <f>Food_data!U60</f>
        <v>19.404944854732701</v>
      </c>
      <c r="V186">
        <f>Food_data!V60</f>
        <v>18.786674687270398</v>
      </c>
      <c r="W186">
        <f>Food_data!W60</f>
        <v>18.1701464675327</v>
      </c>
      <c r="X186">
        <f>Food_data!X60</f>
        <v>17.562802060799999</v>
      </c>
      <c r="Y186">
        <f>Food_data!Y60</f>
        <v>16.97489470368</v>
      </c>
      <c r="Z186">
        <f>Food_data!Z60</f>
        <v>16.394429211839999</v>
      </c>
      <c r="AA186">
        <f>Food_data!AA60</f>
        <v>15.80652185472</v>
      </c>
      <c r="AB186">
        <f>Food_data!AB60</f>
        <v>15.218614497600001</v>
      </c>
      <c r="AC186">
        <f>Food_data!AC60</f>
        <v>14.6381490057599</v>
      </c>
      <c r="AD186">
        <f>Food_data!AD60</f>
        <v>14.05024164864</v>
      </c>
      <c r="AE186">
        <f>Food_data!AE60</f>
        <v>13.4623342915199</v>
      </c>
      <c r="AF186">
        <f>Food_data!AF60</f>
        <v>12.881868799679999</v>
      </c>
      <c r="AG186">
        <f>Food_data!AG60</f>
        <v>12.293961442559899</v>
      </c>
      <c r="AH186">
        <f>Food_data!AH60</f>
        <v>11.7060540854399</v>
      </c>
      <c r="AI186">
        <f>Food_data!AI60</f>
        <v>11.1255885936</v>
      </c>
      <c r="AJ186">
        <f>Food_data!AJ60</f>
        <v>10.5376812364799</v>
      </c>
      <c r="AK186">
        <f>Food_data!AK60</f>
        <v>9.9497738793599897</v>
      </c>
      <c r="AL186">
        <f>Food_data!AL60</f>
        <v>9.3693083875199896</v>
      </c>
      <c r="AM186">
        <f>Food_data!AM60</f>
        <v>8.7814010303999996</v>
      </c>
      <c r="AN186">
        <f>Food_data!AN60</f>
        <v>8.1934936732799901</v>
      </c>
      <c r="AO186">
        <f>Food_data!AO60</f>
        <v>7.61302818143999</v>
      </c>
      <c r="AP186">
        <f>Food_data!AP60</f>
        <v>7.0251208243200001</v>
      </c>
      <c r="AQ186">
        <f>Food_data!AQ60</f>
        <v>6.4372134671999897</v>
      </c>
      <c r="AR186">
        <f>Food_data!AR60</f>
        <v>5.8567479753599896</v>
      </c>
    </row>
    <row r="187" spans="1:44" x14ac:dyDescent="0.2">
      <c r="A187" t="str">
        <f>Food_data!A61</f>
        <v>FOOD</v>
      </c>
      <c r="B187" t="str">
        <f>Food_data!B61</f>
        <v>Primary Energy|Oil</v>
      </c>
      <c r="C187" t="str">
        <f>Food_data!C61</f>
        <v>EJ/yr</v>
      </c>
      <c r="D187">
        <f>Food_data!D61</f>
        <v>167.54559999999901</v>
      </c>
      <c r="E187">
        <f>Food_data!E61</f>
        <v>168.1463</v>
      </c>
      <c r="F187">
        <f>Food_data!F61</f>
        <v>168.74699999999899</v>
      </c>
      <c r="G187">
        <f>Food_data!G61</f>
        <v>169.3477</v>
      </c>
      <c r="H187">
        <f>Food_data!H61</f>
        <v>169.94829999999899</v>
      </c>
      <c r="I187">
        <f>Food_data!I61</f>
        <v>170.54899999999901</v>
      </c>
      <c r="J187">
        <f>Food_data!J61</f>
        <v>171.1497</v>
      </c>
      <c r="K187">
        <f>Food_data!K61</f>
        <v>171.75040000000001</v>
      </c>
      <c r="L187">
        <f>Food_data!L61</f>
        <v>172.351</v>
      </c>
      <c r="M187">
        <f>Food_data!M61</f>
        <v>172.95169999999999</v>
      </c>
      <c r="N187">
        <f>Food_data!N61</f>
        <v>174</v>
      </c>
      <c r="O187">
        <f>Food_data!O61</f>
        <v>172.2</v>
      </c>
      <c r="P187">
        <f>Food_data!P61</f>
        <v>170.4</v>
      </c>
      <c r="Q187">
        <f>Food_data!Q61</f>
        <v>168.6</v>
      </c>
      <c r="R187">
        <f>Food_data!R61</f>
        <v>166.8</v>
      </c>
      <c r="S187">
        <f>Food_data!S61</f>
        <v>165</v>
      </c>
      <c r="T187">
        <f>Food_data!T61</f>
        <v>163.19999999999999</v>
      </c>
      <c r="U187">
        <f>Food_data!U61</f>
        <v>161.39999999999901</v>
      </c>
      <c r="V187">
        <f>Food_data!V61</f>
        <v>159.6</v>
      </c>
      <c r="W187">
        <f>Food_data!W61</f>
        <v>157.80000000000001</v>
      </c>
      <c r="X187">
        <f>Food_data!X61</f>
        <v>156</v>
      </c>
      <c r="Y187">
        <f>Food_data!Y61</f>
        <v>154</v>
      </c>
      <c r="Z187">
        <f>Food_data!Z61</f>
        <v>152</v>
      </c>
      <c r="AA187">
        <f>Food_data!AA61</f>
        <v>150</v>
      </c>
      <c r="AB187">
        <f>Food_data!AB61</f>
        <v>148</v>
      </c>
      <c r="AC187">
        <f>Food_data!AC61</f>
        <v>146</v>
      </c>
      <c r="AD187">
        <f>Food_data!AD61</f>
        <v>144.19999999999999</v>
      </c>
      <c r="AE187">
        <f>Food_data!AE61</f>
        <v>142.4</v>
      </c>
      <c r="AF187">
        <f>Food_data!AF61</f>
        <v>140.6</v>
      </c>
      <c r="AG187">
        <f>Food_data!AG61</f>
        <v>138.80000000000001</v>
      </c>
      <c r="AH187">
        <f>Food_data!AH61</f>
        <v>137</v>
      </c>
      <c r="AI187">
        <f>Food_data!AI61</f>
        <v>134.80000000000001</v>
      </c>
      <c r="AJ187">
        <f>Food_data!AJ61</f>
        <v>132.6</v>
      </c>
      <c r="AK187">
        <f>Food_data!AK61</f>
        <v>130.39999999999901</v>
      </c>
      <c r="AL187">
        <f>Food_data!AL61</f>
        <v>128.19999999999999</v>
      </c>
      <c r="AM187">
        <f>Food_data!AM61</f>
        <v>126.120035071403</v>
      </c>
      <c r="AN187">
        <f>Food_data!AN61</f>
        <v>124.35884651221799</v>
      </c>
      <c r="AO187">
        <f>Food_data!AO61</f>
        <v>122.4</v>
      </c>
      <c r="AP187">
        <f>Food_data!AP61</f>
        <v>120.6</v>
      </c>
      <c r="AQ187">
        <f>Food_data!AQ61</f>
        <v>118.8</v>
      </c>
      <c r="AR187">
        <f>Food_data!AR61</f>
        <v>117</v>
      </c>
    </row>
    <row r="188" spans="1:44" x14ac:dyDescent="0.2">
      <c r="A188" t="str">
        <f>Food_data!A62</f>
        <v>FOOD</v>
      </c>
      <c r="B188" t="str">
        <f>Food_data!B62</f>
        <v>Primary Energy|Other</v>
      </c>
      <c r="C188" t="str">
        <f>Food_data!C62</f>
        <v>EJ/yr</v>
      </c>
      <c r="D188">
        <f>Food_data!D62</f>
        <v>0.256576896</v>
      </c>
      <c r="E188">
        <f>Food_data!E62</f>
        <v>0.24976512000000001</v>
      </c>
      <c r="F188">
        <f>Food_data!F62</f>
        <v>0.24295334399999899</v>
      </c>
      <c r="G188">
        <f>Food_data!G62</f>
        <v>0.241389158399999</v>
      </c>
      <c r="H188">
        <f>Food_data!H62</f>
        <v>0.23442600960000001</v>
      </c>
      <c r="I188">
        <f>Food_data!I62</f>
        <v>0.22978391040000001</v>
      </c>
      <c r="J188">
        <f>Food_data!J62</f>
        <v>0.222820761599999</v>
      </c>
      <c r="K188">
        <f>Food_data!K62</f>
        <v>0.21585761279999999</v>
      </c>
      <c r="L188">
        <f>Food_data!L62</f>
        <v>0.208894464</v>
      </c>
      <c r="M188">
        <f>Food_data!M62</f>
        <v>0.20193131519999899</v>
      </c>
      <c r="N188">
        <f>Food_data!N62</f>
        <v>0.19728921599999999</v>
      </c>
      <c r="O188">
        <f>Food_data!O62</f>
        <v>0.1903260672</v>
      </c>
      <c r="P188">
        <f>Food_data!P62</f>
        <v>0.18336291839999899</v>
      </c>
      <c r="Q188">
        <f>Food_data!Q62</f>
        <v>0.17639976959999901</v>
      </c>
      <c r="R188">
        <f>Food_data!R62</f>
        <v>0.16943662079999999</v>
      </c>
      <c r="S188">
        <f>Food_data!S62</f>
        <v>0.16247347200000001</v>
      </c>
      <c r="T188">
        <f>Food_data!T62</f>
        <v>0.15783137279999901</v>
      </c>
      <c r="U188">
        <f>Food_data!U62</f>
        <v>0.150868224</v>
      </c>
      <c r="V188">
        <f>Food_data!V62</f>
        <v>0.87495962122536797</v>
      </c>
      <c r="W188">
        <f>Food_data!W62</f>
        <v>1.0835757497558201</v>
      </c>
      <c r="X188">
        <f>Food_data!X62</f>
        <v>1.1698089984</v>
      </c>
      <c r="Y188">
        <f>Food_data!Y62</f>
        <v>1.24408258559999</v>
      </c>
      <c r="Z188">
        <f>Food_data!Z62</f>
        <v>1.31835617279999</v>
      </c>
      <c r="AA188">
        <f>Food_data!AA62</f>
        <v>1.3949508096000001</v>
      </c>
      <c r="AB188">
        <f>Food_data!AB62</f>
        <v>1.4692243968000001</v>
      </c>
      <c r="AC188">
        <f>Food_data!AC62</f>
        <v>1.543497984</v>
      </c>
      <c r="AD188">
        <f>Food_data!AD62</f>
        <v>1.6340189184</v>
      </c>
      <c r="AE188">
        <f>Food_data!AE62</f>
        <v>1.7245398528</v>
      </c>
      <c r="AF188">
        <f>Food_data!AF62</f>
        <v>1.8150607872</v>
      </c>
      <c r="AG188">
        <f>Food_data!AG62</f>
        <v>1.9055817215999999</v>
      </c>
      <c r="AH188">
        <f>Food_data!AH62</f>
        <v>1.9961026559999899</v>
      </c>
      <c r="AI188">
        <f>Food_data!AI62</f>
        <v>2.13304458239999</v>
      </c>
      <c r="AJ188">
        <f>Food_data!AJ62</f>
        <v>2.2699865088000002</v>
      </c>
      <c r="AK188">
        <f>Food_data!AK62</f>
        <v>2.40692843519999</v>
      </c>
      <c r="AL188">
        <f>Food_data!AL62</f>
        <v>2.5438703615999998</v>
      </c>
      <c r="AM188">
        <f>Food_data!AM62</f>
        <v>2.6808122879999901</v>
      </c>
      <c r="AN188">
        <f>Food_data!AN62</f>
        <v>2.7899016191999899</v>
      </c>
      <c r="AO188">
        <f>Food_data!AO62</f>
        <v>2.8989909504</v>
      </c>
      <c r="AP188">
        <f>Food_data!AP62</f>
        <v>3.01040133119999</v>
      </c>
      <c r="AQ188">
        <f>Food_data!AQ62</f>
        <v>3.1194906624000001</v>
      </c>
      <c r="AR188">
        <f>Food_data!AR62</f>
        <v>3.2285799935999999</v>
      </c>
    </row>
    <row r="189" spans="1:44" x14ac:dyDescent="0.2">
      <c r="A189" t="str">
        <f>Food_data!A63</f>
        <v>FOOD</v>
      </c>
      <c r="B189" t="str">
        <f>Food_data!B63</f>
        <v>Primary Energy|Solar</v>
      </c>
      <c r="C189" t="str">
        <f>Food_data!C63</f>
        <v>EJ/yr</v>
      </c>
      <c r="D189">
        <f>Food_data!D63</f>
        <v>0.2330439759359989</v>
      </c>
      <c r="E189">
        <f>Food_data!E63</f>
        <v>0.40144091788799902</v>
      </c>
      <c r="F189">
        <f>Food_data!F63</f>
        <v>0.56841873983999802</v>
      </c>
      <c r="G189">
        <f>Food_data!G63</f>
        <v>0.55946279335679905</v>
      </c>
      <c r="H189">
        <f>Food_data!H63</f>
        <v>0.55044378748799894</v>
      </c>
      <c r="I189">
        <f>Food_data!I63</f>
        <v>0.54148784100479896</v>
      </c>
      <c r="J189">
        <f>Food_data!J63</f>
        <v>0.53104971513599897</v>
      </c>
      <c r="K189">
        <f>Food_data!K63</f>
        <v>0.522093768652798</v>
      </c>
      <c r="L189">
        <f>Food_data!L63</f>
        <v>0.51313782216959902</v>
      </c>
      <c r="M189">
        <f>Food_data!M63</f>
        <v>0.50411881630079902</v>
      </c>
      <c r="N189">
        <f>Food_data!N63</f>
        <v>0.52288940679551899</v>
      </c>
      <c r="O189">
        <f>Food_data!O63</f>
        <v>0.51194253712895998</v>
      </c>
      <c r="P189">
        <f>Food_data!P63</f>
        <v>0.50247784684800001</v>
      </c>
      <c r="Q189">
        <f>Food_data!Q63</f>
        <v>0.49301315656703892</v>
      </c>
      <c r="R189">
        <f>Food_data!R63</f>
        <v>0.48348540690047997</v>
      </c>
      <c r="S189">
        <f>Food_data!S63</f>
        <v>0.47260159661951895</v>
      </c>
      <c r="T189">
        <f>Food_data!T63</f>
        <v>0.46307384695296</v>
      </c>
      <c r="U189">
        <f>Food_data!U63</f>
        <v>0.45360915667199997</v>
      </c>
      <c r="V189">
        <f>Food_data!V63</f>
        <v>0.44414446639103899</v>
      </c>
      <c r="W189">
        <f>Food_data!W63</f>
        <v>0.43319759672447999</v>
      </c>
      <c r="X189">
        <f>Food_data!X63</f>
        <v>0.437124864272112</v>
      </c>
      <c r="Y189">
        <f>Food_data!Y63</f>
        <v>0.42731484851548696</v>
      </c>
      <c r="Z189">
        <f>Food_data!Z63</f>
        <v>0.417536529245567</v>
      </c>
      <c r="AA189">
        <f>Food_data!AA63</f>
        <v>0.40633908997564605</v>
      </c>
      <c r="AB189">
        <f>Food_data!AB63</f>
        <v>0.39652907421902395</v>
      </c>
      <c r="AC189">
        <f>Food_data!AC63</f>
        <v>0</v>
      </c>
      <c r="AD189">
        <f>Food_data!AD63</f>
        <v>0.47485621967573</v>
      </c>
      <c r="AE189">
        <f>Food_data!AE63</f>
        <v>1.46824021967572</v>
      </c>
      <c r="AF189">
        <f>Food_data!AF63</f>
        <v>2.4616242196757301</v>
      </c>
      <c r="AG189">
        <f>Food_data!AG63</f>
        <v>3.4550082196757299</v>
      </c>
      <c r="AH189">
        <f>Food_data!AH63</f>
        <v>4.9657593978772905</v>
      </c>
      <c r="AI189">
        <f>Food_data!AI63</f>
        <v>6.4765105760788995</v>
      </c>
      <c r="AJ189">
        <f>Food_data!AJ63</f>
        <v>7.9872617542805298</v>
      </c>
      <c r="AK189">
        <f>Food_data!AK63</f>
        <v>8.7050615310160708</v>
      </c>
      <c r="AL189">
        <f>Food_data!AL63</f>
        <v>10.200414691008</v>
      </c>
      <c r="AM189">
        <f>Food_data!AM63</f>
        <v>11.258466589209601</v>
      </c>
      <c r="AN189">
        <f>Food_data!AN63</f>
        <v>12.583313047411199</v>
      </c>
      <c r="AO189">
        <f>Food_data!AO63</f>
        <v>13.908159505612801</v>
      </c>
      <c r="AP189">
        <f>Food_data!AP63</f>
        <v>15.2315868438143</v>
      </c>
      <c r="AQ189">
        <f>Food_data!AQ63</f>
        <v>16.5564333020159</v>
      </c>
      <c r="AR189">
        <f>Food_data!AR63</f>
        <v>18.018640585612701</v>
      </c>
    </row>
    <row r="190" spans="1:44" x14ac:dyDescent="0.2">
      <c r="A190" t="str">
        <f>Food_data!A64</f>
        <v>FOOD</v>
      </c>
      <c r="B190" t="str">
        <f>Food_data!B64</f>
        <v>Primary Energy|Wind</v>
      </c>
      <c r="C190" t="str">
        <f>Food_data!C64</f>
        <v>EJ/yr</v>
      </c>
      <c r="D190">
        <f>Food_data!D64</f>
        <v>1.3084917119999999</v>
      </c>
      <c r="E190">
        <f>Food_data!E64</f>
        <v>1.2656847456</v>
      </c>
      <c r="F190">
        <f>Food_data!F64</f>
        <v>1.2217487904</v>
      </c>
      <c r="G190">
        <f>Food_data!G64</f>
        <v>1.1781628848000001</v>
      </c>
      <c r="H190">
        <f>Food_data!H64</f>
        <v>1.1326091328000001</v>
      </c>
      <c r="I190">
        <f>Food_data!I64</f>
        <v>1.0865728800000001</v>
      </c>
      <c r="J190">
        <f>Food_data!J64</f>
        <v>1.0405870848000001</v>
      </c>
      <c r="K190">
        <f>Food_data!K64</f>
        <v>0.99260506079999899</v>
      </c>
      <c r="L190">
        <f>Food_data!L64</f>
        <v>0.94502039039999997</v>
      </c>
      <c r="M190">
        <f>Food_data!M64</f>
        <v>0.89454386879999992</v>
      </c>
      <c r="N190">
        <f>Food_data!N64</f>
        <v>0.84535401599999904</v>
      </c>
      <c r="O190">
        <f>Food_data!O64</f>
        <v>0.79253752319999993</v>
      </c>
      <c r="P190">
        <f>Food_data!P64</f>
        <v>0.73719815039999992</v>
      </c>
      <c r="Q190">
        <f>Food_data!Q64</f>
        <v>0.6835806432</v>
      </c>
      <c r="R190">
        <f>Food_data!R64</f>
        <v>0.62832326399999905</v>
      </c>
      <c r="S190">
        <f>Food_data!S64</f>
        <v>0.57390789599999903</v>
      </c>
      <c r="T190">
        <f>Food_data!T64</f>
        <v>1.2397369248000001</v>
      </c>
      <c r="U190">
        <f>Food_data!U64</f>
        <v>1.9098611568000001</v>
      </c>
      <c r="V190">
        <f>Food_data!V64</f>
        <v>2.5858826208000001</v>
      </c>
      <c r="W190">
        <f>Food_data!W64</f>
        <v>3.2652942048</v>
      </c>
      <c r="X190">
        <f>Food_data!X64</f>
        <v>3.9496947839999899</v>
      </c>
      <c r="Y190">
        <f>Food_data!Y64</f>
        <v>4.6396551600000002</v>
      </c>
      <c r="Z190">
        <f>Food_data!Z64</f>
        <v>5.3329961951999998</v>
      </c>
      <c r="AA190">
        <f>Food_data!AA64</f>
        <v>6.0322502303999901</v>
      </c>
      <c r="AB190">
        <f>Food_data!AB64</f>
        <v>6.7339514592</v>
      </c>
      <c r="AC190">
        <f>Food_data!AC64</f>
        <v>7.4424959999999896</v>
      </c>
      <c r="AD190">
        <f>Food_data!AD64</f>
        <v>8.2144972799999998</v>
      </c>
      <c r="AE190">
        <f>Food_data!AE64</f>
        <v>8.9915443199999903</v>
      </c>
      <c r="AF190">
        <f>Food_data!AF64</f>
        <v>9.7736371200000001</v>
      </c>
      <c r="AG190">
        <f>Food_data!AG64</f>
        <v>10.5607756799999</v>
      </c>
      <c r="AH190">
        <f>Food_data!AH64</f>
        <v>11.352959999999999</v>
      </c>
      <c r="AI190">
        <f>Food_data!AI64</f>
        <v>12.9278678399999</v>
      </c>
      <c r="AJ190">
        <f>Food_data!AJ64</f>
        <v>14.36291780194094</v>
      </c>
      <c r="AK190">
        <f>Food_data!AK64</f>
        <v>15.17366282883896</v>
      </c>
      <c r="AL190">
        <f>Food_data!AL64</f>
        <v>16.77280785573668</v>
      </c>
      <c r="AM190">
        <f>Food_data!AM64</f>
        <v>18.380782962634722</v>
      </c>
      <c r="AN190">
        <f>Food_data!AN64</f>
        <v>19.763263254835842</v>
      </c>
      <c r="AO190">
        <f>Food_data!AO64</f>
        <v>21.225046590499002</v>
      </c>
      <c r="AP190">
        <f>Food_data!AP64</f>
        <v>22.390324388242639</v>
      </c>
      <c r="AQ190">
        <f>Food_data!AQ64</f>
        <v>23.23872974075049</v>
      </c>
      <c r="AR190">
        <f>Food_data!AR64</f>
        <v>24.092180853258292</v>
      </c>
    </row>
    <row r="191" spans="1:44" x14ac:dyDescent="0.2">
      <c r="A191" t="str">
        <f>Food_data!A67</f>
        <v>FOOD</v>
      </c>
      <c r="B191" t="str">
        <f>Food_data!B67</f>
        <v>SDG|SDG02|Food availability</v>
      </c>
      <c r="C191" t="str">
        <f>Food_data!C67</f>
        <v>kcal/cap/day</v>
      </c>
      <c r="D191">
        <f>Food_data!D67</f>
        <v>2856.3201850944711</v>
      </c>
      <c r="E191">
        <f>Food_data!E67</f>
        <v>2867.5667417364225</v>
      </c>
      <c r="F191">
        <f>Food_data!F67</f>
        <v>2878.8546235695385</v>
      </c>
      <c r="G191">
        <f>Food_data!G67</f>
        <v>2890.0902420072202</v>
      </c>
      <c r="H191">
        <f>Food_data!H67</f>
        <v>2901.366554683596</v>
      </c>
      <c r="I191">
        <f>Food_data!I67</f>
        <v>2912.5919157585263</v>
      </c>
      <c r="J191">
        <f>Food_data!J67</f>
        <v>2923.857351939399</v>
      </c>
      <c r="K191">
        <f>Food_data!K67</f>
        <v>2935.1616527540828</v>
      </c>
      <c r="L191">
        <f>Food_data!L67</f>
        <v>2946.4159676525992</v>
      </c>
      <c r="M191">
        <f>Food_data!M67</f>
        <v>2957.7085995521347</v>
      </c>
      <c r="N191">
        <f>Food_data!N67</f>
        <v>2968.9524506611479</v>
      </c>
      <c r="O191">
        <f>Food_data!O67</f>
        <v>2973.2788979422326</v>
      </c>
      <c r="P191">
        <f>Food_data!P67</f>
        <v>2977.532609205774</v>
      </c>
      <c r="Q191">
        <f>Food_data!Q67</f>
        <v>2981.8830520822089</v>
      </c>
      <c r="R191">
        <f>Food_data!R67</f>
        <v>2986.1615648143638</v>
      </c>
      <c r="S191">
        <f>Food_data!S67</f>
        <v>2990.5348162093296</v>
      </c>
      <c r="T191">
        <f>Food_data!T67</f>
        <v>2994.7551572028124</v>
      </c>
      <c r="U191">
        <f>Food_data!U67</f>
        <v>2999.0696468939491</v>
      </c>
      <c r="V191">
        <f>Food_data!V67</f>
        <v>3003.3150843083304</v>
      </c>
      <c r="W191">
        <f>Food_data!W67</f>
        <v>3007.6527770846656</v>
      </c>
      <c r="X191">
        <f>Food_data!X67</f>
        <v>3011.9221398291975</v>
      </c>
      <c r="Y191">
        <f>Food_data!Y67</f>
        <v>3012.4962740211085</v>
      </c>
      <c r="Z191">
        <f>Food_data!Z67</f>
        <v>3012.9849928944454</v>
      </c>
      <c r="AA191">
        <f>Food_data!AA67</f>
        <v>3013.5453362174553</v>
      </c>
      <c r="AB191">
        <f>Food_data!AB67</f>
        <v>3014.0987330903863</v>
      </c>
      <c r="AC191">
        <f>Food_data!AC67</f>
        <v>3014.6453118877721</v>
      </c>
      <c r="AD191">
        <f>Food_data!AD67</f>
        <v>3015.1851978403797</v>
      </c>
      <c r="AE191">
        <f>Food_data!AE67</f>
        <v>3015.7185131307433</v>
      </c>
      <c r="AF191">
        <f>Food_data!AF67</f>
        <v>3016.1700066519329</v>
      </c>
      <c r="AG191">
        <f>Food_data!AG67</f>
        <v>3016.7659057636115</v>
      </c>
      <c r="AH191">
        <f>Food_data!AH67</f>
        <v>3017.2802130431955</v>
      </c>
      <c r="AI191">
        <f>Food_data!AI67</f>
        <v>3018.4566462882512</v>
      </c>
      <c r="AJ191">
        <f>Food_data!AJ67</f>
        <v>3019.6229394120746</v>
      </c>
      <c r="AK191">
        <f>Food_data!AK67</f>
        <v>3020.8527337524033</v>
      </c>
      <c r="AL191">
        <f>Food_data!AL67</f>
        <v>3022.0720186172498</v>
      </c>
      <c r="AM191">
        <f>Food_data!AM67</f>
        <v>3023.2809281499572</v>
      </c>
      <c r="AN191">
        <f>Food_data!AN67</f>
        <v>3024.4795942205928</v>
      </c>
      <c r="AO191">
        <f>Food_data!AO67</f>
        <v>3025.7404167683458</v>
      </c>
      <c r="AP191">
        <f>Food_data!AP67</f>
        <v>3026.8467123761629</v>
      </c>
      <c r="AQ191">
        <f>Food_data!AQ67</f>
        <v>3028.0870828718225</v>
      </c>
      <c r="AR191">
        <f>Food_data!AR67</f>
        <v>3029.3171184685521</v>
      </c>
    </row>
    <row r="192" spans="1:44" x14ac:dyDescent="0.2">
      <c r="A192" t="str">
        <f>Food_data!A68</f>
        <v>FOOD</v>
      </c>
      <c r="B192" t="str">
        <f>Food_data!B68</f>
        <v>SDG|SDG06|Water withdrawal</v>
      </c>
      <c r="C192" t="str">
        <f>Food_data!C68</f>
        <v>km3/yr</v>
      </c>
      <c r="D192">
        <f>Food_data!D68</f>
        <v>2181.6495783988503</v>
      </c>
      <c r="E192">
        <f>Food_data!E68</f>
        <v>2187.6908822405303</v>
      </c>
      <c r="F192">
        <f>Food_data!F68</f>
        <v>2192.5528919158401</v>
      </c>
      <c r="G192">
        <f>Food_data!G68</f>
        <v>2195.3578638836098</v>
      </c>
      <c r="H192">
        <f>Food_data!H68</f>
        <v>2198.3134634348198</v>
      </c>
      <c r="I192">
        <f>Food_data!I68</f>
        <v>2201.9945882123702</v>
      </c>
      <c r="J192">
        <f>Food_data!J68</f>
        <v>2206.5658975521296</v>
      </c>
      <c r="K192">
        <f>Food_data!K68</f>
        <v>2211.33687655418</v>
      </c>
      <c r="L192">
        <f>Food_data!L68</f>
        <v>2210.7875209613799</v>
      </c>
      <c r="M192">
        <f>Food_data!M68</f>
        <v>2211.7661027028698</v>
      </c>
      <c r="N192">
        <f>Food_data!N68</f>
        <v>2209.6475817516398</v>
      </c>
      <c r="O192">
        <f>Food_data!O68</f>
        <v>2281.3991675821098</v>
      </c>
      <c r="P192">
        <f>Food_data!P68</f>
        <v>2358.79392687256</v>
      </c>
      <c r="Q192">
        <f>Food_data!Q68</f>
        <v>2442.0117308797699</v>
      </c>
      <c r="R192">
        <f>Food_data!R68</f>
        <v>2527.5448674074601</v>
      </c>
      <c r="S192">
        <f>Food_data!S68</f>
        <v>2618.03094979248</v>
      </c>
      <c r="T192">
        <f>Food_data!T68</f>
        <v>2729.6384014454497</v>
      </c>
      <c r="U192">
        <f>Food_data!U68</f>
        <v>2876.41332173824</v>
      </c>
      <c r="V192">
        <f>Food_data!V68</f>
        <v>3027.2234957187202</v>
      </c>
      <c r="W192">
        <f>Food_data!W68</f>
        <v>3183.6068521216098</v>
      </c>
      <c r="X192">
        <f>Food_data!X68</f>
        <v>3329.3454748403801</v>
      </c>
      <c r="Y192">
        <f>Food_data!Y68</f>
        <v>3478.0825660576497</v>
      </c>
      <c r="Z192">
        <f>Food_data!Z68</f>
        <v>3614.2806783145502</v>
      </c>
      <c r="AA192">
        <f>Food_data!AA68</f>
        <v>3764.52127055138</v>
      </c>
      <c r="AB192">
        <f>Food_data!AB68</f>
        <v>3949.3011035498298</v>
      </c>
      <c r="AC192">
        <f>Food_data!AC68</f>
        <v>4127.90212267892</v>
      </c>
      <c r="AD192">
        <f>Food_data!AD68</f>
        <v>4293.2042402480802</v>
      </c>
      <c r="AE192">
        <f>Food_data!AE68</f>
        <v>4466.1915841786094</v>
      </c>
      <c r="AF192">
        <f>Food_data!AF68</f>
        <v>4647.7215804973903</v>
      </c>
      <c r="AG192">
        <f>Food_data!AG68</f>
        <v>4836.9202255356595</v>
      </c>
      <c r="AH192">
        <f>Food_data!AH68</f>
        <v>5035.1007097436604</v>
      </c>
      <c r="AI192">
        <f>Food_data!AI68</f>
        <v>5241.8200493943095</v>
      </c>
      <c r="AJ192">
        <f>Food_data!AJ68</f>
        <v>5458.3969582837199</v>
      </c>
      <c r="AK192">
        <f>Food_data!AK68</f>
        <v>5685.2586226845297</v>
      </c>
      <c r="AL192">
        <f>Food_data!AL68</f>
        <v>5746.8754605593404</v>
      </c>
      <c r="AM192">
        <f>Food_data!AM68</f>
        <v>5678.5183737675507</v>
      </c>
      <c r="AN192">
        <f>Food_data!AN68</f>
        <v>5632.8164139336695</v>
      </c>
      <c r="AO192">
        <f>Food_data!AO68</f>
        <v>5593.9190000224398</v>
      </c>
      <c r="AP192">
        <f>Food_data!AP68</f>
        <v>5550.8085893896496</v>
      </c>
      <c r="AQ192">
        <f>Food_data!AQ68</f>
        <v>5488.9637651785397</v>
      </c>
      <c r="AR192">
        <f>Food_data!AR68</f>
        <v>5449.0629059876901</v>
      </c>
    </row>
    <row r="193" spans="1:44" x14ac:dyDescent="0.2">
      <c r="A193" t="str">
        <f>Food_data!A69</f>
        <v>FOOD</v>
      </c>
      <c r="B193" t="str">
        <f>Food_data!B69</f>
        <v>SDG|SDG07|Renewable energy share</v>
      </c>
      <c r="C193" t="str">
        <f>Food_data!C69</f>
        <v>percentage</v>
      </c>
      <c r="D193">
        <f>Food_data!D69</f>
        <v>0.10346222667866088</v>
      </c>
      <c r="E193">
        <f>Food_data!E69</f>
        <v>0.10282437627484979</v>
      </c>
      <c r="F193">
        <f>Food_data!F69</f>
        <v>0.10329443637801392</v>
      </c>
      <c r="G193">
        <f>Food_data!G69</f>
        <v>0.10473114472049534</v>
      </c>
      <c r="H193">
        <f>Food_data!H69</f>
        <v>0.10544132861114887</v>
      </c>
      <c r="I193">
        <f>Food_data!I69</f>
        <v>0.1046717528024504</v>
      </c>
      <c r="J193">
        <f>Food_data!J69</f>
        <v>0.10306953255754303</v>
      </c>
      <c r="K193">
        <f>Food_data!K69</f>
        <v>0.10168502516751629</v>
      </c>
      <c r="L193">
        <f>Food_data!L69</f>
        <v>9.9483362768079203E-2</v>
      </c>
      <c r="M193">
        <f>Food_data!M69</f>
        <v>9.6660236429384608E-2</v>
      </c>
      <c r="N193">
        <f>Food_data!N69</f>
        <v>9.46973308129445E-2</v>
      </c>
      <c r="O193">
        <f>Food_data!O69</f>
        <v>9.5641288973253621E-2</v>
      </c>
      <c r="P193">
        <f>Food_data!P69</f>
        <v>9.8154591143936029E-2</v>
      </c>
      <c r="Q193">
        <f>Food_data!Q69</f>
        <v>9.9392939646182135E-2</v>
      </c>
      <c r="R193">
        <f>Food_data!R69</f>
        <v>9.9802901679063319E-2</v>
      </c>
      <c r="S193">
        <f>Food_data!S69</f>
        <v>0.10344218305560152</v>
      </c>
      <c r="T193">
        <f>Food_data!T69</f>
        <v>0.10603343951568502</v>
      </c>
      <c r="U193">
        <f>Food_data!U69</f>
        <v>0.11151057571444227</v>
      </c>
      <c r="V193">
        <f>Food_data!V69</f>
        <v>0.11855680104001726</v>
      </c>
      <c r="W193">
        <f>Food_data!W69</f>
        <v>0.1277680034442141</v>
      </c>
      <c r="X193">
        <f>Food_data!X69</f>
        <v>0.13103490069677187</v>
      </c>
      <c r="Y193">
        <f>Food_data!Y69</f>
        <v>0.13374075927874754</v>
      </c>
      <c r="Z193">
        <f>Food_data!Z69</f>
        <v>0.1371167819110797</v>
      </c>
      <c r="AA193">
        <f>Food_data!AA69</f>
        <v>0.13799628478137546</v>
      </c>
      <c r="AB193">
        <f>Food_data!AB69</f>
        <v>0.1416891172060904</v>
      </c>
      <c r="AC193">
        <f>Food_data!AC69</f>
        <v>0.14587094712555271</v>
      </c>
      <c r="AD193">
        <f>Food_data!AD69</f>
        <v>0.14792126271539935</v>
      </c>
      <c r="AE193">
        <f>Food_data!AE69</f>
        <v>0.15045019419899527</v>
      </c>
      <c r="AF193">
        <f>Food_data!AF69</f>
        <v>0.15312630328356044</v>
      </c>
      <c r="AG193">
        <f>Food_data!AG69</f>
        <v>0.15809922776212931</v>
      </c>
      <c r="AH193">
        <f>Food_data!AH69</f>
        <v>0.16222457836587559</v>
      </c>
      <c r="AI193">
        <f>Food_data!AI69</f>
        <v>0.16769579912223345</v>
      </c>
      <c r="AJ193">
        <f>Food_data!AJ69</f>
        <v>0.17455623933777545</v>
      </c>
      <c r="AK193">
        <f>Food_data!AK69</f>
        <v>0.17780168477424393</v>
      </c>
      <c r="AL193">
        <f>Food_data!AL69</f>
        <v>0.18261442739203129</v>
      </c>
      <c r="AM193">
        <f>Food_data!AM69</f>
        <v>0.18817505944438173</v>
      </c>
      <c r="AN193">
        <f>Food_data!AN69</f>
        <v>0.19150584052401373</v>
      </c>
      <c r="AO193">
        <f>Food_data!AO69</f>
        <v>0.19476469909714722</v>
      </c>
      <c r="AP193">
        <f>Food_data!AP69</f>
        <v>0.19805840188717089</v>
      </c>
      <c r="AQ193">
        <f>Food_data!AQ69</f>
        <v>0.20191850525805649</v>
      </c>
      <c r="AR193">
        <f>Food_data!AR69</f>
        <v>0.20398367859211672</v>
      </c>
    </row>
    <row r="194" spans="1:44" x14ac:dyDescent="0.2">
      <c r="A194" t="str">
        <f>Food_data!A70</f>
        <v>FOOD</v>
      </c>
      <c r="B194" t="str">
        <f>Food_data!B70</f>
        <v>SDG|SDG15|Forest share</v>
      </c>
      <c r="C194" t="str">
        <f>Food_data!C70</f>
        <v>percentage</v>
      </c>
      <c r="D194">
        <f>Food_data!D70</f>
        <v>0.30750307503075031</v>
      </c>
      <c r="E194">
        <f>Food_data!E70</f>
        <v>0.30750307503075031</v>
      </c>
      <c r="F194">
        <f>Food_data!F70</f>
        <v>0.30750307503075192</v>
      </c>
      <c r="G194">
        <f>Food_data!G70</f>
        <v>0.30695938186939198</v>
      </c>
      <c r="H194">
        <f>Food_data!H70</f>
        <v>0.30513220003978786</v>
      </c>
      <c r="I194">
        <f>Food_data!I70</f>
        <v>0.3013589785635829</v>
      </c>
      <c r="J194">
        <f>Food_data!J70</f>
        <v>0.29612804268791681</v>
      </c>
      <c r="K194">
        <f>Food_data!K70</f>
        <v>0.29141871960752169</v>
      </c>
      <c r="L194">
        <f>Food_data!L70</f>
        <v>0.28618778373185566</v>
      </c>
      <c r="M194">
        <f>Food_data!M70</f>
        <v>0.28147846065146193</v>
      </c>
      <c r="N194">
        <f>Food_data!N70</f>
        <v>0.27620184523005381</v>
      </c>
      <c r="O194">
        <f>Food_data!O70</f>
        <v>0.28036084293137287</v>
      </c>
      <c r="P194">
        <f>Food_data!P70</f>
        <v>0.29312920182705327</v>
      </c>
      <c r="Q194">
        <f>Food_data!Q70</f>
        <v>0.30356430739010454</v>
      </c>
      <c r="R194">
        <f>Food_data!R70</f>
        <v>0.30757647495274965</v>
      </c>
      <c r="S194">
        <f>Food_data!S70</f>
        <v>0.32546783903977244</v>
      </c>
      <c r="T194">
        <f>Food_data!T70</f>
        <v>0.32879685265575059</v>
      </c>
      <c r="U194">
        <f>Food_data!U70</f>
        <v>0.33247273693938884</v>
      </c>
      <c r="V194">
        <f>Food_data!V70</f>
        <v>0.33611427174614961</v>
      </c>
      <c r="W194">
        <f>Food_data!W70</f>
        <v>0.3520969540599862</v>
      </c>
      <c r="X194">
        <f>Food_data!X70</f>
        <v>0.3551402502643593</v>
      </c>
      <c r="Y194">
        <f>Food_data!Y70</f>
        <v>0.35877481822473289</v>
      </c>
      <c r="Z194">
        <f>Food_data!Z70</f>
        <v>0.37323049093141514</v>
      </c>
      <c r="AA194">
        <f>Food_data!AA70</f>
        <v>0.37635361830500347</v>
      </c>
      <c r="AB194">
        <f>Food_data!AB70</f>
        <v>0.37985252298499272</v>
      </c>
      <c r="AC194">
        <f>Food_data!AC70</f>
        <v>0.39315370557515411</v>
      </c>
      <c r="AD194">
        <f>Food_data!AD70</f>
        <v>0.39660514015914133</v>
      </c>
      <c r="AE194">
        <f>Food_data!AE70</f>
        <v>0.39955391781051658</v>
      </c>
      <c r="AF194">
        <f>Food_data!AF70</f>
        <v>0.4029059341224791</v>
      </c>
      <c r="AG194">
        <f>Food_data!AG70</f>
        <v>0.41530878368609808</v>
      </c>
      <c r="AH194">
        <f>Food_data!AH70</f>
        <v>0.4182324064425198</v>
      </c>
      <c r="AI194">
        <f>Food_data!AI70</f>
        <v>0.42175860763835732</v>
      </c>
      <c r="AJ194">
        <f>Food_data!AJ70</f>
        <v>0.43321498946669379</v>
      </c>
      <c r="AK194">
        <f>Food_data!AK70</f>
        <v>0.43675277082861325</v>
      </c>
      <c r="AL194">
        <f>Food_data!AL70</f>
        <v>0.43867479142027443</v>
      </c>
      <c r="AM194">
        <f>Food_data!AM70</f>
        <v>0.44752719190424245</v>
      </c>
      <c r="AN194">
        <f>Food_data!AN70</f>
        <v>0.44923533291369361</v>
      </c>
      <c r="AO194">
        <f>Food_data!AO70</f>
        <v>0.45047047990056194</v>
      </c>
      <c r="AP194">
        <f>Food_data!AP70</f>
        <v>0.45213209827314166</v>
      </c>
      <c r="AQ194">
        <f>Food_data!AQ70</f>
        <v>0.46021587595719349</v>
      </c>
      <c r="AR194">
        <f>Food_data!AR70</f>
        <v>0.46180122313311017</v>
      </c>
    </row>
    <row r="195" spans="1:44" x14ac:dyDescent="0.2">
      <c r="A195" t="str">
        <f>Food_data!A73</f>
        <v>FOOD</v>
      </c>
      <c r="B195" t="str">
        <f>Food_data!B73</f>
        <v>Secondary Energy</v>
      </c>
      <c r="C195" t="str">
        <f>Food_data!C73</f>
        <v>EJ/yr</v>
      </c>
      <c r="D195">
        <f>Food_data!D73</f>
        <v>173.42876960691348</v>
      </c>
      <c r="E195">
        <f>Food_data!E73</f>
        <v>180.46343550916589</v>
      </c>
      <c r="F195">
        <f>Food_data!F73</f>
        <v>186.63005013033171</v>
      </c>
      <c r="G195">
        <f>Food_data!G73</f>
        <v>193.12762135729341</v>
      </c>
      <c r="H195">
        <f>Food_data!H73</f>
        <v>201.17877250631074</v>
      </c>
      <c r="I195">
        <f>Food_data!I73</f>
        <v>205.22160347334886</v>
      </c>
      <c r="J195">
        <f>Food_data!J73</f>
        <v>209.5862675713891</v>
      </c>
      <c r="K195">
        <f>Food_data!K73</f>
        <v>213.51847726610623</v>
      </c>
      <c r="L195">
        <f>Food_data!L73</f>
        <v>219.43951264554727</v>
      </c>
      <c r="M195">
        <f>Food_data!M73</f>
        <v>224.89838465832406</v>
      </c>
      <c r="N195">
        <f>Food_data!N73</f>
        <v>230.48841168230095</v>
      </c>
      <c r="O195">
        <f>Food_data!O73</f>
        <v>237.77317133425402</v>
      </c>
      <c r="P195">
        <f>Food_data!P73</f>
        <v>244.32428299761042</v>
      </c>
      <c r="Q195">
        <f>Food_data!Q73</f>
        <v>250.07259490339433</v>
      </c>
      <c r="R195">
        <f>Food_data!R73</f>
        <v>254.02900274877013</v>
      </c>
      <c r="S195">
        <f>Food_data!S73</f>
        <v>266.01027445265805</v>
      </c>
      <c r="T195">
        <f>Food_data!T73</f>
        <v>259.90004516213628</v>
      </c>
      <c r="U195">
        <f>Food_data!U73</f>
        <v>263.94113678593135</v>
      </c>
      <c r="V195">
        <f>Food_data!V73</f>
        <v>268.20432389918432</v>
      </c>
      <c r="W195">
        <f>Food_data!W73</f>
        <v>272.56732643112218</v>
      </c>
      <c r="X195">
        <f>Food_data!X73</f>
        <v>272.67561720352268</v>
      </c>
      <c r="Y195">
        <f>Food_data!Y73</f>
        <v>271.71007211977928</v>
      </c>
      <c r="Z195">
        <f>Food_data!Z73</f>
        <v>274.31692138155</v>
      </c>
      <c r="AA195">
        <f>Food_data!AA73</f>
        <v>277.16476846079649</v>
      </c>
      <c r="AB195">
        <f>Food_data!AB73</f>
        <v>279.12190335033699</v>
      </c>
      <c r="AC195">
        <f>Food_data!AC73</f>
        <v>281.55438582262877</v>
      </c>
      <c r="AD195">
        <f>Food_data!AD73</f>
        <v>283.30826377368578</v>
      </c>
      <c r="AE195">
        <f>Food_data!AE73</f>
        <v>283.88436142938588</v>
      </c>
      <c r="AF195">
        <f>Food_data!AF73</f>
        <v>284.2060001639104</v>
      </c>
      <c r="AG195">
        <f>Food_data!AG73</f>
        <v>287.13450879521378</v>
      </c>
      <c r="AH195">
        <f>Food_data!AH73</f>
        <v>290.98798151805238</v>
      </c>
      <c r="AI195">
        <f>Food_data!AI73</f>
        <v>294.17578315105186</v>
      </c>
      <c r="AJ195">
        <f>Food_data!AJ73</f>
        <v>297.57176749554515</v>
      </c>
      <c r="AK195">
        <f>Food_data!AK73</f>
        <v>298.62333541209051</v>
      </c>
      <c r="AL195">
        <f>Food_data!AL73</f>
        <v>301.04874904511695</v>
      </c>
      <c r="AM195">
        <f>Food_data!AM73</f>
        <v>304.23467903960398</v>
      </c>
      <c r="AN195">
        <f>Food_data!AN73</f>
        <v>306.76599308419333</v>
      </c>
      <c r="AO195">
        <f>Food_data!AO73</f>
        <v>309.24453161760852</v>
      </c>
      <c r="AP195">
        <f>Food_data!AP73</f>
        <v>310.36995659962633</v>
      </c>
      <c r="AQ195">
        <f>Food_data!AQ73</f>
        <v>312.25900954012519</v>
      </c>
      <c r="AR195">
        <f>Food_data!AR73</f>
        <v>316.70291850966976</v>
      </c>
    </row>
    <row r="196" spans="1:44" x14ac:dyDescent="0.2">
      <c r="A196" t="str">
        <f>Food_data!A74</f>
        <v>FOOD</v>
      </c>
      <c r="B196" t="str">
        <f>Food_data!B74</f>
        <v>Secondary Energy|Electricity</v>
      </c>
      <c r="C196" t="str">
        <f>Food_data!C74</f>
        <v>EJ/yr</v>
      </c>
      <c r="D196">
        <f>Food_data!D74</f>
        <v>74.486775587922722</v>
      </c>
      <c r="E196">
        <f>Food_data!E74</f>
        <v>77.349391531463937</v>
      </c>
      <c r="F196">
        <f>Food_data!F74</f>
        <v>80.172993848475201</v>
      </c>
      <c r="G196">
        <f>Food_data!G74</f>
        <v>82.870130395585889</v>
      </c>
      <c r="H196">
        <f>Food_data!H74</f>
        <v>85.462147294536919</v>
      </c>
      <c r="I196">
        <f>Food_data!I74</f>
        <v>88.035643359668455</v>
      </c>
      <c r="J196">
        <f>Food_data!J74</f>
        <v>91.073991245457407</v>
      </c>
      <c r="K196">
        <f>Food_data!K74</f>
        <v>93.998465712927839</v>
      </c>
      <c r="L196">
        <f>Food_data!L74</f>
        <v>97.135362270372994</v>
      </c>
      <c r="M196">
        <f>Food_data!M74</f>
        <v>100.20332011570162</v>
      </c>
      <c r="N196">
        <f>Food_data!N74</f>
        <v>103.03779302647156</v>
      </c>
      <c r="O196">
        <f>Food_data!O74</f>
        <v>106.34043511509624</v>
      </c>
      <c r="P196">
        <f>Food_data!P74</f>
        <v>109.59909410830801</v>
      </c>
      <c r="Q196">
        <f>Food_data!Q74</f>
        <v>112.83695716462242</v>
      </c>
      <c r="R196">
        <f>Food_data!R74</f>
        <v>114.88225942318093</v>
      </c>
      <c r="S196">
        <f>Food_data!S74</f>
        <v>118.01274512697093</v>
      </c>
      <c r="T196">
        <f>Food_data!T74</f>
        <v>121.24018453256443</v>
      </c>
      <c r="U196">
        <f>Food_data!U74</f>
        <v>124.45380957098573</v>
      </c>
      <c r="V196">
        <f>Food_data!V74</f>
        <v>127.6289290006587</v>
      </c>
      <c r="W196">
        <f>Food_data!W74</f>
        <v>130.76299802563881</v>
      </c>
      <c r="X196">
        <f>Food_data!X74</f>
        <v>133.8782272209358</v>
      </c>
      <c r="Y196">
        <f>Food_data!Y74</f>
        <v>137.33210585225939</v>
      </c>
      <c r="Z196">
        <f>Food_data!Z74</f>
        <v>140.77740265985889</v>
      </c>
      <c r="AA196">
        <f>Food_data!AA74</f>
        <v>144.26227439165217</v>
      </c>
      <c r="AB196">
        <f>Food_data!AB74</f>
        <v>147.9446846778076</v>
      </c>
      <c r="AC196">
        <f>Food_data!AC74</f>
        <v>151.54570572906505</v>
      </c>
      <c r="AD196">
        <f>Food_data!AD74</f>
        <v>154.79058631811947</v>
      </c>
      <c r="AE196">
        <f>Food_data!AE74</f>
        <v>157.79571937829505</v>
      </c>
      <c r="AF196">
        <f>Food_data!AF74</f>
        <v>160.88486591705572</v>
      </c>
      <c r="AG196">
        <f>Food_data!AG74</f>
        <v>163.93951347438073</v>
      </c>
      <c r="AH196">
        <f>Food_data!AH74</f>
        <v>167.31121407891021</v>
      </c>
      <c r="AI196">
        <f>Food_data!AI74</f>
        <v>170.27537881110169</v>
      </c>
      <c r="AJ196">
        <f>Food_data!AJ74</f>
        <v>173.0219613335361</v>
      </c>
      <c r="AK196">
        <f>Food_data!AK74</f>
        <v>173.77352054439106</v>
      </c>
      <c r="AL196">
        <f>Food_data!AL74</f>
        <v>176.5255469704268</v>
      </c>
      <c r="AM196">
        <f>Food_data!AM74</f>
        <v>179.19918941816957</v>
      </c>
      <c r="AN196">
        <f>Food_data!AN74</f>
        <v>181.57222316452729</v>
      </c>
      <c r="AO196">
        <f>Food_data!AO74</f>
        <v>183.91562770594331</v>
      </c>
      <c r="AP196">
        <f>Food_data!AP74</f>
        <v>186.51991327639587</v>
      </c>
      <c r="AQ196">
        <f>Food_data!AQ74</f>
        <v>188.94105330416022</v>
      </c>
      <c r="AR196">
        <f>Food_data!AR74</f>
        <v>190.80321993121476</v>
      </c>
    </row>
    <row r="197" spans="1:44" x14ac:dyDescent="0.2">
      <c r="A197" t="str">
        <f>Food_data!A75</f>
        <v>FOOD</v>
      </c>
      <c r="B197" t="str">
        <f>Food_data!B75</f>
        <v>Secondary Energy|Electricity|Biomass</v>
      </c>
      <c r="C197" t="str">
        <f>Food_data!C75</f>
        <v>EJ/yr</v>
      </c>
      <c r="D197">
        <f>Food_data!D75</f>
        <v>0.93297480523199905</v>
      </c>
      <c r="E197">
        <f>Food_data!E75</f>
        <v>0.90586147694399999</v>
      </c>
      <c r="F197">
        <f>Food_data!F75</f>
        <v>0.8765055921599989</v>
      </c>
      <c r="G197">
        <f>Food_data!G75</f>
        <v>0.84714970737599904</v>
      </c>
      <c r="H197">
        <f>Food_data!H75</f>
        <v>0.81757026388799903</v>
      </c>
      <c r="I197">
        <f>Food_data!I75</f>
        <v>0.790680494304</v>
      </c>
      <c r="J197">
        <f>Food_data!J75</f>
        <v>1.22055400896639</v>
      </c>
      <c r="K197">
        <f>Food_data!K75</f>
        <v>1.600910848799999</v>
      </c>
      <c r="L197">
        <f>Food_data!L75</f>
        <v>1.591730447535616</v>
      </c>
      <c r="M197">
        <f>Food_data!M75</f>
        <v>2.3257843925232597</v>
      </c>
      <c r="N197">
        <f>Food_data!N75</f>
        <v>3.2548311762805904</v>
      </c>
      <c r="O197">
        <f>Food_data!O75</f>
        <v>4.6549948866805186</v>
      </c>
      <c r="P197">
        <f>Food_data!P75</f>
        <v>6.0601176330805897</v>
      </c>
      <c r="Q197">
        <f>Food_data!Q75</f>
        <v>7.462774264280589</v>
      </c>
      <c r="R197">
        <f>Food_data!R75</f>
        <v>8.5838092666399799</v>
      </c>
      <c r="S197">
        <f>Food_data!S75</f>
        <v>9.9889320130399888</v>
      </c>
      <c r="T197">
        <f>Food_data!T75</f>
        <v>10.117453080021001</v>
      </c>
      <c r="U197">
        <f>Food_data!U75</f>
        <v>10.4353691825506</v>
      </c>
      <c r="V197">
        <f>Food_data!V75</f>
        <v>10.7492344137295</v>
      </c>
      <c r="W197">
        <f>Food_data!W75</f>
        <v>11.3614303857371</v>
      </c>
      <c r="X197">
        <f>Food_data!X75</f>
        <v>11.5748962452251</v>
      </c>
      <c r="Y197">
        <f>Food_data!Y75</f>
        <v>11.7274573599815</v>
      </c>
      <c r="Z197">
        <f>Food_data!Z75</f>
        <v>12.483056934380199</v>
      </c>
      <c r="AA197">
        <f>Food_data!AA75</f>
        <v>13.163492394635398</v>
      </c>
      <c r="AB197">
        <f>Food_data!AB75</f>
        <v>13.311432984361</v>
      </c>
      <c r="AC197">
        <f>Food_data!AC75</f>
        <v>14.087977644314201</v>
      </c>
      <c r="AD197">
        <f>Food_data!AD75</f>
        <v>14.6853943425455</v>
      </c>
      <c r="AE197">
        <f>Food_data!AE75</f>
        <v>15.0596434494208</v>
      </c>
      <c r="AF197">
        <f>Food_data!AF75</f>
        <v>15.163781816620601</v>
      </c>
      <c r="AG197">
        <f>Food_data!AG75</f>
        <v>16.022754455642399</v>
      </c>
      <c r="AH197">
        <f>Food_data!AH75</f>
        <v>16.319647085262599</v>
      </c>
      <c r="AI197">
        <f>Food_data!AI75</f>
        <v>16.476537969844902</v>
      </c>
      <c r="AJ197">
        <f>Food_data!AJ75</f>
        <v>17.160098515500799</v>
      </c>
      <c r="AK197">
        <f>Food_data!AK75</f>
        <v>17.1379034787008</v>
      </c>
      <c r="AL197">
        <f>Food_data!AL75</f>
        <v>17.579768923825</v>
      </c>
      <c r="AM197">
        <f>Food_data!AM75</f>
        <v>18.075159416350299</v>
      </c>
      <c r="AN197">
        <f>Food_data!AN75</f>
        <v>18.075159416350299</v>
      </c>
      <c r="AO197">
        <f>Food_data!AO75</f>
        <v>18.075159416350299</v>
      </c>
      <c r="AP197">
        <f>Food_data!AP75</f>
        <v>18.287141442281399</v>
      </c>
      <c r="AQ197">
        <f>Food_data!AQ75</f>
        <v>18.642926857732402</v>
      </c>
      <c r="AR197">
        <f>Food_data!AR75</f>
        <v>18.716120066726301</v>
      </c>
    </row>
    <row r="198" spans="1:44" x14ac:dyDescent="0.2">
      <c r="A198" t="str">
        <f>Food_data!A76</f>
        <v>FOOD</v>
      </c>
      <c r="B198" t="str">
        <f>Food_data!B76</f>
        <v>Secondary Energy|Electricity|Coal</v>
      </c>
      <c r="C198" t="str">
        <f>Food_data!C76</f>
        <v>EJ/yr</v>
      </c>
      <c r="D198">
        <f>Food_data!D76</f>
        <v>30.029407019999898</v>
      </c>
      <c r="E198">
        <f>Food_data!E76</f>
        <v>29.886208398503889</v>
      </c>
      <c r="F198">
        <f>Food_data!F76</f>
        <v>29.668114804464</v>
      </c>
      <c r="G198">
        <f>Food_data!G76</f>
        <v>31.2048892974959</v>
      </c>
      <c r="H198">
        <f>Food_data!H76</f>
        <v>30.906810647063999</v>
      </c>
      <c r="I198">
        <f>Food_data!I76</f>
        <v>30.674531561039998</v>
      </c>
      <c r="J198">
        <f>Food_data!J76</f>
        <v>32.618310436396698</v>
      </c>
      <c r="K198">
        <f>Food_data!K76</f>
        <v>31.904045138070998</v>
      </c>
      <c r="L198">
        <f>Food_data!L76</f>
        <v>31.2257201342399</v>
      </c>
      <c r="M198">
        <f>Food_data!M76</f>
        <v>30.2540707454399</v>
      </c>
      <c r="N198">
        <f>Food_data!N76</f>
        <v>28.957520866214089</v>
      </c>
      <c r="O198">
        <f>Food_data!O76</f>
        <v>25.5248970861294</v>
      </c>
      <c r="P198">
        <f>Food_data!P76</f>
        <v>23.260381565257099</v>
      </c>
      <c r="Q198">
        <f>Food_data!Q76</f>
        <v>21.574086552869691</v>
      </c>
      <c r="R198">
        <f>Food_data!R76</f>
        <v>21.886865910443703</v>
      </c>
      <c r="S198">
        <f>Food_data!S76</f>
        <v>21.983718719658192</v>
      </c>
      <c r="T198">
        <f>Food_data!T76</f>
        <v>22.030703986795292</v>
      </c>
      <c r="U198">
        <f>Food_data!U76</f>
        <v>22.190435958243089</v>
      </c>
      <c r="V198">
        <f>Food_data!V76</f>
        <v>21.502058428799899</v>
      </c>
      <c r="W198">
        <f>Food_data!W76</f>
        <v>20.720778102852002</v>
      </c>
      <c r="X198">
        <f>Food_data!X76</f>
        <v>22.232737248611997</v>
      </c>
      <c r="Y198">
        <f>Food_data!Y76</f>
        <v>23.727203059811991</v>
      </c>
      <c r="Z198">
        <f>Food_data!Z76</f>
        <v>25.219202755811999</v>
      </c>
      <c r="AA198">
        <f>Food_data!AA76</f>
        <v>26.708736336612002</v>
      </c>
      <c r="AB198">
        <f>Food_data!AB76</f>
        <v>28.200736032611999</v>
      </c>
      <c r="AC198">
        <f>Food_data!AC76</f>
        <v>29.692735728611996</v>
      </c>
      <c r="AD198">
        <f>Food_data!AD76</f>
        <v>31.184735424612001</v>
      </c>
      <c r="AE198">
        <f>Food_data!AE76</f>
        <v>32.674269005412</v>
      </c>
      <c r="AF198">
        <f>Food_data!AF76</f>
        <v>34.168734816612002</v>
      </c>
      <c r="AG198">
        <f>Food_data!AG76</f>
        <v>34.992229118099999</v>
      </c>
      <c r="AH198">
        <f>Food_data!AH76</f>
        <v>36.540292726500006</v>
      </c>
      <c r="AI198">
        <f>Food_data!AI76</f>
        <v>38.085890219699998</v>
      </c>
      <c r="AJ198">
        <f>Food_data!AJ76</f>
        <v>39.634177386803998</v>
      </c>
      <c r="AK198">
        <f>Food_data!AK76</f>
        <v>41.179774880004004</v>
      </c>
      <c r="AL198">
        <f>Food_data!AL76</f>
        <v>42.727838488403997</v>
      </c>
      <c r="AM198">
        <f>Food_data!AM76</f>
        <v>44.273435981604003</v>
      </c>
      <c r="AN198">
        <f>Food_data!AN76</f>
        <v>45.821723148707903</v>
      </c>
      <c r="AO198">
        <f>Food_data!AO76</f>
        <v>47.367320641907995</v>
      </c>
      <c r="AP198">
        <f>Food_data!AP76</f>
        <v>48.915384250308001</v>
      </c>
      <c r="AQ198">
        <f>Food_data!AQ76</f>
        <v>50.460981743508</v>
      </c>
      <c r="AR198">
        <f>Food_data!AR76</f>
        <v>52.009268910612001</v>
      </c>
    </row>
    <row r="199" spans="1:44" x14ac:dyDescent="0.2">
      <c r="A199" t="str">
        <f>Food_data!A77</f>
        <v>FOOD</v>
      </c>
      <c r="B199" t="str">
        <f>Food_data!B77</f>
        <v>Secondary Energy|Electricity|Gas</v>
      </c>
      <c r="C199" t="str">
        <f>Food_data!C77</f>
        <v>EJ/yr</v>
      </c>
      <c r="D199">
        <f>Food_data!D77</f>
        <v>18.856779828683301</v>
      </c>
      <c r="E199">
        <f>Food_data!E77</f>
        <v>20.269359399606071</v>
      </c>
      <c r="F199">
        <f>Food_data!F77</f>
        <v>23.608701991972271</v>
      </c>
      <c r="G199">
        <f>Food_data!G77</f>
        <v>27.621701794332282</v>
      </c>
      <c r="H199">
        <f>Food_data!H77</f>
        <v>32.638267946268989</v>
      </c>
      <c r="I199">
        <f>Food_data!I77</f>
        <v>35.861925967422195</v>
      </c>
      <c r="J199">
        <f>Food_data!J77</f>
        <v>36.115556079166083</v>
      </c>
      <c r="K199">
        <f>Food_data!K77</f>
        <v>39.335515099554542</v>
      </c>
      <c r="L199">
        <f>Food_data!L77</f>
        <v>42.315560657631039</v>
      </c>
      <c r="M199">
        <f>Food_data!M77</f>
        <v>43.993889989695042</v>
      </c>
      <c r="N199">
        <f>Food_data!N77</f>
        <v>44.997838003563842</v>
      </c>
      <c r="O199">
        <f>Food_data!O77</f>
        <v>48.004112015082136</v>
      </c>
      <c r="P199">
        <f>Food_data!P77</f>
        <v>49.936883324812143</v>
      </c>
      <c r="Q199">
        <f>Food_data!Q77</f>
        <v>52.404209869844138</v>
      </c>
      <c r="R199">
        <f>Food_data!R77</f>
        <v>54.946025125463443</v>
      </c>
      <c r="S199">
        <f>Food_data!S77</f>
        <v>58.780595037204151</v>
      </c>
      <c r="T199">
        <f>Food_data!T77</f>
        <v>60.89373771798904</v>
      </c>
      <c r="U199">
        <f>Food_data!U77</f>
        <v>61.409978399261689</v>
      </c>
      <c r="V199">
        <f>Food_data!V77</f>
        <v>62.387571601208975</v>
      </c>
      <c r="W199">
        <f>Food_data!W77</f>
        <v>64.384235907326783</v>
      </c>
      <c r="X199">
        <f>Food_data!X77</f>
        <v>65.417565348325084</v>
      </c>
      <c r="Y199">
        <f>Food_data!Y77</f>
        <v>67.21762118152148</v>
      </c>
      <c r="Z199">
        <f>Food_data!Z77</f>
        <v>68.292514369942779</v>
      </c>
      <c r="AA199">
        <f>Food_data!AA77</f>
        <v>68.598503686633379</v>
      </c>
      <c r="AB199">
        <f>Food_data!AB77</f>
        <v>68.381254407144525</v>
      </c>
      <c r="AC199">
        <f>Food_data!AC77</f>
        <v>68.467935875202741</v>
      </c>
      <c r="AD199">
        <f>Food_data!AD77</f>
        <v>68.35221875894193</v>
      </c>
      <c r="AE199">
        <f>Food_data!AE77</f>
        <v>67.696906068210268</v>
      </c>
      <c r="AF199">
        <f>Food_data!AF77</f>
        <v>67.383469927883453</v>
      </c>
      <c r="AG199">
        <f>Food_data!AG77</f>
        <v>66.950804173289882</v>
      </c>
      <c r="AH199">
        <f>Food_data!AH77</f>
        <v>66.150289230189998</v>
      </c>
      <c r="AI199">
        <f>Food_data!AI77</f>
        <v>64.247190311037684</v>
      </c>
      <c r="AJ199">
        <f>Food_data!AJ77</f>
        <v>61.739763971609484</v>
      </c>
      <c r="AK199">
        <f>Food_data!AK77</f>
        <v>59.363015913470882</v>
      </c>
      <c r="AL199">
        <f>Food_data!AL77</f>
        <v>56.950077200852981</v>
      </c>
      <c r="AM199">
        <f>Food_data!AM77</f>
        <v>54.928159083421683</v>
      </c>
      <c r="AN199">
        <f>Food_data!AN77</f>
        <v>52.942138057798985</v>
      </c>
      <c r="AO199">
        <f>Food_data!AO77</f>
        <v>50.924983540714933</v>
      </c>
      <c r="AP199">
        <f>Food_data!AP77</f>
        <v>49.320338808557878</v>
      </c>
      <c r="AQ199">
        <f>Food_data!AQ77</f>
        <v>47.640442177761798</v>
      </c>
      <c r="AR199">
        <f>Food_data!AR77</f>
        <v>45.782150546912746</v>
      </c>
    </row>
    <row r="200" spans="1:44" x14ac:dyDescent="0.2">
      <c r="A200" t="str">
        <f>Food_data!A78</f>
        <v>FOOD</v>
      </c>
      <c r="B200" t="str">
        <f>Food_data!B78</f>
        <v>Secondary Energy|Electricity|Hydro</v>
      </c>
      <c r="C200" t="str">
        <f>Food_data!C78</f>
        <v>EJ/yr</v>
      </c>
      <c r="D200">
        <f>Food_data!D78</f>
        <v>12.561203813760001</v>
      </c>
      <c r="E200">
        <f>Food_data!E78</f>
        <v>12.651722906457499</v>
      </c>
      <c r="F200">
        <f>Food_data!F78</f>
        <v>12.734546584435099</v>
      </c>
      <c r="G200">
        <f>Food_data!G78</f>
        <v>12.8125570741056</v>
      </c>
      <c r="H200">
        <f>Food_data!H78</f>
        <v>12.884295028147099</v>
      </c>
      <c r="I200">
        <f>Food_data!I78</f>
        <v>12.9497604465599</v>
      </c>
      <c r="J200">
        <f>Food_data!J78</f>
        <v>13.006254680294299</v>
      </c>
      <c r="K200">
        <f>Food_data!K78</f>
        <v>13.0592114956799</v>
      </c>
      <c r="L200">
        <f>Food_data!L78</f>
        <v>12.8800844928</v>
      </c>
      <c r="M200">
        <f>Food_data!M78</f>
        <v>12.702379132799997</v>
      </c>
      <c r="N200">
        <f>Food_data!N78</f>
        <v>12.5232521299199</v>
      </c>
      <c r="O200">
        <f>Food_data!O78</f>
        <v>12.34412512704</v>
      </c>
      <c r="P200">
        <f>Food_data!P78</f>
        <v>12.164998124159899</v>
      </c>
      <c r="Q200">
        <f>Food_data!Q78</f>
        <v>11.985871121279899</v>
      </c>
      <c r="R200">
        <f>Food_data!R78</f>
        <v>11.806744118400001</v>
      </c>
      <c r="S200">
        <f>Food_data!S78</f>
        <v>11.629038758399899</v>
      </c>
      <c r="T200">
        <f>Food_data!T78</f>
        <v>12.324379157521799</v>
      </c>
      <c r="U200">
        <f>Food_data!U78</f>
        <v>14.277716474641799</v>
      </c>
      <c r="V200">
        <f>Food_data!V78</f>
        <v>16.231053791761799</v>
      </c>
      <c r="W200">
        <f>Food_data!W78</f>
        <v>18.184391108881801</v>
      </c>
      <c r="X200">
        <f>Food_data!X78</f>
        <v>19.291537742632201</v>
      </c>
      <c r="Y200">
        <f>Food_data!Y78</f>
        <v>20.269652979745501</v>
      </c>
      <c r="Z200">
        <f>Food_data!Z78</f>
        <v>20.4164437220061</v>
      </c>
      <c r="AA200">
        <f>Food_data!AA78</f>
        <v>20.911075749195501</v>
      </c>
      <c r="AB200">
        <f>Food_data!AB78</f>
        <v>22.655000114742801</v>
      </c>
      <c r="AC200">
        <f>Food_data!AC78</f>
        <v>23.806831668479902</v>
      </c>
      <c r="AD200">
        <f>Food_data!AD78</f>
        <v>24.0357161721601</v>
      </c>
      <c r="AE200">
        <f>Food_data!AE78</f>
        <v>24.266022318720001</v>
      </c>
      <c r="AF200">
        <f>Food_data!AF78</f>
        <v>24.496328465279699</v>
      </c>
      <c r="AG200">
        <f>Food_data!AG78</f>
        <v>24.725212968960602</v>
      </c>
      <c r="AH200">
        <f>Food_data!AH78</f>
        <v>24.9540974726401</v>
      </c>
      <c r="AI200">
        <f>Food_data!AI78</f>
        <v>25.155970761600098</v>
      </c>
      <c r="AJ200">
        <f>Food_data!AJ78</f>
        <v>25.3578440505601</v>
      </c>
      <c r="AK200">
        <f>Food_data!AK78</f>
        <v>25.559717339520098</v>
      </c>
      <c r="AL200">
        <f>Food_data!AL78</f>
        <v>25.763012271359901</v>
      </c>
      <c r="AM200">
        <f>Food_data!AM78</f>
        <v>25.964885560320198</v>
      </c>
      <c r="AN200">
        <f>Food_data!AN78</f>
        <v>26.099941633919901</v>
      </c>
      <c r="AO200">
        <f>Food_data!AO78</f>
        <v>26.234997707519998</v>
      </c>
      <c r="AP200">
        <f>Food_data!AP78</f>
        <v>26.3700537811199</v>
      </c>
      <c r="AQ200">
        <f>Food_data!AQ78</f>
        <v>26.505109854719898</v>
      </c>
      <c r="AR200">
        <f>Food_data!AR78</f>
        <v>26.641587571199999</v>
      </c>
    </row>
    <row r="201" spans="1:44" x14ac:dyDescent="0.2">
      <c r="A201" t="str">
        <f>Food_data!A79</f>
        <v>FOOD</v>
      </c>
      <c r="B201" t="str">
        <f>Food_data!B79</f>
        <v>Secondary Energy|Electricity|Nuclear</v>
      </c>
      <c r="C201" t="str">
        <f>Food_data!C79</f>
        <v>EJ/yr</v>
      </c>
      <c r="D201">
        <f>Food_data!D79</f>
        <v>9.0727533857835194</v>
      </c>
      <c r="E201">
        <f>Food_data!E79</f>
        <v>10.005244276980999</v>
      </c>
      <c r="F201">
        <f>Food_data!F79</f>
        <v>8.9983910447836699</v>
      </c>
      <c r="G201">
        <f>Food_data!G79</f>
        <v>5.5524043291665404</v>
      </c>
      <c r="H201">
        <f>Food_data!H79</f>
        <v>2.7871795579834999</v>
      </c>
      <c r="I201">
        <f>Food_data!I79</f>
        <v>1.6726036787945</v>
      </c>
      <c r="J201">
        <f>Food_data!J79</f>
        <v>1.3138371306999801</v>
      </c>
      <c r="K201">
        <f>Food_data!K79</f>
        <v>0.81834058114560004</v>
      </c>
      <c r="L201">
        <f>Food_data!L79</f>
        <v>0.79946696632320002</v>
      </c>
      <c r="M201">
        <f>Food_data!M79</f>
        <v>2.2315410440452799</v>
      </c>
      <c r="N201">
        <f>Food_data!N79</f>
        <v>1.85188525028115</v>
      </c>
      <c r="O201">
        <f>Food_data!O79</f>
        <v>3.1621369046848602</v>
      </c>
      <c r="P201">
        <f>Food_data!P79</f>
        <v>5.4994258810680599</v>
      </c>
      <c r="Q201">
        <f>Food_data!Q79</f>
        <v>8.0206770239999905</v>
      </c>
      <c r="R201">
        <f>Food_data!R79</f>
        <v>7.8056898048000001</v>
      </c>
      <c r="S201">
        <f>Food_data!S79</f>
        <v>7.5879463392000002</v>
      </c>
      <c r="T201">
        <f>Food_data!T79</f>
        <v>7.3702028736000003</v>
      </c>
      <c r="U201">
        <f>Food_data!U79</f>
        <v>7.1552156543999903</v>
      </c>
      <c r="V201">
        <f>Food_data!V79</f>
        <v>6.9374721887999904</v>
      </c>
      <c r="W201">
        <f>Food_data!W79</f>
        <v>6.7197287231999896</v>
      </c>
      <c r="X201">
        <f>Food_data!X79</f>
        <v>6.5047415040000001</v>
      </c>
      <c r="Y201">
        <f>Food_data!Y79</f>
        <v>6.2869980384000002</v>
      </c>
      <c r="Z201">
        <f>Food_data!Z79</f>
        <v>6.0720108191999902</v>
      </c>
      <c r="AA201">
        <f>Food_data!AA79</f>
        <v>5.8542673535999903</v>
      </c>
      <c r="AB201">
        <f>Food_data!AB79</f>
        <v>5.6365238879999904</v>
      </c>
      <c r="AC201">
        <f>Food_data!AC79</f>
        <v>5.4215366688</v>
      </c>
      <c r="AD201">
        <f>Food_data!AD79</f>
        <v>5.2037932032000001</v>
      </c>
      <c r="AE201">
        <f>Food_data!AE79</f>
        <v>4.9860497376000001</v>
      </c>
      <c r="AF201">
        <f>Food_data!AF79</f>
        <v>4.7710625183999902</v>
      </c>
      <c r="AG201">
        <f>Food_data!AG79</f>
        <v>4.5533190528</v>
      </c>
      <c r="AH201">
        <f>Food_data!AH79</f>
        <v>4.3355755872000001</v>
      </c>
      <c r="AI201">
        <f>Food_data!AI79</f>
        <v>4.1205883679999999</v>
      </c>
      <c r="AJ201">
        <f>Food_data!AJ79</f>
        <v>3.9028449024</v>
      </c>
      <c r="AK201">
        <f>Food_data!AK79</f>
        <v>3.6851014368000001</v>
      </c>
      <c r="AL201">
        <f>Food_data!AL79</f>
        <v>3.4701142175999999</v>
      </c>
      <c r="AM201">
        <f>Food_data!AM79</f>
        <v>3.252370752</v>
      </c>
      <c r="AN201">
        <f>Food_data!AN79</f>
        <v>3.0346272864000001</v>
      </c>
      <c r="AO201">
        <f>Food_data!AO79</f>
        <v>2.8196400671999999</v>
      </c>
      <c r="AP201">
        <f>Food_data!AP79</f>
        <v>2.6018966016</v>
      </c>
      <c r="AQ201">
        <f>Food_data!AQ79</f>
        <v>2.3841531360000001</v>
      </c>
      <c r="AR201">
        <f>Food_data!AR79</f>
        <v>2.1691659167999999</v>
      </c>
    </row>
    <row r="202" spans="1:44" x14ac:dyDescent="0.2">
      <c r="A202" t="str">
        <f>Food_data!A80</f>
        <v>FOOD</v>
      </c>
      <c r="B202" t="str">
        <f>Food_data!B80</f>
        <v>Secondary Energy|Electricity|Oil</v>
      </c>
      <c r="C202" t="str">
        <f>Food_data!C80</f>
        <v>EJ/yr</v>
      </c>
      <c r="D202">
        <f>Food_data!D80</f>
        <v>1.235544150528</v>
      </c>
      <c r="E202">
        <f>Food_data!E80</f>
        <v>1.7141042894834881</v>
      </c>
      <c r="F202">
        <f>Food_data!F80</f>
        <v>2.2536129564201599</v>
      </c>
      <c r="G202">
        <f>Food_data!G80</f>
        <v>2.8524133565527681</v>
      </c>
      <c r="H202">
        <f>Food_data!H80</f>
        <v>3.5105449212973441</v>
      </c>
      <c r="I202">
        <f>Food_data!I80</f>
        <v>4.2282965801430619</v>
      </c>
      <c r="J202">
        <f>Food_data!J80</f>
        <v>5.0050213483979409</v>
      </c>
      <c r="K202">
        <f>Food_data!K80</f>
        <v>5.5498861074239905</v>
      </c>
      <c r="L202">
        <f>Food_data!L80</f>
        <v>6.6557468952736398</v>
      </c>
      <c r="M202">
        <f>Food_data!M80</f>
        <v>7.0950608108973201</v>
      </c>
      <c r="N202">
        <f>Food_data!N80</f>
        <v>9.8869329614164485</v>
      </c>
      <c r="O202">
        <f>Food_data!O80</f>
        <v>11.15536296795038</v>
      </c>
      <c r="P202">
        <f>Food_data!P80</f>
        <v>11.25424866428221</v>
      </c>
      <c r="Q202">
        <f>Food_data!Q80</f>
        <v>10.03634476298109</v>
      </c>
      <c r="R202">
        <f>Food_data!R80</f>
        <v>8.5718799057333293</v>
      </c>
      <c r="S202">
        <f>Food_data!S80</f>
        <v>6.8335312948491636</v>
      </c>
      <c r="T202">
        <f>Food_data!T80</f>
        <v>6.643065572084339</v>
      </c>
      <c r="U202">
        <f>Food_data!U80</f>
        <v>6.470755364416549</v>
      </c>
      <c r="V202">
        <f>Food_data!V80</f>
        <v>5.9165518679421396</v>
      </c>
      <c r="W202">
        <f>Food_data!W80</f>
        <v>4.6103662463608304</v>
      </c>
      <c r="X202">
        <f>Food_data!X80</f>
        <v>3.3001204854693</v>
      </c>
      <c r="Y202">
        <f>Food_data!Y80</f>
        <v>1.7921206386834698</v>
      </c>
      <c r="Z202">
        <f>Food_data!Z80</f>
        <v>1.22528516127224</v>
      </c>
      <c r="AA202">
        <f>Food_data!AA80</f>
        <v>1.1926587410002301</v>
      </c>
      <c r="AB202">
        <f>Food_data!AB80</f>
        <v>1.1600323207282459</v>
      </c>
      <c r="AC202">
        <f>Food_data!AC80</f>
        <v>1.0826941596562372</v>
      </c>
      <c r="AD202">
        <f>Food_data!AD80</f>
        <v>1.00535599858424</v>
      </c>
      <c r="AE202">
        <f>Food_data!AE80</f>
        <v>0.92850440645623999</v>
      </c>
      <c r="AF202">
        <f>Food_data!AF80</f>
        <v>0.85116624538423991</v>
      </c>
      <c r="AG202">
        <f>Food_data!AG80</f>
        <v>0.77382808431223804</v>
      </c>
      <c r="AH202">
        <f>Food_data!AH80</f>
        <v>0.69648992324023995</v>
      </c>
      <c r="AI202">
        <f>Food_data!AI80</f>
        <v>0.65177818244023999</v>
      </c>
      <c r="AJ202">
        <f>Food_data!AJ80</f>
        <v>0.60706644164024004</v>
      </c>
      <c r="AK202">
        <f>Food_data!AK80</f>
        <v>0.56235470084023997</v>
      </c>
      <c r="AL202">
        <f>Food_data!AL80</f>
        <v>0.51764296004024068</v>
      </c>
      <c r="AM202">
        <f>Food_data!AM80</f>
        <v>0.385116784629074</v>
      </c>
      <c r="AN202">
        <f>Food_data!AN80</f>
        <v>0.46215569990320998</v>
      </c>
      <c r="AO202">
        <f>Food_data!AO80</f>
        <v>0.46132928573831899</v>
      </c>
      <c r="AP202">
        <f>Food_data!AP80</f>
        <v>0.39278582927172401</v>
      </c>
      <c r="AQ202">
        <f>Food_data!AQ80</f>
        <v>0.39278582927172401</v>
      </c>
      <c r="AR202">
        <f>Food_data!AR80</f>
        <v>0.145525486492736</v>
      </c>
    </row>
    <row r="203" spans="1:44" x14ac:dyDescent="0.2">
      <c r="A203" t="str">
        <f>Food_data!A81</f>
        <v>FOOD</v>
      </c>
      <c r="B203" t="str">
        <f>Food_data!B81</f>
        <v>Secondary Energy|Electricity|Other</v>
      </c>
      <c r="C203" t="str">
        <f>Food_data!C81</f>
        <v>EJ/yr</v>
      </c>
      <c r="D203">
        <f>Food_data!D81</f>
        <v>0.256576896</v>
      </c>
      <c r="E203">
        <f>Food_data!E81</f>
        <v>0.24976512000000001</v>
      </c>
      <c r="F203">
        <f>Food_data!F81</f>
        <v>0.24295334399999899</v>
      </c>
      <c r="G203">
        <f>Food_data!G81</f>
        <v>0.241389158399999</v>
      </c>
      <c r="H203">
        <f>Food_data!H81</f>
        <v>0.23442600960000001</v>
      </c>
      <c r="I203">
        <f>Food_data!I81</f>
        <v>0.22978391040000001</v>
      </c>
      <c r="J203">
        <f>Food_data!J81</f>
        <v>0.222820761599999</v>
      </c>
      <c r="K203">
        <f>Food_data!K81</f>
        <v>0.21585761279999999</v>
      </c>
      <c r="L203">
        <f>Food_data!L81</f>
        <v>0.208894464</v>
      </c>
      <c r="M203">
        <f>Food_data!M81</f>
        <v>0.20193131519999899</v>
      </c>
      <c r="N203">
        <f>Food_data!N81</f>
        <v>0.19728921599999999</v>
      </c>
      <c r="O203">
        <f>Food_data!O81</f>
        <v>0.1903260672</v>
      </c>
      <c r="P203">
        <f>Food_data!P81</f>
        <v>0.18336291839999899</v>
      </c>
      <c r="Q203">
        <f>Food_data!Q81</f>
        <v>0.17639976959999901</v>
      </c>
      <c r="R203">
        <f>Food_data!R81</f>
        <v>0.16943662079999999</v>
      </c>
      <c r="S203">
        <f>Food_data!S81</f>
        <v>0.16247347200000001</v>
      </c>
      <c r="T203">
        <f>Food_data!T81</f>
        <v>0.15783137279999901</v>
      </c>
      <c r="U203">
        <f>Food_data!U81</f>
        <v>0.150868224</v>
      </c>
      <c r="V203">
        <f>Food_data!V81</f>
        <v>0.87495962122536797</v>
      </c>
      <c r="W203">
        <f>Food_data!W81</f>
        <v>1.0835757497558201</v>
      </c>
      <c r="X203">
        <f>Food_data!X81</f>
        <v>1.1698089984</v>
      </c>
      <c r="Y203">
        <f>Food_data!Y81</f>
        <v>1.24408258559999</v>
      </c>
      <c r="Z203">
        <f>Food_data!Z81</f>
        <v>1.31835617279999</v>
      </c>
      <c r="AA203">
        <f>Food_data!AA81</f>
        <v>1.3949508096000001</v>
      </c>
      <c r="AB203">
        <f>Food_data!AB81</f>
        <v>1.4692243968000001</v>
      </c>
      <c r="AC203">
        <f>Food_data!AC81</f>
        <v>1.543497984</v>
      </c>
      <c r="AD203">
        <f>Food_data!AD81</f>
        <v>1.6340189184</v>
      </c>
      <c r="AE203">
        <f>Food_data!AE81</f>
        <v>1.7245398528</v>
      </c>
      <c r="AF203">
        <f>Food_data!AF81</f>
        <v>1.8150607872</v>
      </c>
      <c r="AG203">
        <f>Food_data!AG81</f>
        <v>1.9055817215999999</v>
      </c>
      <c r="AH203">
        <f>Food_data!AH81</f>
        <v>1.9961026559999899</v>
      </c>
      <c r="AI203">
        <f>Food_data!AI81</f>
        <v>2.13304458239999</v>
      </c>
      <c r="AJ203">
        <f>Food_data!AJ81</f>
        <v>2.2699865088000002</v>
      </c>
      <c r="AK203">
        <f>Food_data!AK81</f>
        <v>2.40692843519999</v>
      </c>
      <c r="AL203">
        <f>Food_data!AL81</f>
        <v>2.5438703615999998</v>
      </c>
      <c r="AM203">
        <f>Food_data!AM81</f>
        <v>2.6808122879999901</v>
      </c>
      <c r="AN203">
        <f>Food_data!AN81</f>
        <v>2.7899016191999899</v>
      </c>
      <c r="AO203">
        <f>Food_data!AO81</f>
        <v>2.8989909504</v>
      </c>
      <c r="AP203">
        <f>Food_data!AP81</f>
        <v>3.01040133119999</v>
      </c>
      <c r="AQ203">
        <f>Food_data!AQ81</f>
        <v>3.1194906624000001</v>
      </c>
      <c r="AR203">
        <f>Food_data!AR81</f>
        <v>3.2285799935999999</v>
      </c>
    </row>
    <row r="204" spans="1:44" x14ac:dyDescent="0.2">
      <c r="A204" t="str">
        <f>Food_data!A82</f>
        <v>FOOD</v>
      </c>
      <c r="B204" t="str">
        <f>Food_data!B82</f>
        <v>Secondary Energy|Electricity|Solar</v>
      </c>
      <c r="C204" t="str">
        <f>Food_data!C82</f>
        <v>EJ/yr</v>
      </c>
      <c r="D204">
        <f>Food_data!D82</f>
        <v>0.23304397593599893</v>
      </c>
      <c r="E204">
        <f>Food_data!E82</f>
        <v>0.40144091788799896</v>
      </c>
      <c r="F204">
        <f>Food_data!F82</f>
        <v>0.56841873983999802</v>
      </c>
      <c r="G204">
        <f>Food_data!G82</f>
        <v>0.55946279335679905</v>
      </c>
      <c r="H204">
        <f>Food_data!H82</f>
        <v>0.55044378748799894</v>
      </c>
      <c r="I204">
        <f>Food_data!I82</f>
        <v>0.54148784100479896</v>
      </c>
      <c r="J204">
        <f>Food_data!J82</f>
        <v>0.53104971513599897</v>
      </c>
      <c r="K204">
        <f>Food_data!K82</f>
        <v>0.522093768652798</v>
      </c>
      <c r="L204">
        <f>Food_data!L82</f>
        <v>0.51313782216959902</v>
      </c>
      <c r="M204">
        <f>Food_data!M82</f>
        <v>0.50411881630079902</v>
      </c>
      <c r="N204">
        <f>Food_data!N82</f>
        <v>0.52288940679551899</v>
      </c>
      <c r="O204">
        <f>Food_data!O82</f>
        <v>0.51194253712895998</v>
      </c>
      <c r="P204">
        <f>Food_data!P82</f>
        <v>0.50247784684800001</v>
      </c>
      <c r="Q204">
        <f>Food_data!Q82</f>
        <v>0.49301315656703892</v>
      </c>
      <c r="R204">
        <f>Food_data!R82</f>
        <v>0.48348540690047997</v>
      </c>
      <c r="S204">
        <f>Food_data!S82</f>
        <v>0.47260159661951895</v>
      </c>
      <c r="T204">
        <f>Food_data!T82</f>
        <v>0.46307384695296</v>
      </c>
      <c r="U204">
        <f>Food_data!U82</f>
        <v>0.45360915667199997</v>
      </c>
      <c r="V204">
        <f>Food_data!V82</f>
        <v>0.44414446639103899</v>
      </c>
      <c r="W204">
        <f>Food_data!W82</f>
        <v>0.43319759672447999</v>
      </c>
      <c r="X204">
        <f>Food_data!X82</f>
        <v>0.437124864272112</v>
      </c>
      <c r="Y204">
        <f>Food_data!Y82</f>
        <v>0.42731484851548696</v>
      </c>
      <c r="Z204">
        <f>Food_data!Z82</f>
        <v>0.417536529245567</v>
      </c>
      <c r="AA204">
        <f>Food_data!AA82</f>
        <v>0.40633908997564605</v>
      </c>
      <c r="AB204">
        <f>Food_data!AB82</f>
        <v>0.39652907421902395</v>
      </c>
      <c r="AC204">
        <f>Food_data!AC82</f>
        <v>0</v>
      </c>
      <c r="AD204">
        <f>Food_data!AD82</f>
        <v>0.47485621967573</v>
      </c>
      <c r="AE204">
        <f>Food_data!AE82</f>
        <v>1.46824021967572</v>
      </c>
      <c r="AF204">
        <f>Food_data!AF82</f>
        <v>2.4616242196757301</v>
      </c>
      <c r="AG204">
        <f>Food_data!AG82</f>
        <v>3.4550082196757299</v>
      </c>
      <c r="AH204">
        <f>Food_data!AH82</f>
        <v>4.9657593978772905</v>
      </c>
      <c r="AI204">
        <f>Food_data!AI82</f>
        <v>6.4765105760788995</v>
      </c>
      <c r="AJ204">
        <f>Food_data!AJ82</f>
        <v>7.9872617542805298</v>
      </c>
      <c r="AK204">
        <f>Food_data!AK82</f>
        <v>8.7050615310160708</v>
      </c>
      <c r="AL204">
        <f>Food_data!AL82</f>
        <v>10.200414691008</v>
      </c>
      <c r="AM204">
        <f>Food_data!AM82</f>
        <v>11.258466589209601</v>
      </c>
      <c r="AN204">
        <f>Food_data!AN82</f>
        <v>12.583313047411199</v>
      </c>
      <c r="AO204">
        <f>Food_data!AO82</f>
        <v>13.908159505612801</v>
      </c>
      <c r="AP204">
        <f>Food_data!AP82</f>
        <v>15.2315868438143</v>
      </c>
      <c r="AQ204">
        <f>Food_data!AQ82</f>
        <v>16.5564333020159</v>
      </c>
      <c r="AR204">
        <f>Food_data!AR82</f>
        <v>18.018640585612701</v>
      </c>
    </row>
    <row r="205" spans="1:44" x14ac:dyDescent="0.2">
      <c r="A205" t="str">
        <f>Food_data!A83</f>
        <v>FOOD</v>
      </c>
      <c r="B205" t="str">
        <f>Food_data!B83</f>
        <v>Secondary Energy|Electricity|Wind</v>
      </c>
      <c r="C205" t="str">
        <f>Food_data!C83</f>
        <v>EJ/yr</v>
      </c>
      <c r="D205">
        <f>Food_data!D83</f>
        <v>1.3084917119999999</v>
      </c>
      <c r="E205">
        <f>Food_data!E83</f>
        <v>1.2656847456</v>
      </c>
      <c r="F205">
        <f>Food_data!F83</f>
        <v>1.2217487904</v>
      </c>
      <c r="G205">
        <f>Food_data!G83</f>
        <v>1.1781628848000001</v>
      </c>
      <c r="H205">
        <f>Food_data!H83</f>
        <v>1.1326091328000001</v>
      </c>
      <c r="I205">
        <f>Food_data!I83</f>
        <v>1.0865728800000001</v>
      </c>
      <c r="J205">
        <f>Food_data!J83</f>
        <v>1.0405870848000001</v>
      </c>
      <c r="K205">
        <f>Food_data!K83</f>
        <v>0.99260506079999899</v>
      </c>
      <c r="L205">
        <f>Food_data!L83</f>
        <v>0.94502039039999997</v>
      </c>
      <c r="M205">
        <f>Food_data!M83</f>
        <v>0.89454386879999992</v>
      </c>
      <c r="N205">
        <f>Food_data!N83</f>
        <v>0.84535401599999904</v>
      </c>
      <c r="O205">
        <f>Food_data!O83</f>
        <v>0.79253752319999993</v>
      </c>
      <c r="P205">
        <f>Food_data!P83</f>
        <v>0.73719815039999992</v>
      </c>
      <c r="Q205">
        <f>Food_data!Q83</f>
        <v>0.6835806432</v>
      </c>
      <c r="R205">
        <f>Food_data!R83</f>
        <v>0.62832326399999905</v>
      </c>
      <c r="S205">
        <f>Food_data!S83</f>
        <v>0.57390789599999903</v>
      </c>
      <c r="T205">
        <f>Food_data!T83</f>
        <v>1.2397369248000001</v>
      </c>
      <c r="U205">
        <f>Food_data!U83</f>
        <v>1.9098611568000001</v>
      </c>
      <c r="V205">
        <f>Food_data!V83</f>
        <v>2.5858826208000001</v>
      </c>
      <c r="W205">
        <f>Food_data!W83</f>
        <v>3.2652942048</v>
      </c>
      <c r="X205">
        <f>Food_data!X83</f>
        <v>3.9496947839999899</v>
      </c>
      <c r="Y205">
        <f>Food_data!Y83</f>
        <v>4.6396551600000002</v>
      </c>
      <c r="Z205">
        <f>Food_data!Z83</f>
        <v>5.3329961951999998</v>
      </c>
      <c r="AA205">
        <f>Food_data!AA83</f>
        <v>6.0322502303999901</v>
      </c>
      <c r="AB205">
        <f>Food_data!AB83</f>
        <v>6.7339514592</v>
      </c>
      <c r="AC205">
        <f>Food_data!AC83</f>
        <v>7.4424959999999896</v>
      </c>
      <c r="AD205">
        <f>Food_data!AD83</f>
        <v>8.2144972799999998</v>
      </c>
      <c r="AE205">
        <f>Food_data!AE83</f>
        <v>8.9915443199999903</v>
      </c>
      <c r="AF205">
        <f>Food_data!AF83</f>
        <v>9.7736371200000001</v>
      </c>
      <c r="AG205">
        <f>Food_data!AG83</f>
        <v>10.5607756799999</v>
      </c>
      <c r="AH205">
        <f>Food_data!AH83</f>
        <v>11.352959999999999</v>
      </c>
      <c r="AI205">
        <f>Food_data!AI83</f>
        <v>12.9278678399999</v>
      </c>
      <c r="AJ205">
        <f>Food_data!AJ83</f>
        <v>14.36291780194094</v>
      </c>
      <c r="AK205">
        <f>Food_data!AK83</f>
        <v>15.17366282883896</v>
      </c>
      <c r="AL205">
        <f>Food_data!AL83</f>
        <v>16.77280785573668</v>
      </c>
      <c r="AM205">
        <f>Food_data!AM83</f>
        <v>18.380782962634722</v>
      </c>
      <c r="AN205">
        <f>Food_data!AN83</f>
        <v>19.763263254835842</v>
      </c>
      <c r="AO205">
        <f>Food_data!AO83</f>
        <v>21.225046590499002</v>
      </c>
      <c r="AP205">
        <f>Food_data!AP83</f>
        <v>22.390324388242639</v>
      </c>
      <c r="AQ205">
        <f>Food_data!AQ83</f>
        <v>23.23872974075049</v>
      </c>
      <c r="AR205">
        <f>Food_data!AR83</f>
        <v>24.092180853258292</v>
      </c>
    </row>
    <row r="206" spans="1:44" x14ac:dyDescent="0.2">
      <c r="A206" t="str">
        <f>Food_data!A84</f>
        <v>FOOD</v>
      </c>
      <c r="B206" t="str">
        <f>Food_data!B84</f>
        <v>Secondary Energy|Heat</v>
      </c>
      <c r="C206" t="str">
        <f>Food_data!C84</f>
        <v>EJ/yr</v>
      </c>
      <c r="D206">
        <f>Food_data!D84</f>
        <v>98.941994018990755</v>
      </c>
      <c r="E206">
        <f>Food_data!E84</f>
        <v>103.11404397770197</v>
      </c>
      <c r="F206">
        <f>Food_data!F84</f>
        <v>106.4570562818565</v>
      </c>
      <c r="G206">
        <f>Food_data!G84</f>
        <v>110.25749096170752</v>
      </c>
      <c r="H206">
        <f>Food_data!H84</f>
        <v>115.71662521177382</v>
      </c>
      <c r="I206">
        <f>Food_data!I84</f>
        <v>117.18596011368039</v>
      </c>
      <c r="J206">
        <f>Food_data!J84</f>
        <v>118.51227632593168</v>
      </c>
      <c r="K206">
        <f>Food_data!K84</f>
        <v>119.52001155317839</v>
      </c>
      <c r="L206">
        <f>Food_data!L84</f>
        <v>122.30415037517426</v>
      </c>
      <c r="M206">
        <f>Food_data!M84</f>
        <v>124.69506454262246</v>
      </c>
      <c r="N206">
        <f>Food_data!N84</f>
        <v>127.45061865582939</v>
      </c>
      <c r="O206">
        <f>Food_data!O84</f>
        <v>131.43273621915776</v>
      </c>
      <c r="P206">
        <f>Food_data!P84</f>
        <v>134.72518888930242</v>
      </c>
      <c r="Q206">
        <f>Food_data!Q84</f>
        <v>137.23563773877191</v>
      </c>
      <c r="R206">
        <f>Food_data!R84</f>
        <v>139.1467433255892</v>
      </c>
      <c r="S206">
        <f>Food_data!S84</f>
        <v>147.99752932568711</v>
      </c>
      <c r="T206">
        <f>Food_data!T84</f>
        <v>138.65986062957185</v>
      </c>
      <c r="U206">
        <f>Food_data!U84</f>
        <v>139.48732721494565</v>
      </c>
      <c r="V206">
        <f>Food_data!V84</f>
        <v>140.57539489852562</v>
      </c>
      <c r="W206">
        <f>Food_data!W84</f>
        <v>141.8043284054834</v>
      </c>
      <c r="X206">
        <f>Food_data!X84</f>
        <v>138.79738998258688</v>
      </c>
      <c r="Y206">
        <f>Food_data!Y84</f>
        <v>134.37796626751989</v>
      </c>
      <c r="Z206">
        <f>Food_data!Z84</f>
        <v>133.53951872169111</v>
      </c>
      <c r="AA206">
        <f>Food_data!AA84</f>
        <v>132.9024940691443</v>
      </c>
      <c r="AB206">
        <f>Food_data!AB84</f>
        <v>131.17721867252942</v>
      </c>
      <c r="AC206">
        <f>Food_data!AC84</f>
        <v>130.00868009356373</v>
      </c>
      <c r="AD206">
        <f>Food_data!AD84</f>
        <v>128.51767745556629</v>
      </c>
      <c r="AE206">
        <f>Food_data!AE84</f>
        <v>126.0886420510908</v>
      </c>
      <c r="AF206">
        <f>Food_data!AF84</f>
        <v>123.32113424685467</v>
      </c>
      <c r="AG206">
        <f>Food_data!AG84</f>
        <v>123.19499532083303</v>
      </c>
      <c r="AH206">
        <f>Food_data!AH84</f>
        <v>123.67676743914214</v>
      </c>
      <c r="AI206">
        <f>Food_data!AI84</f>
        <v>123.90040433995017</v>
      </c>
      <c r="AJ206">
        <f>Food_data!AJ84</f>
        <v>124.54980616200902</v>
      </c>
      <c r="AK206">
        <f>Food_data!AK84</f>
        <v>124.84981486769946</v>
      </c>
      <c r="AL206">
        <f>Food_data!AL84</f>
        <v>124.52320207469013</v>
      </c>
      <c r="AM206">
        <f>Food_data!AM84</f>
        <v>125.03548962143438</v>
      </c>
      <c r="AN206">
        <f>Food_data!AN84</f>
        <v>125.19376991966604</v>
      </c>
      <c r="AO206">
        <f>Food_data!AO84</f>
        <v>125.32890391166521</v>
      </c>
      <c r="AP206">
        <f>Food_data!AP84</f>
        <v>123.85004332323049</v>
      </c>
      <c r="AQ206">
        <f>Food_data!AQ84</f>
        <v>123.31795623596497</v>
      </c>
      <c r="AR206">
        <f>Food_data!AR84</f>
        <v>125.89969857845497</v>
      </c>
    </row>
    <row r="207" spans="1:44" x14ac:dyDescent="0.2">
      <c r="A207" t="str">
        <f>Food_data!A87</f>
        <v>FOOD</v>
      </c>
      <c r="B207" t="str">
        <f>Food_data!B87</f>
        <v>Water Withdrawal|Electricity</v>
      </c>
      <c r="C207" t="str">
        <f>Food_data!C87</f>
        <v>km3/yr</v>
      </c>
      <c r="D207">
        <f>Food_data!D87</f>
        <v>359.62463369477877</v>
      </c>
      <c r="E207">
        <f>Food_data!E87</f>
        <v>354.00718617986433</v>
      </c>
      <c r="F207">
        <f>Food_data!F87</f>
        <v>360.05143162744378</v>
      </c>
      <c r="G207">
        <f>Food_data!G87</f>
        <v>363.20717720422584</v>
      </c>
      <c r="H207">
        <f>Food_data!H87</f>
        <v>372.80045075233471</v>
      </c>
      <c r="I207">
        <f>Food_data!I87</f>
        <v>375.26201224717346</v>
      </c>
      <c r="J207">
        <f>Food_data!J87</f>
        <v>358.85122973798298</v>
      </c>
      <c r="K207">
        <f>Food_data!K87</f>
        <v>361.30853682743793</v>
      </c>
      <c r="L207">
        <f>Food_data!L87</f>
        <v>357.68428601970299</v>
      </c>
      <c r="M207">
        <f>Food_data!M87</f>
        <v>355.25032823662082</v>
      </c>
      <c r="N207">
        <f>Food_data!N87</f>
        <v>350.12709464913684</v>
      </c>
      <c r="O207">
        <f>Food_data!O87</f>
        <v>345.01210107075929</v>
      </c>
      <c r="P207">
        <f>Food_data!P87</f>
        <v>342.15222505983343</v>
      </c>
      <c r="Q207">
        <f>Food_data!Q87</f>
        <v>340.12897293114378</v>
      </c>
      <c r="R207">
        <f>Food_data!R87</f>
        <v>336.99546581336085</v>
      </c>
      <c r="S207">
        <f>Food_data!S87</f>
        <v>333.91544423981065</v>
      </c>
      <c r="T207">
        <f>Food_data!T87</f>
        <v>349.11373814690222</v>
      </c>
      <c r="U207">
        <f>Food_data!U87</f>
        <v>393.26717931506545</v>
      </c>
      <c r="V207">
        <f>Food_data!V87</f>
        <v>436.01548421747526</v>
      </c>
      <c r="W207">
        <f>Food_data!W87</f>
        <v>479.10729059194256</v>
      </c>
      <c r="X207">
        <f>Food_data!X87</f>
        <v>506.37098603623849</v>
      </c>
      <c r="Y207">
        <f>Food_data!Y87</f>
        <v>531.18918544536257</v>
      </c>
      <c r="Z207">
        <f>Food_data!Z87</f>
        <v>536.98045113115381</v>
      </c>
      <c r="AA207">
        <f>Food_data!AA87</f>
        <v>550.22777250648755</v>
      </c>
      <c r="AB207">
        <f>Food_data!AB87</f>
        <v>590.9936620005501</v>
      </c>
      <c r="AC207">
        <f>Food_data!AC87</f>
        <v>618.9653493879789</v>
      </c>
      <c r="AD207">
        <f>Food_data!AD87</f>
        <v>626.23568378773166</v>
      </c>
      <c r="AE207">
        <f>Food_data!AE87</f>
        <v>633.33744763080847</v>
      </c>
      <c r="AF207">
        <f>Food_data!AF87</f>
        <v>640.56636330862614</v>
      </c>
      <c r="AG207">
        <f>Food_data!AG87</f>
        <v>647.11241433842781</v>
      </c>
      <c r="AH207">
        <f>Food_data!AH87</f>
        <v>653.43213126812805</v>
      </c>
      <c r="AI207">
        <f>Food_data!AI87</f>
        <v>658.79455684917832</v>
      </c>
      <c r="AJ207">
        <f>Food_data!AJ87</f>
        <v>663.89192084327703</v>
      </c>
      <c r="AK207">
        <f>Food_data!AK87</f>
        <v>668.96829611195528</v>
      </c>
      <c r="AL207">
        <f>Food_data!AL87</f>
        <v>674.11977644294245</v>
      </c>
      <c r="AM207">
        <f>Food_data!AM87</f>
        <v>679.42256158819441</v>
      </c>
      <c r="AN207">
        <f>Food_data!AN87</f>
        <v>683.2605520178696</v>
      </c>
      <c r="AO207">
        <f>Food_data!AO87</f>
        <v>687.04981143610371</v>
      </c>
      <c r="AP207">
        <f>Food_data!AP87</f>
        <v>691.09381206703097</v>
      </c>
      <c r="AQ207">
        <f>Food_data!AQ87</f>
        <v>695.13322411526747</v>
      </c>
      <c r="AR207">
        <f>Food_data!AR87</f>
        <v>700.60957027965799</v>
      </c>
    </row>
    <row r="208" spans="1:44" x14ac:dyDescent="0.2">
      <c r="A208" t="str">
        <f>Food_data!A88</f>
        <v>FOOD</v>
      </c>
      <c r="B208" t="str">
        <f>Food_data!B88</f>
        <v>Water Withdrawal|Electricity|Biomass</v>
      </c>
      <c r="C208" t="str">
        <f>Food_data!C88</f>
        <v>km3/yr</v>
      </c>
      <c r="D208">
        <f>Food_data!D88</f>
        <v>0.27956245927247902</v>
      </c>
      <c r="E208">
        <f>Food_data!E88</f>
        <v>0.26961872895216005</v>
      </c>
      <c r="F208">
        <f>Food_data!F88</f>
        <v>0.25964048910239901</v>
      </c>
      <c r="G208">
        <f>Food_data!G88</f>
        <v>0.249662249252639</v>
      </c>
      <c r="H208">
        <f>Food_data!H88</f>
        <v>0.23937326280431998</v>
      </c>
      <c r="I208">
        <f>Food_data!I88</f>
        <v>0.2297402790825599</v>
      </c>
      <c r="J208">
        <f>Food_data!J88</f>
        <v>0.85809090446328296</v>
      </c>
      <c r="K208">
        <f>Food_data!K88</f>
        <v>1.417613351832</v>
      </c>
      <c r="L208">
        <f>Food_data!L88</f>
        <v>1.3508889246549862</v>
      </c>
      <c r="M208">
        <f>Food_data!M88</f>
        <v>1.3882173059532561</v>
      </c>
      <c r="N208">
        <f>Food_data!N88</f>
        <v>1.452844684679282</v>
      </c>
      <c r="O208">
        <f>Food_data!O88</f>
        <v>1.580312282135274</v>
      </c>
      <c r="P208">
        <f>Food_data!P88</f>
        <v>1.7115902956312818</v>
      </c>
      <c r="Q208">
        <f>Food_data!Q88</f>
        <v>1.8425230529992829</v>
      </c>
      <c r="R208">
        <f>Food_data!R88</f>
        <v>1.9309126313295899</v>
      </c>
      <c r="S208">
        <f>Food_data!S88</f>
        <v>2.06219064482559</v>
      </c>
      <c r="T208">
        <f>Food_data!T88</f>
        <v>1.47009752016294</v>
      </c>
      <c r="U208">
        <f>Food_data!U88</f>
        <v>1.5084579101570801</v>
      </c>
      <c r="V208">
        <f>Food_data!V88</f>
        <v>1.5465306265421299</v>
      </c>
      <c r="W208">
        <f>Food_data!W88</f>
        <v>1.6263696466431901</v>
      </c>
      <c r="X208">
        <f>Food_data!X88</f>
        <v>1.9539136313315091</v>
      </c>
      <c r="Y208">
        <f>Food_data!Y88</f>
        <v>1.9067168653974196</v>
      </c>
      <c r="Z208">
        <f>Food_data!Z88</f>
        <v>1.9470616348132301</v>
      </c>
      <c r="AA208">
        <f>Food_data!AA88</f>
        <v>1.97688342824896</v>
      </c>
      <c r="AB208">
        <f>Food_data!AB88</f>
        <v>1.9290397888105399</v>
      </c>
      <c r="AC208">
        <f>Food_data!AC88</f>
        <v>1.9723168702039902</v>
      </c>
      <c r="AD208">
        <f>Food_data!AD88</f>
        <v>2.0559552079563703</v>
      </c>
      <c r="AE208">
        <f>Food_data!AE88</f>
        <v>2.1083500829189101</v>
      </c>
      <c r="AF208">
        <f>Food_data!AF88</f>
        <v>2.12292945432689</v>
      </c>
      <c r="AG208">
        <f>Food_data!AG88</f>
        <v>2.2431856237899401</v>
      </c>
      <c r="AH208">
        <f>Food_data!AH88</f>
        <v>2.2847505919367701</v>
      </c>
      <c r="AI208">
        <f>Food_data!AI88</f>
        <v>2.30671531577828</v>
      </c>
      <c r="AJ208">
        <f>Food_data!AJ88</f>
        <v>2.4024137921701199</v>
      </c>
      <c r="AK208">
        <f>Food_data!AK88</f>
        <v>2.3993064870181198</v>
      </c>
      <c r="AL208">
        <f>Food_data!AL88</f>
        <v>2.4611676493355001</v>
      </c>
      <c r="AM208">
        <f>Food_data!AM88</f>
        <v>2.53052231828904</v>
      </c>
      <c r="AN208">
        <f>Food_data!AN88</f>
        <v>2.53052231828904</v>
      </c>
      <c r="AO208">
        <f>Food_data!AO88</f>
        <v>2.53052231828904</v>
      </c>
      <c r="AP208">
        <f>Food_data!AP88</f>
        <v>2.5601998019193899</v>
      </c>
      <c r="AQ208">
        <f>Food_data!AQ88</f>
        <v>2.6100097600825398</v>
      </c>
      <c r="AR208">
        <f>Food_data!AR88</f>
        <v>2.62025680934169</v>
      </c>
    </row>
    <row r="209" spans="1:44" x14ac:dyDescent="0.2">
      <c r="A209" t="str">
        <f>Food_data!A89</f>
        <v>FOOD</v>
      </c>
      <c r="B209" t="str">
        <f>Food_data!B89</f>
        <v>Water Withdrawal|Electricity|Fossil</v>
      </c>
      <c r="C209" t="str">
        <f>Food_data!C89</f>
        <v>km3/yr</v>
      </c>
      <c r="D209">
        <f>Food_data!D89</f>
        <v>66.581964121345237</v>
      </c>
      <c r="E209">
        <f>Food_data!E89</f>
        <v>57.659956888945175</v>
      </c>
      <c r="F209">
        <f>Food_data!F89</f>
        <v>63.26701578194325</v>
      </c>
      <c r="G209">
        <f>Food_data!G89</f>
        <v>69.483282149143207</v>
      </c>
      <c r="H209">
        <f>Food_data!H89</f>
        <v>81.33176752246284</v>
      </c>
      <c r="I209">
        <f>Food_data!I89</f>
        <v>83.893029485905245</v>
      </c>
      <c r="J209">
        <f>Food_data!J89</f>
        <v>66.093819796453417</v>
      </c>
      <c r="K209">
        <f>Food_data!K89</f>
        <v>67.500418449680538</v>
      </c>
      <c r="L209">
        <f>Food_data!L89</f>
        <v>67.964669348307069</v>
      </c>
      <c r="M209">
        <f>Food_data!M89</f>
        <v>67.466646525839892</v>
      </c>
      <c r="N209">
        <f>Food_data!N89</f>
        <v>66.801614150859379</v>
      </c>
      <c r="O209">
        <f>Food_data!O89</f>
        <v>63.733496920927799</v>
      </c>
      <c r="P209">
        <f>Food_data!P89</f>
        <v>61.489056081704888</v>
      </c>
      <c r="Q209">
        <f>Food_data!Q89</f>
        <v>59.825876969343348</v>
      </c>
      <c r="R209">
        <f>Food_data!R89</f>
        <v>60.898363679843193</v>
      </c>
      <c r="S209">
        <f>Food_data!S89</f>
        <v>61.953612309727582</v>
      </c>
      <c r="T209">
        <f>Food_data!T89</f>
        <v>62.54126591900485</v>
      </c>
      <c r="U209">
        <f>Food_data!U89</f>
        <v>63.396769458233379</v>
      </c>
      <c r="V209">
        <f>Food_data!V89</f>
        <v>62.748907951371017</v>
      </c>
      <c r="W209">
        <f>Food_data!W89</f>
        <v>62.474997033618131</v>
      </c>
      <c r="X209">
        <f>Food_data!X89</f>
        <v>65.008575997786096</v>
      </c>
      <c r="Y209">
        <f>Food_data!Y89</f>
        <v>68.354311667061381</v>
      </c>
      <c r="Z209">
        <f>Food_data!Z89</f>
        <v>71.120270820820281</v>
      </c>
      <c r="AA209">
        <f>Food_data!AA89</f>
        <v>73.59949679534185</v>
      </c>
      <c r="AB209">
        <f>Food_data!AB89</f>
        <v>75.816025858981959</v>
      </c>
      <c r="AC209">
        <f>Food_data!AC89</f>
        <v>78.348660623279855</v>
      </c>
      <c r="AD209">
        <f>Food_data!AD89</f>
        <v>80.706977052991064</v>
      </c>
      <c r="AE209">
        <f>Food_data!AE89</f>
        <v>82.8807079191875</v>
      </c>
      <c r="AF209">
        <f>Food_data!AF89</f>
        <v>85.215574941186972</v>
      </c>
      <c r="AG209">
        <f>Food_data!AG89</f>
        <v>86.797434335810621</v>
      </c>
      <c r="AH209">
        <f>Food_data!AH89</f>
        <v>88.226477159897016</v>
      </c>
      <c r="AI209">
        <f>Food_data!AI89</f>
        <v>89.309848846507819</v>
      </c>
      <c r="AJ209">
        <f>Food_data!AJ89</f>
        <v>90.058256376110577</v>
      </c>
      <c r="AK209">
        <f>Food_data!AK89</f>
        <v>90.908269503883886</v>
      </c>
      <c r="AL209">
        <f>Food_data!AL89</f>
        <v>91.709558806281791</v>
      </c>
      <c r="AM209">
        <f>Food_data!AM89</f>
        <v>92.703312272872452</v>
      </c>
      <c r="AN209">
        <f>Food_data!AN89</f>
        <v>93.787545121907456</v>
      </c>
      <c r="AO209">
        <f>Food_data!AO89</f>
        <v>94.819215776998803</v>
      </c>
      <c r="AP209">
        <f>Food_data!AP89</f>
        <v>96.079498970306403</v>
      </c>
      <c r="AQ209">
        <f>Food_data!AQ89</f>
        <v>97.315343479733741</v>
      </c>
      <c r="AR209">
        <f>Food_data!AR89</f>
        <v>99.990777587245233</v>
      </c>
    </row>
    <row r="210" spans="1:44" x14ac:dyDescent="0.2">
      <c r="A210" t="str">
        <f>Food_data!A90</f>
        <v>FOOD</v>
      </c>
      <c r="B210" t="str">
        <f>Food_data!B90</f>
        <v>Water Withdrawal|Electricity|Hydro</v>
      </c>
      <c r="C210" t="str">
        <f>Food_data!C90</f>
        <v>km3/yr</v>
      </c>
      <c r="D210">
        <f>Food_data!D90</f>
        <v>280.11484504684802</v>
      </c>
      <c r="E210">
        <f>Food_data!E90</f>
        <v>282.13342081400401</v>
      </c>
      <c r="F210">
        <f>Food_data!F90</f>
        <v>283.98038883290405</v>
      </c>
      <c r="G210">
        <f>Food_data!G90</f>
        <v>285.72002275255397</v>
      </c>
      <c r="H210">
        <f>Food_data!H90</f>
        <v>287.31977912768201</v>
      </c>
      <c r="I210">
        <f>Food_data!I90</f>
        <v>288.77965795828698</v>
      </c>
      <c r="J210">
        <f>Food_data!J90</f>
        <v>290.039479370565</v>
      </c>
      <c r="K210">
        <f>Food_data!K90</f>
        <v>291.22041635366298</v>
      </c>
      <c r="L210">
        <f>Food_data!L90</f>
        <v>287.22588418943991</v>
      </c>
      <c r="M210">
        <f>Food_data!M90</f>
        <v>283.26305466143901</v>
      </c>
      <c r="N210">
        <f>Food_data!N90</f>
        <v>279.26852249721497</v>
      </c>
      <c r="O210">
        <f>Food_data!O90</f>
        <v>275.27399033299196</v>
      </c>
      <c r="P210">
        <f>Food_data!P90</f>
        <v>271.27945816876792</v>
      </c>
      <c r="Q210">
        <f>Food_data!Q90</f>
        <v>267.28492600454399</v>
      </c>
      <c r="R210">
        <f>Food_data!R90</f>
        <v>263.29039384031893</v>
      </c>
      <c r="S210">
        <f>Food_data!S90</f>
        <v>259.32756431231991</v>
      </c>
      <c r="T210">
        <f>Food_data!T90</f>
        <v>274.83365521273686</v>
      </c>
      <c r="U210">
        <f>Food_data!U90</f>
        <v>318.39307738451299</v>
      </c>
      <c r="V210">
        <f>Food_data!V90</f>
        <v>361.95249955628799</v>
      </c>
      <c r="W210">
        <f>Food_data!W90</f>
        <v>405.51192172806498</v>
      </c>
      <c r="X210">
        <f>Food_data!X90</f>
        <v>430.20129166069802</v>
      </c>
      <c r="Y210">
        <f>Food_data!Y90</f>
        <v>452.01326144832501</v>
      </c>
      <c r="Z210">
        <f>Food_data!Z90</f>
        <v>455.28669500073704</v>
      </c>
      <c r="AA210">
        <f>Food_data!AA90</f>
        <v>466.31698920706094</v>
      </c>
      <c r="AB210">
        <f>Food_data!AB90</f>
        <v>505.20650255876598</v>
      </c>
      <c r="AC210">
        <f>Food_data!AC90</f>
        <v>530.89234620710306</v>
      </c>
      <c r="AD210">
        <f>Food_data!AD90</f>
        <v>535.99647063916996</v>
      </c>
      <c r="AE210">
        <f>Food_data!AE90</f>
        <v>541.13229770745579</v>
      </c>
      <c r="AF210">
        <f>Food_data!AF90</f>
        <v>546.26812477573799</v>
      </c>
      <c r="AG210">
        <f>Food_data!AG90</f>
        <v>551.37224920782103</v>
      </c>
      <c r="AH210">
        <f>Food_data!AH90</f>
        <v>556.47637363987394</v>
      </c>
      <c r="AI210">
        <f>Food_data!AI90</f>
        <v>560.97814798368199</v>
      </c>
      <c r="AJ210">
        <f>Food_data!AJ90</f>
        <v>565.47992232749198</v>
      </c>
      <c r="AK210">
        <f>Food_data!AK90</f>
        <v>569.98169667129901</v>
      </c>
      <c r="AL210">
        <f>Food_data!AL90</f>
        <v>574.51517365132702</v>
      </c>
      <c r="AM210">
        <f>Food_data!AM90</f>
        <v>579.01694799514098</v>
      </c>
      <c r="AN210">
        <f>Food_data!AN90</f>
        <v>582.02869843641508</v>
      </c>
      <c r="AO210">
        <f>Food_data!AO90</f>
        <v>585.04044887769589</v>
      </c>
      <c r="AP210">
        <f>Food_data!AP90</f>
        <v>588.05219931897489</v>
      </c>
      <c r="AQ210">
        <f>Food_data!AQ90</f>
        <v>591.0639497602549</v>
      </c>
      <c r="AR210">
        <f>Food_data!AR90</f>
        <v>594.10740283775897</v>
      </c>
    </row>
    <row r="211" spans="1:44" x14ac:dyDescent="0.2">
      <c r="A211" t="str">
        <f>Food_data!A91</f>
        <v>FOOD</v>
      </c>
      <c r="B211" t="str">
        <f>Food_data!B91</f>
        <v>Water Withdrawal|Electricity|Nuclear</v>
      </c>
      <c r="C211" t="str">
        <f>Food_data!C91</f>
        <v>km3/yr</v>
      </c>
      <c r="D211">
        <f>Food_data!D91</f>
        <v>12.6111272062391</v>
      </c>
      <c r="E211">
        <f>Food_data!E91</f>
        <v>13.907289545003602</v>
      </c>
      <c r="F211">
        <f>Food_data!F91</f>
        <v>12.507763552249301</v>
      </c>
      <c r="G211">
        <f>Food_data!G91</f>
        <v>7.7178420175414999</v>
      </c>
      <c r="H211">
        <f>Food_data!H91</f>
        <v>3.8741795855970604</v>
      </c>
      <c r="I211">
        <f>Food_data!I91</f>
        <v>2.3249191135243499</v>
      </c>
      <c r="J211">
        <f>Food_data!J91</f>
        <v>1.8262336116729698</v>
      </c>
      <c r="K211">
        <f>Food_data!K91</f>
        <v>1.1374934077923802</v>
      </c>
      <c r="L211">
        <f>Food_data!L91</f>
        <v>1.1112590831892402</v>
      </c>
      <c r="M211">
        <f>Food_data!M91</f>
        <v>3.1018420512229401</v>
      </c>
      <c r="N211">
        <f>Food_data!N91</f>
        <v>2.5741204978907999</v>
      </c>
      <c r="O211">
        <f>Food_data!O91</f>
        <v>4.3953702975119597</v>
      </c>
      <c r="P211">
        <f>Food_data!P91</f>
        <v>7.6442019746846004</v>
      </c>
      <c r="Q211">
        <f>Food_data!Q91</f>
        <v>11.1487410633599</v>
      </c>
      <c r="R211">
        <f>Food_data!R91</f>
        <v>10.849908828672</v>
      </c>
      <c r="S211">
        <f>Food_data!S91</f>
        <v>10.547245411487999</v>
      </c>
      <c r="T211">
        <f>Food_data!T91</f>
        <v>10.244581994303999</v>
      </c>
      <c r="U211">
        <f>Food_data!U91</f>
        <v>9.9457497596159996</v>
      </c>
      <c r="V211">
        <f>Food_data!V91</f>
        <v>9.6430863424319995</v>
      </c>
      <c r="W211">
        <f>Food_data!W91</f>
        <v>9.3404229252479904</v>
      </c>
      <c r="X211">
        <f>Food_data!X91</f>
        <v>9.0415906905599996</v>
      </c>
      <c r="Y211">
        <f>Food_data!Y91</f>
        <v>8.7389272733759995</v>
      </c>
      <c r="Z211">
        <f>Food_data!Z91</f>
        <v>8.4400950386879998</v>
      </c>
      <c r="AA211">
        <f>Food_data!AA91</f>
        <v>8.1374316215039997</v>
      </c>
      <c r="AB211">
        <f>Food_data!AB91</f>
        <v>7.8347682043200004</v>
      </c>
      <c r="AC211">
        <f>Food_data!AC91</f>
        <v>7.535935969631991</v>
      </c>
      <c r="AD211">
        <f>Food_data!AD91</f>
        <v>7.2332725524479997</v>
      </c>
      <c r="AE211">
        <f>Food_data!AE91</f>
        <v>6.9306091352640005</v>
      </c>
      <c r="AF211">
        <f>Food_data!AF91</f>
        <v>6.6317769005759999</v>
      </c>
      <c r="AG211">
        <f>Food_data!AG91</f>
        <v>6.3291134833919998</v>
      </c>
      <c r="AH211">
        <f>Food_data!AH91</f>
        <v>6.0264500662079996</v>
      </c>
      <c r="AI211">
        <f>Food_data!AI91</f>
        <v>5.7276178315199999</v>
      </c>
      <c r="AJ211">
        <f>Food_data!AJ91</f>
        <v>5.4249544143359998</v>
      </c>
      <c r="AK211">
        <f>Food_data!AK91</f>
        <v>5.1222909971519996</v>
      </c>
      <c r="AL211">
        <f>Food_data!AL91</f>
        <v>4.823458762464</v>
      </c>
      <c r="AM211">
        <f>Food_data!AM91</f>
        <v>4.5207953452799998</v>
      </c>
      <c r="AN211">
        <f>Food_data!AN91</f>
        <v>4.2181319280959997</v>
      </c>
      <c r="AO211">
        <f>Food_data!AO91</f>
        <v>3.919299693408</v>
      </c>
      <c r="AP211">
        <f>Food_data!AP91</f>
        <v>3.6166362762239999</v>
      </c>
      <c r="AQ211">
        <f>Food_data!AQ91</f>
        <v>3.3139728590400002</v>
      </c>
      <c r="AR211">
        <f>Food_data!AR91</f>
        <v>3.0151406243519903</v>
      </c>
    </row>
    <row r="212" spans="1:44" x14ac:dyDescent="0.2">
      <c r="A212" t="str">
        <f>Food_data!A92</f>
        <v>FOOD</v>
      </c>
      <c r="B212" t="str">
        <f>Food_data!B92</f>
        <v>Water Withdrawal|Electricity|Solar</v>
      </c>
      <c r="C212" t="str">
        <f>Food_data!C92</f>
        <v>km3/yr</v>
      </c>
      <c r="D212">
        <f>Food_data!D92</f>
        <v>1.2140956339199999E-3</v>
      </c>
      <c r="E212">
        <f>Food_data!E92</f>
        <v>1.9330861593599999E-3</v>
      </c>
      <c r="F212">
        <f>Food_data!F92</f>
        <v>2.6095030847999999E-3</v>
      </c>
      <c r="G212">
        <f>Food_data!G92</f>
        <v>2.573553558528E-3</v>
      </c>
      <c r="H212">
        <f>Food_data!H92</f>
        <v>2.5316124445440001E-3</v>
      </c>
      <c r="I212">
        <f>Food_data!I92</f>
        <v>2.4956629182720002E-3</v>
      </c>
      <c r="J212">
        <f>Food_data!J92</f>
        <v>2.4111482042880003E-3</v>
      </c>
      <c r="K212">
        <f>Food_data!K92</f>
        <v>2.3751986780159899E-3</v>
      </c>
      <c r="L212">
        <f>Food_data!L92</f>
        <v>2.33924915174399E-3</v>
      </c>
      <c r="M212">
        <f>Food_data!M92</f>
        <v>2.2973080377599901E-3</v>
      </c>
      <c r="N212">
        <f>Food_data!N92</f>
        <v>2.3723282523744E-3</v>
      </c>
      <c r="O212">
        <f>Food_data!O92</f>
        <v>2.2855877842751899E-3</v>
      </c>
      <c r="P212">
        <f>Food_data!P92</f>
        <v>2.2477304687616001E-3</v>
      </c>
      <c r="Q212">
        <f>Food_data!Q92</f>
        <v>2.209873153248E-3</v>
      </c>
      <c r="R212">
        <f>Food_data!R92</f>
        <v>2.1657062851487899E-3</v>
      </c>
      <c r="S212">
        <f>Food_data!S92</f>
        <v>2.0852753696351998E-3</v>
      </c>
      <c r="T212">
        <f>Food_data!T92</f>
        <v>2.041108501536E-3</v>
      </c>
      <c r="U212">
        <f>Food_data!U92</f>
        <v>2.0032511860223999E-3</v>
      </c>
      <c r="V212">
        <f>Food_data!V92</f>
        <v>1.9653938705088002E-3</v>
      </c>
      <c r="W212">
        <f>Food_data!W92</f>
        <v>1.8786534024096001E-3</v>
      </c>
      <c r="X212">
        <f>Food_data!X92</f>
        <v>1.840796086896E-3</v>
      </c>
      <c r="Y212">
        <f>Food_data!Y92</f>
        <v>1.79662921879679E-3</v>
      </c>
      <c r="Z212">
        <f>Food_data!Z92</f>
        <v>1.7587719032831999E-3</v>
      </c>
      <c r="AA212">
        <f>Food_data!AA92</f>
        <v>1.6783409877696002E-3</v>
      </c>
      <c r="AB212">
        <f>Food_data!AB92</f>
        <v>1.6341741196703899E-3</v>
      </c>
      <c r="AC212">
        <f>Food_data!AC92</f>
        <v>0</v>
      </c>
      <c r="AD212">
        <f>Food_data!AD92</f>
        <v>1.42456865902719E-2</v>
      </c>
      <c r="AE212">
        <f>Food_data!AE92</f>
        <v>4.4047206590271899E-2</v>
      </c>
      <c r="AF212">
        <f>Food_data!AF92</f>
        <v>7.3848726590271904E-2</v>
      </c>
      <c r="AG212">
        <f>Food_data!AG92</f>
        <v>0.103650246590272</v>
      </c>
      <c r="AH212">
        <f>Food_data!AH92</f>
        <v>0.138625438372287</v>
      </c>
      <c r="AI212">
        <f>Food_data!AI92</f>
        <v>0.17360063015430288</v>
      </c>
      <c r="AJ212">
        <f>Food_data!AJ92</f>
        <v>0.20857582193631891</v>
      </c>
      <c r="AK212">
        <f>Food_data!AK92</f>
        <v>0.21976247167435392</v>
      </c>
      <c r="AL212">
        <f>Food_data!AL92</f>
        <v>0.25427572291007994</v>
      </c>
      <c r="AM212">
        <f>Food_data!AM92</f>
        <v>0.27566993629209602</v>
      </c>
      <c r="AN212">
        <f>Food_data!AN92</f>
        <v>0.30506798647411199</v>
      </c>
      <c r="AO212">
        <f>Food_data!AO92</f>
        <v>0.3344660366561279</v>
      </c>
      <c r="AP212">
        <f>Food_data!AP92</f>
        <v>0.36382151323814399</v>
      </c>
      <c r="AQ212">
        <f>Food_data!AQ92</f>
        <v>0.39321956342015901</v>
      </c>
      <c r="AR212">
        <f>Food_data!AR92</f>
        <v>0.42399122185612698</v>
      </c>
    </row>
    <row r="213" spans="1:44" x14ac:dyDescent="0.2">
      <c r="A213" t="str">
        <f>Food_data!A93</f>
        <v>FOOD</v>
      </c>
      <c r="B213" t="str">
        <f>Food_data!B93</f>
        <v>Water Withdrawal|Industrial Water</v>
      </c>
      <c r="C213" t="str">
        <f>Food_data!C93</f>
        <v>km3/yr</v>
      </c>
      <c r="D213">
        <f>Food_data!D93</f>
        <v>332.19781648226012</v>
      </c>
      <c r="E213">
        <f>Food_data!E93</f>
        <v>335.69723338338463</v>
      </c>
      <c r="F213">
        <f>Food_data!F93</f>
        <v>338.90403945887113</v>
      </c>
      <c r="G213">
        <f>Food_data!G93</f>
        <v>342.16090954747898</v>
      </c>
      <c r="H213">
        <f>Food_data!H93</f>
        <v>345.38469936880568</v>
      </c>
      <c r="I213">
        <f>Food_data!I93</f>
        <v>348.6609952522661</v>
      </c>
      <c r="J213">
        <f>Food_data!J93</f>
        <v>351.94767108282372</v>
      </c>
      <c r="K213">
        <f>Food_data!K93</f>
        <v>355.19792632732361</v>
      </c>
      <c r="L213">
        <f>Food_data!L93</f>
        <v>358.44071019340555</v>
      </c>
      <c r="M213">
        <f>Food_data!M93</f>
        <v>361.708172906046</v>
      </c>
      <c r="N213">
        <f>Food_data!N93</f>
        <v>365.03398562639569</v>
      </c>
      <c r="O213">
        <f>Food_data!O93</f>
        <v>368.3702683153063</v>
      </c>
      <c r="P213">
        <f>Food_data!P93</f>
        <v>371.94924049614315</v>
      </c>
      <c r="Q213">
        <f>Food_data!Q93</f>
        <v>375.31861060844597</v>
      </c>
      <c r="R213">
        <f>Food_data!R93</f>
        <v>378.63321902012939</v>
      </c>
      <c r="S213">
        <f>Food_data!S93</f>
        <v>381.94569840197181</v>
      </c>
      <c r="T213">
        <f>Food_data!T93</f>
        <v>385.33428479655436</v>
      </c>
      <c r="U213">
        <f>Food_data!U93</f>
        <v>388.67639459362351</v>
      </c>
      <c r="V213">
        <f>Food_data!V93</f>
        <v>392.09662123100759</v>
      </c>
      <c r="W213">
        <f>Food_data!W93</f>
        <v>395.75456720772053</v>
      </c>
      <c r="X213">
        <f>Food_data!X93</f>
        <v>399.12976791268744</v>
      </c>
      <c r="Y213">
        <f>Food_data!Y93</f>
        <v>402.57129198746179</v>
      </c>
      <c r="Z213">
        <f>Food_data!Z93</f>
        <v>405.96181756255038</v>
      </c>
      <c r="AA213">
        <f>Food_data!AA93</f>
        <v>409.34415003820169</v>
      </c>
      <c r="AB213">
        <f>Food_data!AB93</f>
        <v>413.05988128261413</v>
      </c>
      <c r="AC213">
        <f>Food_data!AC93</f>
        <v>416.54407998174935</v>
      </c>
      <c r="AD213">
        <f>Food_data!AD93</f>
        <v>419.95840151389069</v>
      </c>
      <c r="AE213">
        <f>Food_data!AE93</f>
        <v>423.39776582863283</v>
      </c>
      <c r="AF213">
        <f>Food_data!AF93</f>
        <v>427.22738892003565</v>
      </c>
      <c r="AG213">
        <f>Food_data!AG93</f>
        <v>430.60614665868115</v>
      </c>
      <c r="AH213">
        <f>Food_data!AH93</f>
        <v>434.14388219437035</v>
      </c>
      <c r="AI213">
        <f>Food_data!AI93</f>
        <v>437.69242883987101</v>
      </c>
      <c r="AJ213">
        <f>Food_data!AJ93</f>
        <v>441.4210122602513</v>
      </c>
      <c r="AK213">
        <f>Food_data!AK93</f>
        <v>444.99202861179208</v>
      </c>
      <c r="AL213">
        <f>Food_data!AL93</f>
        <v>448.43097295359132</v>
      </c>
      <c r="AM213">
        <f>Food_data!AM93</f>
        <v>452.33828073216307</v>
      </c>
      <c r="AN213">
        <f>Food_data!AN93</f>
        <v>455.87095260248572</v>
      </c>
      <c r="AO213">
        <f>Food_data!AO93</f>
        <v>459.41206116762226</v>
      </c>
      <c r="AP213">
        <f>Food_data!AP93</f>
        <v>463.2979868331164</v>
      </c>
      <c r="AQ213">
        <f>Food_data!AQ93</f>
        <v>466.77594450544166</v>
      </c>
      <c r="AR213">
        <f>Food_data!AR93</f>
        <v>470.43548901463856</v>
      </c>
    </row>
    <row r="214" spans="1:44" x14ac:dyDescent="0.2">
      <c r="A214" t="str">
        <f>Food_data!A94</f>
        <v>FOOD</v>
      </c>
      <c r="B214" t="str">
        <f>Food_data!B94</f>
        <v>Water Withdrawal|Irrigation</v>
      </c>
      <c r="C214" t="str">
        <f>Food_data!C94</f>
        <v>km3/yr</v>
      </c>
      <c r="D214">
        <f>Food_data!D94</f>
        <v>1486.6843799999999</v>
      </c>
      <c r="E214">
        <f>Food_data!E94</f>
        <v>1486.6843799999999</v>
      </c>
      <c r="F214">
        <f>Food_data!F94</f>
        <v>1486.6843799999999</v>
      </c>
      <c r="G214">
        <f>Food_data!G94</f>
        <v>1486.6843799999999</v>
      </c>
      <c r="H214">
        <f>Food_data!H94</f>
        <v>1486.6843799999999</v>
      </c>
      <c r="I214">
        <f>Food_data!I94</f>
        <v>1486.6843799999999</v>
      </c>
      <c r="J214">
        <f>Food_data!J94</f>
        <v>1486.6843799999901</v>
      </c>
      <c r="K214">
        <f>Food_data!K94</f>
        <v>1486.6843799999999</v>
      </c>
      <c r="L214">
        <f>Food_data!L94</f>
        <v>1486.6843799999999</v>
      </c>
      <c r="M214">
        <f>Food_data!M94</f>
        <v>1486.6843799999999</v>
      </c>
      <c r="N214">
        <f>Food_data!N94</f>
        <v>1486.6843799999999</v>
      </c>
      <c r="O214">
        <f>Food_data!O94</f>
        <v>1561.01859899999</v>
      </c>
      <c r="P214">
        <f>Food_data!P94</f>
        <v>1639.0695289499899</v>
      </c>
      <c r="Q214">
        <f>Food_data!Q94</f>
        <v>1721.0230053974901</v>
      </c>
      <c r="R214">
        <f>Food_data!R94</f>
        <v>1807.0741558694799</v>
      </c>
      <c r="S214">
        <f>Food_data!S94</f>
        <v>1897.4278635012699</v>
      </c>
      <c r="T214">
        <f>Food_data!T94</f>
        <v>1992.29925653486</v>
      </c>
      <c r="U214">
        <f>Food_data!U94</f>
        <v>2091.91421964455</v>
      </c>
      <c r="V214">
        <f>Food_data!V94</f>
        <v>2196.5099303236202</v>
      </c>
      <c r="W214">
        <f>Food_data!W94</f>
        <v>2306.33542679937</v>
      </c>
      <c r="X214">
        <f>Food_data!X94</f>
        <v>2421.65219817976</v>
      </c>
      <c r="Y214">
        <f>Food_data!Y94</f>
        <v>2542.7348081493901</v>
      </c>
      <c r="Z214">
        <f>Food_data!Z94</f>
        <v>2669.8715485770699</v>
      </c>
      <c r="AA214">
        <f>Food_data!AA94</f>
        <v>2803.36512586444</v>
      </c>
      <c r="AB214">
        <f>Food_data!AB94</f>
        <v>2943.5333824608201</v>
      </c>
      <c r="AC214">
        <f>Food_data!AC94</f>
        <v>3090.71005152323</v>
      </c>
      <c r="AD214">
        <f>Food_data!AD94</f>
        <v>3245.2455540185497</v>
      </c>
      <c r="AE214">
        <f>Food_data!AE94</f>
        <v>3407.5078318003202</v>
      </c>
      <c r="AF214">
        <f>Food_data!AF94</f>
        <v>3577.88322353182</v>
      </c>
      <c r="AG214">
        <f>Food_data!AG94</f>
        <v>3756.7773846679897</v>
      </c>
      <c r="AH214">
        <f>Food_data!AH94</f>
        <v>3944.6162539215898</v>
      </c>
      <c r="AI214">
        <f>Food_data!AI94</f>
        <v>4141.8470674260898</v>
      </c>
      <c r="AJ214">
        <f>Food_data!AJ94</f>
        <v>4348.9394205952995</v>
      </c>
      <c r="AK214">
        <f>Food_data!AK94</f>
        <v>4566.3863889976901</v>
      </c>
      <c r="AL214">
        <f>Food_data!AL94</f>
        <v>4618.8308052857601</v>
      </c>
      <c r="AM214">
        <f>Food_data!AM94</f>
        <v>4540.6950654634202</v>
      </c>
      <c r="AN214">
        <f>Food_data!AN94</f>
        <v>4486.9413979371602</v>
      </c>
      <c r="AO214">
        <f>Food_data!AO94</f>
        <v>4440.0261608006604</v>
      </c>
      <c r="AP214">
        <f>Food_data!AP94</f>
        <v>4388.7188246732303</v>
      </c>
      <c r="AQ214">
        <f>Food_data!AQ94</f>
        <v>4318.9675524488202</v>
      </c>
      <c r="AR214">
        <f>Food_data!AR94</f>
        <v>4270.3350338126402</v>
      </c>
    </row>
    <row r="215" spans="1:44" x14ac:dyDescent="0.2">
      <c r="A215" t="str">
        <f>Materials_data!A4</f>
        <v>MATERIALS</v>
      </c>
      <c r="B215" t="str">
        <f>Materials_data!B4</f>
        <v>Agricultural Production|Crops</v>
      </c>
      <c r="C215" t="str">
        <f>Materials_data!C4</f>
        <v>EJ/yr</v>
      </c>
      <c r="D215">
        <f>Materials_data!D4</f>
        <v>83.894808424257803</v>
      </c>
      <c r="E215">
        <f>Materials_data!E4</f>
        <v>84.884404973356993</v>
      </c>
      <c r="F215">
        <f>Materials_data!F4</f>
        <v>85.879076376554096</v>
      </c>
      <c r="G215">
        <f>Materials_data!G4</f>
        <v>86.881360060898203</v>
      </c>
      <c r="H215">
        <f>Materials_data!H4</f>
        <v>87.888718599340194</v>
      </c>
      <c r="I215">
        <f>Materials_data!I4</f>
        <v>89.056729669480106</v>
      </c>
      <c r="J215">
        <f>Materials_data!J4</f>
        <v>90.296522987807393</v>
      </c>
      <c r="K215">
        <f>Materials_data!K4</f>
        <v>91.543928587281499</v>
      </c>
      <c r="L215">
        <f>Materials_data!L4</f>
        <v>92.796409040853604</v>
      </c>
      <c r="M215">
        <f>Materials_data!M4</f>
        <v>94.056501775572599</v>
      </c>
      <c r="N215">
        <f>Materials_data!N4</f>
        <v>95.321669364389592</v>
      </c>
      <c r="O215">
        <f>Materials_data!O4</f>
        <v>96.252106571517302</v>
      </c>
      <c r="P215">
        <f>Materials_data!P4</f>
        <v>97.182543778645098</v>
      </c>
      <c r="Q215">
        <f>Materials_data!Q4</f>
        <v>98.118055839870891</v>
      </c>
      <c r="R215">
        <f>Materials_data!R4</f>
        <v>99.053567901096798</v>
      </c>
      <c r="S215">
        <f>Materials_data!S4</f>
        <v>99.99415481642049</v>
      </c>
      <c r="T215">
        <f>Materials_data!T4</f>
        <v>100.9307463200234</v>
      </c>
      <c r="U215">
        <f>Materials_data!U4</f>
        <v>101.8724126777245</v>
      </c>
      <c r="V215">
        <f>Materials_data!V4</f>
        <v>102.81407903542531</v>
      </c>
      <c r="W215">
        <f>Materials_data!W4</f>
        <v>103.7608202472243</v>
      </c>
      <c r="X215">
        <f>Materials_data!X4</f>
        <v>104.7075614590231</v>
      </c>
      <c r="Y215">
        <f>Materials_data!Y4</f>
        <v>105.377288395683</v>
      </c>
      <c r="Z215">
        <f>Materials_data!Z4</f>
        <v>106.0430199206221</v>
      </c>
      <c r="AA215">
        <f>Materials_data!AA4</f>
        <v>106.7127468572822</v>
      </c>
      <c r="AB215">
        <f>Materials_data!AB4</f>
        <v>107.3810158092702</v>
      </c>
      <c r="AC215">
        <f>Materials_data!AC4</f>
        <v>108.04928476125829</v>
      </c>
      <c r="AD215">
        <f>Materials_data!AD4</f>
        <v>108.7175537132465</v>
      </c>
      <c r="AE215">
        <f>Materials_data!AE4</f>
        <v>109.3858226652346</v>
      </c>
      <c r="AF215">
        <f>Materials_data!AF4</f>
        <v>110.0500962055021</v>
      </c>
      <c r="AG215">
        <f>Materials_data!AG4</f>
        <v>110.7209025845392</v>
      </c>
      <c r="AH215">
        <f>Materials_data!AH4</f>
        <v>111.3877135518555</v>
      </c>
      <c r="AI215">
        <f>Materials_data!AI4</f>
        <v>111.8996852846782</v>
      </c>
      <c r="AJ215">
        <f>Materials_data!AJ4</f>
        <v>112.4116570175009</v>
      </c>
      <c r="AK215">
        <f>Materials_data!AK4</f>
        <v>112.92616617737241</v>
      </c>
      <c r="AL215">
        <f>Materials_data!AL4</f>
        <v>113.4406753372441</v>
      </c>
      <c r="AM215">
        <f>Materials_data!AM4</f>
        <v>113.9551844971156</v>
      </c>
      <c r="AN215">
        <f>Materials_data!AN4</f>
        <v>114.46969365698729</v>
      </c>
      <c r="AO215">
        <f>Materials_data!AO4</f>
        <v>114.98674024390789</v>
      </c>
      <c r="AP215">
        <f>Materials_data!AP4</f>
        <v>115.4972539920587</v>
      </c>
      <c r="AQ215">
        <f>Materials_data!AQ4</f>
        <v>116.0143005789793</v>
      </c>
      <c r="AR215">
        <f>Materials_data!AR4</f>
        <v>116.5313471658999</v>
      </c>
    </row>
    <row r="216" spans="1:44" x14ac:dyDescent="0.2">
      <c r="A216" t="str">
        <f>Materials_data!A5</f>
        <v>MATERIALS</v>
      </c>
      <c r="B216" t="str">
        <f>Materials_data!B5</f>
        <v>Agricultural Production|Livestock</v>
      </c>
      <c r="C216" t="str">
        <f>Materials_data!C5</f>
        <v>EJ/yr</v>
      </c>
      <c r="D216">
        <f>Materials_data!D5</f>
        <v>5.76</v>
      </c>
      <c r="E216">
        <f>Materials_data!E5</f>
        <v>5.76</v>
      </c>
      <c r="F216">
        <f>Materials_data!F5</f>
        <v>5.76</v>
      </c>
      <c r="G216">
        <f>Materials_data!G5</f>
        <v>5.76</v>
      </c>
      <c r="H216">
        <f>Materials_data!H5</f>
        <v>5.76</v>
      </c>
      <c r="I216">
        <f>Materials_data!I5</f>
        <v>5.8044310404825401</v>
      </c>
      <c r="J216">
        <f>Materials_data!J5</f>
        <v>5.8682287437652203</v>
      </c>
      <c r="K216">
        <f>Materials_data!K5</f>
        <v>5.9320264470478996</v>
      </c>
      <c r="L216">
        <f>Materials_data!L5</f>
        <v>5.9958241503305798</v>
      </c>
      <c r="M216">
        <f>Materials_data!M5</f>
        <v>6.0596218536132698</v>
      </c>
      <c r="N216">
        <f>Materials_data!N5</f>
        <v>6.12341955689595</v>
      </c>
      <c r="O216">
        <f>Materials_data!O5</f>
        <v>6.1651780535900702</v>
      </c>
      <c r="P216">
        <f>Materials_data!P5</f>
        <v>6.2069365502841798</v>
      </c>
      <c r="Q216">
        <f>Materials_data!Q5</f>
        <v>6.2486950469783</v>
      </c>
      <c r="R216">
        <f>Materials_data!R5</f>
        <v>6.2904535436724203</v>
      </c>
      <c r="S216">
        <f>Materials_data!S5</f>
        <v>6.3322120403665396</v>
      </c>
      <c r="T216">
        <f>Materials_data!T5</f>
        <v>6.37281057881916</v>
      </c>
      <c r="U216">
        <f>Materials_data!U5</f>
        <v>6.4134091172717698</v>
      </c>
      <c r="V216">
        <f>Materials_data!V5</f>
        <v>6.4540076557243902</v>
      </c>
      <c r="W216">
        <f>Materials_data!W5</f>
        <v>6.4946061941770097</v>
      </c>
      <c r="X216">
        <f>Materials_data!X5</f>
        <v>6.5352047326296203</v>
      </c>
      <c r="Y216">
        <f>Materials_data!Y5</f>
        <v>6.5653636469087102</v>
      </c>
      <c r="Z216">
        <f>Materials_data!Z5</f>
        <v>6.5943626029462896</v>
      </c>
      <c r="AA216">
        <f>Materials_data!AA5</f>
        <v>6.6245215172253804</v>
      </c>
      <c r="AB216">
        <f>Materials_data!AB5</f>
        <v>6.6535204732629598</v>
      </c>
      <c r="AC216">
        <f>Materials_data!AC5</f>
        <v>6.6825194293005401</v>
      </c>
      <c r="AD216">
        <f>Materials_data!AD5</f>
        <v>6.7115183853381204</v>
      </c>
      <c r="AE216">
        <f>Materials_data!AE5</f>
        <v>6.7405173413757096</v>
      </c>
      <c r="AF216">
        <f>Materials_data!AF5</f>
        <v>6.76835633917179</v>
      </c>
      <c r="AG216">
        <f>Materials_data!AG5</f>
        <v>6.7973552952093703</v>
      </c>
      <c r="AH216">
        <f>Materials_data!AH5</f>
        <v>6.8251942930054499</v>
      </c>
      <c r="AI216">
        <f>Materials_data!AI5</f>
        <v>6.8449135831110004</v>
      </c>
      <c r="AJ216">
        <f>Materials_data!AJ5</f>
        <v>6.8646328732165598</v>
      </c>
      <c r="AK216">
        <f>Materials_data!AK5</f>
        <v>6.8843521633221201</v>
      </c>
      <c r="AL216">
        <f>Materials_data!AL5</f>
        <v>6.9040714534276697</v>
      </c>
      <c r="AM216">
        <f>Materials_data!AM5</f>
        <v>6.92379074353323</v>
      </c>
      <c r="AN216">
        <f>Materials_data!AN5</f>
        <v>6.9435100336387796</v>
      </c>
      <c r="AO216">
        <f>Materials_data!AO5</f>
        <v>6.9632293237443399</v>
      </c>
      <c r="AP216">
        <f>Materials_data!AP5</f>
        <v>6.9817886556083897</v>
      </c>
      <c r="AQ216">
        <f>Materials_data!AQ5</f>
        <v>7.00150794571395</v>
      </c>
      <c r="AR216">
        <f>Materials_data!AR5</f>
        <v>7.0212272358195102</v>
      </c>
    </row>
    <row r="217" spans="1:44" x14ac:dyDescent="0.2">
      <c r="A217" t="str">
        <f>Materials_data!A8</f>
        <v>MATERIALS</v>
      </c>
      <c r="B217" t="str">
        <f>Materials_data!B8</f>
        <v>Capacity|Electricity</v>
      </c>
      <c r="C217" t="str">
        <f>Materials_data!C8</f>
        <v>GW</v>
      </c>
      <c r="D217">
        <f>Materials_data!D8</f>
        <v>5143.7741192377725</v>
      </c>
      <c r="E217">
        <f>Materials_data!E8</f>
        <v>5166.7741192377707</v>
      </c>
      <c r="F217">
        <f>Materials_data!F8</f>
        <v>5231.0626489204005</v>
      </c>
      <c r="G217">
        <f>Materials_data!G8</f>
        <v>5245.7890967114445</v>
      </c>
      <c r="H217">
        <f>Materials_data!H8</f>
        <v>5243.623585330135</v>
      </c>
      <c r="I217">
        <f>Materials_data!I8</f>
        <v>5266.3877104464027</v>
      </c>
      <c r="J217">
        <f>Materials_data!J8</f>
        <v>5256.734532550422</v>
      </c>
      <c r="K217">
        <f>Materials_data!K8</f>
        <v>5245.9345325504219</v>
      </c>
      <c r="L217">
        <f>Materials_data!L8</f>
        <v>5349.0035966764508</v>
      </c>
      <c r="M217">
        <f>Materials_data!M8</f>
        <v>5326.7600201450787</v>
      </c>
      <c r="N217">
        <f>Materials_data!N8</f>
        <v>5473.2689529850104</v>
      </c>
      <c r="O217">
        <f>Materials_data!O8</f>
        <v>5581.1060299310166</v>
      </c>
      <c r="P217">
        <f>Materials_data!P8</f>
        <v>5640.439113434395</v>
      </c>
      <c r="Q217">
        <f>Materials_data!Q8</f>
        <v>5687.4543643675324</v>
      </c>
      <c r="R217">
        <f>Materials_data!R8</f>
        <v>5744.4425382989812</v>
      </c>
      <c r="S217">
        <f>Materials_data!S8</f>
        <v>5921.3581991202391</v>
      </c>
      <c r="T217">
        <f>Materials_data!T8</f>
        <v>6161.6097966700681</v>
      </c>
      <c r="U217">
        <f>Materials_data!U8</f>
        <v>6383.3320046422532</v>
      </c>
      <c r="V217">
        <f>Materials_data!V8</f>
        <v>6625.3166799411447</v>
      </c>
      <c r="W217">
        <f>Materials_data!W8</f>
        <v>6833.535995245883</v>
      </c>
      <c r="X217">
        <f>Materials_data!X8</f>
        <v>7067.2071721633929</v>
      </c>
      <c r="Y217">
        <f>Materials_data!Y8</f>
        <v>7308.2545070771503</v>
      </c>
      <c r="Z217">
        <f>Materials_data!Z8</f>
        <v>7520.8051059908594</v>
      </c>
      <c r="AA217">
        <f>Materials_data!AA8</f>
        <v>7769.4317664977179</v>
      </c>
      <c r="AB217">
        <f>Materials_data!AB8</f>
        <v>8056.3040117082082</v>
      </c>
      <c r="AC217">
        <f>Materials_data!AC8</f>
        <v>8153.257016011773</v>
      </c>
      <c r="AD217">
        <f>Materials_data!AD8</f>
        <v>8301.8606968513523</v>
      </c>
      <c r="AE217">
        <f>Materials_data!AE8</f>
        <v>8510.0068138628849</v>
      </c>
      <c r="AF217">
        <f>Materials_data!AF8</f>
        <v>8735.2803660718509</v>
      </c>
      <c r="AG217">
        <f>Materials_data!AG8</f>
        <v>9058.9497920703598</v>
      </c>
      <c r="AH217">
        <f>Materials_data!AH8</f>
        <v>9416.2856669541015</v>
      </c>
      <c r="AI217">
        <f>Materials_data!AI8</f>
        <v>9757.0307091511077</v>
      </c>
      <c r="AJ217">
        <f>Materials_data!AJ8</f>
        <v>10089.982236156477</v>
      </c>
      <c r="AK217">
        <f>Materials_data!AK8</f>
        <v>10290.806801571689</v>
      </c>
      <c r="AL217">
        <f>Materials_data!AL8</f>
        <v>10633.793056609424</v>
      </c>
      <c r="AM217">
        <f>Materials_data!AM8</f>
        <v>10962.593008726082</v>
      </c>
      <c r="AN217">
        <f>Materials_data!AN8</f>
        <v>11277.512172670149</v>
      </c>
      <c r="AO217">
        <f>Materials_data!AO8</f>
        <v>11611.924667542533</v>
      </c>
      <c r="AP217">
        <f>Materials_data!AP8</f>
        <v>11887.714999023561</v>
      </c>
      <c r="AQ217">
        <f>Materials_data!AQ8</f>
        <v>12172.166410887889</v>
      </c>
      <c r="AR217">
        <f>Materials_data!AR8</f>
        <v>12439.809829341168</v>
      </c>
    </row>
    <row r="218" spans="1:44" x14ac:dyDescent="0.2">
      <c r="A218" t="str">
        <f>Materials_data!A9</f>
        <v>MATERIALS</v>
      </c>
      <c r="B218" t="str">
        <f>Materials_data!B9</f>
        <v>Capacity|Electricity|Biomass</v>
      </c>
      <c r="C218" t="str">
        <f>Materials_data!C9</f>
        <v>GW</v>
      </c>
      <c r="D218">
        <f>Materials_data!D9</f>
        <v>86.3</v>
      </c>
      <c r="E218">
        <f>Materials_data!E9</f>
        <v>83.2</v>
      </c>
      <c r="F218">
        <f>Materials_data!F9</f>
        <v>80.100000000000009</v>
      </c>
      <c r="G218">
        <f>Materials_data!G9</f>
        <v>77</v>
      </c>
      <c r="H218">
        <f>Materials_data!H9</f>
        <v>73.800000000000011</v>
      </c>
      <c r="I218">
        <f>Materials_data!I9</f>
        <v>70.8</v>
      </c>
      <c r="J218">
        <f>Materials_data!J9</f>
        <v>67.7</v>
      </c>
      <c r="K218">
        <f>Materials_data!K9</f>
        <v>64.5</v>
      </c>
      <c r="L218">
        <f>Materials_data!L9</f>
        <v>66.517286980329999</v>
      </c>
      <c r="M218">
        <f>Materials_data!M9</f>
        <v>61.5</v>
      </c>
      <c r="N218">
        <f>Materials_data!N9</f>
        <v>104.6017275109073</v>
      </c>
      <c r="O218">
        <f>Materials_data!O9</f>
        <v>161.40172751090699</v>
      </c>
      <c r="P218">
        <f>Materials_data!P9</f>
        <v>218.40172751090699</v>
      </c>
      <c r="Q218">
        <f>Materials_data!Q9</f>
        <v>255.86623730686398</v>
      </c>
      <c r="R218">
        <f>Materials_data!R9</f>
        <v>287.45673570488094</v>
      </c>
      <c r="S218">
        <f>Materials_data!S9</f>
        <v>319.307319550324</v>
      </c>
      <c r="T218">
        <f>Materials_data!T9</f>
        <v>332.31049533856799</v>
      </c>
      <c r="U218">
        <f>Materials_data!U9</f>
        <v>329.68174437712497</v>
      </c>
      <c r="V218">
        <f>Materials_data!V9</f>
        <v>326.58174437712501</v>
      </c>
      <c r="W218">
        <f>Materials_data!W9</f>
        <v>323.58174437712501</v>
      </c>
      <c r="X218">
        <f>Materials_data!X9</f>
        <v>320.48174437712498</v>
      </c>
      <c r="Y218">
        <f>Materials_data!Y9</f>
        <v>317.28174437712505</v>
      </c>
      <c r="Z218">
        <f>Materials_data!Z9</f>
        <v>314.28174437712505</v>
      </c>
      <c r="AA218">
        <f>Materials_data!AA9</f>
        <v>311.18174437712503</v>
      </c>
      <c r="AB218">
        <f>Materials_data!AB9</f>
        <v>307.98174437712498</v>
      </c>
      <c r="AC218">
        <f>Materials_data!AC9</f>
        <v>323.98670607217298</v>
      </c>
      <c r="AD218">
        <f>Materials_data!AD9</f>
        <v>350.69038691176104</v>
      </c>
      <c r="AE218">
        <f>Materials_data!AE9</f>
        <v>352.95783927915397</v>
      </c>
      <c r="AF218">
        <f>Materials_data!AF9</f>
        <v>351.95783927915397</v>
      </c>
      <c r="AG218">
        <f>Materials_data!AG9</f>
        <v>353.16175389635202</v>
      </c>
      <c r="AH218">
        <f>Materials_data!AH9</f>
        <v>352.16175389635202</v>
      </c>
      <c r="AI218">
        <f>Materials_data!AI9</f>
        <v>351.653618197399</v>
      </c>
      <c r="AJ218">
        <f>Materials_data!AJ9</f>
        <v>352.37835187273498</v>
      </c>
      <c r="AK218">
        <f>Materials_data!AK9</f>
        <v>351.478351872735</v>
      </c>
      <c r="AL218">
        <f>Materials_data!AL9</f>
        <v>351.56460691046698</v>
      </c>
      <c r="AM218">
        <f>Materials_data!AM9</f>
        <v>369.66455902711596</v>
      </c>
      <c r="AN218">
        <f>Materials_data!AN9</f>
        <v>369.66455902711596</v>
      </c>
      <c r="AO218">
        <f>Materials_data!AO9</f>
        <v>371.24989849804803</v>
      </c>
      <c r="AP218">
        <f>Materials_data!AP9</f>
        <v>371.24989849804803</v>
      </c>
      <c r="AQ218">
        <f>Materials_data!AQ9</f>
        <v>371.24989849804803</v>
      </c>
      <c r="AR218">
        <f>Materials_data!AR9</f>
        <v>373.682681863384</v>
      </c>
    </row>
    <row r="219" spans="1:44" x14ac:dyDescent="0.2">
      <c r="A219" t="str">
        <f>Materials_data!A10</f>
        <v>MATERIALS</v>
      </c>
      <c r="B219" t="str">
        <f>Materials_data!B10</f>
        <v>Capacity|Electricity|Coal</v>
      </c>
      <c r="C219" t="str">
        <f>Materials_data!C10</f>
        <v>GW</v>
      </c>
      <c r="D219">
        <f>Materials_data!D10</f>
        <v>1580.8000000000002</v>
      </c>
      <c r="E219">
        <f>Materials_data!E10</f>
        <v>1543.7</v>
      </c>
      <c r="F219">
        <f>Materials_data!F10</f>
        <v>1504.3</v>
      </c>
      <c r="G219">
        <f>Materials_data!G10</f>
        <v>1464.6999999999998</v>
      </c>
      <c r="H219">
        <f>Materials_data!H10</f>
        <v>1425.2</v>
      </c>
      <c r="I219">
        <f>Materials_data!I10</f>
        <v>1385.7</v>
      </c>
      <c r="J219">
        <f>Materials_data!J10</f>
        <v>1346.1999999999998</v>
      </c>
      <c r="K219">
        <f>Materials_data!K10</f>
        <v>1306.7</v>
      </c>
      <c r="L219">
        <f>Materials_data!L10</f>
        <v>1227.7</v>
      </c>
      <c r="M219">
        <f>Materials_data!M10</f>
        <v>1267.1000000000001</v>
      </c>
      <c r="N219">
        <f>Materials_data!N10</f>
        <v>1188.1000000000001</v>
      </c>
      <c r="O219">
        <f>Materials_data!O10</f>
        <v>1148.5999999999999</v>
      </c>
      <c r="P219">
        <f>Materials_data!P10</f>
        <v>1109</v>
      </c>
      <c r="Q219">
        <f>Materials_data!Q10</f>
        <v>1069.5999999999999</v>
      </c>
      <c r="R219">
        <f>Materials_data!R10</f>
        <v>1030</v>
      </c>
      <c r="S219">
        <f>Materials_data!S10</f>
        <v>990.5</v>
      </c>
      <c r="T219">
        <f>Materials_data!T10</f>
        <v>950.9</v>
      </c>
      <c r="U219">
        <f>Materials_data!U10</f>
        <v>911.5</v>
      </c>
      <c r="V219">
        <f>Materials_data!V10</f>
        <v>914.38467529889704</v>
      </c>
      <c r="W219">
        <f>Materials_data!W10</f>
        <v>957.04259067384396</v>
      </c>
      <c r="X219">
        <f>Materials_data!X10</f>
        <v>1017.4425906738441</v>
      </c>
      <c r="Y219">
        <f>Materials_data!Y10</f>
        <v>1078.0425906738401</v>
      </c>
      <c r="Z219">
        <f>Materials_data!Z10</f>
        <v>1138.5425906738401</v>
      </c>
      <c r="AA219">
        <f>Materials_data!AA10</f>
        <v>1198.94259067384</v>
      </c>
      <c r="AB219">
        <f>Materials_data!AB10</f>
        <v>1259.44259067384</v>
      </c>
      <c r="AC219">
        <f>Materials_data!AC10</f>
        <v>1319.94259067384</v>
      </c>
      <c r="AD219">
        <f>Materials_data!AD10</f>
        <v>1380.44259067384</v>
      </c>
      <c r="AE219">
        <f>Materials_data!AE10</f>
        <v>1440.84259067384</v>
      </c>
      <c r="AF219">
        <f>Materials_data!AF10</f>
        <v>1501.44259067384</v>
      </c>
      <c r="AG219">
        <f>Materials_data!AG10</f>
        <v>1561.84259067384</v>
      </c>
      <c r="AH219">
        <f>Materials_data!AH10</f>
        <v>1622.34259067384</v>
      </c>
      <c r="AI219">
        <f>Materials_data!AI10</f>
        <v>1682.7425906738399</v>
      </c>
      <c r="AJ219">
        <f>Materials_data!AJ10</f>
        <v>1743.34259067384</v>
      </c>
      <c r="AK219">
        <f>Materials_data!AK10</f>
        <v>1803.7425906738399</v>
      </c>
      <c r="AL219">
        <f>Materials_data!AL10</f>
        <v>1864.2425906738399</v>
      </c>
      <c r="AM219">
        <f>Materials_data!AM10</f>
        <v>1924.64259067384</v>
      </c>
      <c r="AN219">
        <f>Materials_data!AN10</f>
        <v>1985.2425906738399</v>
      </c>
      <c r="AO219">
        <f>Materials_data!AO10</f>
        <v>2045.64259067384</v>
      </c>
      <c r="AP219">
        <f>Materials_data!AP10</f>
        <v>2106.14259067384</v>
      </c>
      <c r="AQ219">
        <f>Materials_data!AQ10</f>
        <v>2166.5425906738396</v>
      </c>
      <c r="AR219">
        <f>Materials_data!AR10</f>
        <v>2227.14259067384</v>
      </c>
    </row>
    <row r="220" spans="1:44" x14ac:dyDescent="0.2">
      <c r="A220" t="str">
        <f>Materials_data!A11</f>
        <v>MATERIALS</v>
      </c>
      <c r="B220" t="str">
        <f>Materials_data!B11</f>
        <v>Capacity|Electricity|Gas</v>
      </c>
      <c r="C220" t="str">
        <f>Materials_data!C11</f>
        <v>GW</v>
      </c>
      <c r="D220">
        <f>Materials_data!D11</f>
        <v>1403.7741192377712</v>
      </c>
      <c r="E220">
        <f>Materials_data!E11</f>
        <v>1459.1741192377701</v>
      </c>
      <c r="F220">
        <f>Materials_data!F11</f>
        <v>1557.9626489203999</v>
      </c>
      <c r="G220">
        <f>Materials_data!G11</f>
        <v>1638.9890967114457</v>
      </c>
      <c r="H220">
        <f>Materials_data!H11</f>
        <v>1703.2235853301343</v>
      </c>
      <c r="I220">
        <f>Materials_data!I11</f>
        <v>1791.9877104464024</v>
      </c>
      <c r="J220">
        <f>Materials_data!J11</f>
        <v>1848.6345325504215</v>
      </c>
      <c r="K220">
        <f>Materials_data!K11</f>
        <v>1904.1345325504215</v>
      </c>
      <c r="L220">
        <f>Materials_data!L11</f>
        <v>2085.2143082545826</v>
      </c>
      <c r="M220">
        <f>Materials_data!M11</f>
        <v>2029.9143082545825</v>
      </c>
      <c r="N220">
        <f>Materials_data!N11</f>
        <v>2140.8143082545826</v>
      </c>
      <c r="O220">
        <f>Materials_data!O11</f>
        <v>2224.8951443105157</v>
      </c>
      <c r="P220">
        <f>Materials_data!P11</f>
        <v>2291.2679889090637</v>
      </c>
      <c r="Q220">
        <f>Materials_data!Q11</f>
        <v>2373.0847302656225</v>
      </c>
      <c r="R220">
        <f>Materials_data!R11</f>
        <v>2481.5824057990535</v>
      </c>
      <c r="S220">
        <f>Materials_data!S11</f>
        <v>2629.8474827748701</v>
      </c>
      <c r="T220">
        <f>Materials_data!T11</f>
        <v>2785.1474827748602</v>
      </c>
      <c r="U220">
        <f>Materials_data!U11</f>
        <v>2861.9984417084879</v>
      </c>
      <c r="V220">
        <f>Materials_data!V11</f>
        <v>2917.2984417084876</v>
      </c>
      <c r="W220">
        <f>Materials_data!W11</f>
        <v>2972.7984417084876</v>
      </c>
      <c r="X220">
        <f>Materials_data!X11</f>
        <v>3028.2984417084876</v>
      </c>
      <c r="Y220">
        <f>Materials_data!Y11</f>
        <v>3083.5984417084874</v>
      </c>
      <c r="Z220">
        <f>Materials_data!Z11</f>
        <v>3139.0984417084878</v>
      </c>
      <c r="AA220">
        <f>Materials_data!AA11</f>
        <v>3194.3984417084871</v>
      </c>
      <c r="AB220">
        <f>Materials_data!AB11</f>
        <v>3249.8984417084876</v>
      </c>
      <c r="AC220">
        <f>Materials_data!AC11</f>
        <v>3199.6243224707159</v>
      </c>
      <c r="AD220">
        <f>Materials_data!AD11</f>
        <v>3162.9243224707157</v>
      </c>
      <c r="AE220">
        <f>Materials_data!AE11</f>
        <v>3180.4029871148664</v>
      </c>
      <c r="AF220">
        <f>Materials_data!AF11</f>
        <v>3218.1765393238202</v>
      </c>
      <c r="AG220">
        <f>Materials_data!AG11</f>
        <v>3272.5420507051313</v>
      </c>
      <c r="AH220">
        <f>Materials_data!AH11</f>
        <v>3302.6779255888637</v>
      </c>
      <c r="AI220">
        <f>Materials_data!AI11</f>
        <v>3301.2311034848349</v>
      </c>
      <c r="AJ220">
        <f>Materials_data!AJ11</f>
        <v>3290.6578968148547</v>
      </c>
      <c r="AK220">
        <f>Materials_data!AK11</f>
        <v>3220.3781211106948</v>
      </c>
      <c r="AL220">
        <f>Materials_data!AL11</f>
        <v>3220.3781211106948</v>
      </c>
      <c r="AM220">
        <f>Materials_data!AM11</f>
        <v>3220.3781211106948</v>
      </c>
      <c r="AN220">
        <f>Materials_data!AN11</f>
        <v>3191.4972850547615</v>
      </c>
      <c r="AO220">
        <f>Materials_data!AO11</f>
        <v>3180.6244404562135</v>
      </c>
      <c r="AP220">
        <f>Materials_data!AP11</f>
        <v>3154.3076990996547</v>
      </c>
      <c r="AQ220">
        <f>Materials_data!AQ11</f>
        <v>3123.277970780905</v>
      </c>
      <c r="AR220">
        <f>Materials_data!AR11</f>
        <v>3218.1695216468306</v>
      </c>
    </row>
    <row r="221" spans="1:44" x14ac:dyDescent="0.2">
      <c r="A221" t="str">
        <f>Materials_data!A12</f>
        <v>MATERIALS</v>
      </c>
      <c r="B221" t="str">
        <f>Materials_data!B12</f>
        <v>Capacity|Electricity|Hydro</v>
      </c>
      <c r="C221" t="str">
        <f>Materials_data!C12</f>
        <v>GW</v>
      </c>
      <c r="D221">
        <f>Materials_data!D12</f>
        <v>1006.6999999999999</v>
      </c>
      <c r="E221">
        <f>Materials_data!E12</f>
        <v>994.1</v>
      </c>
      <c r="F221">
        <f>Materials_data!F12</f>
        <v>981.6</v>
      </c>
      <c r="G221">
        <f>Materials_data!G12</f>
        <v>969</v>
      </c>
      <c r="H221">
        <f>Materials_data!H12</f>
        <v>956.4</v>
      </c>
      <c r="I221">
        <f>Materials_data!I12</f>
        <v>943.8</v>
      </c>
      <c r="J221">
        <f>Materials_data!J12</f>
        <v>931.2</v>
      </c>
      <c r="K221">
        <f>Materials_data!K12</f>
        <v>918.60000000000014</v>
      </c>
      <c r="L221">
        <f>Materials_data!L12</f>
        <v>893.5</v>
      </c>
      <c r="M221">
        <f>Materials_data!M12</f>
        <v>906</v>
      </c>
      <c r="N221">
        <f>Materials_data!N12</f>
        <v>880.89999999999986</v>
      </c>
      <c r="O221">
        <f>Materials_data!O12</f>
        <v>868.30000000000007</v>
      </c>
      <c r="P221">
        <f>Materials_data!P12</f>
        <v>855.7</v>
      </c>
      <c r="Q221">
        <f>Materials_data!Q12</f>
        <v>843.09999999999991</v>
      </c>
      <c r="R221">
        <f>Materials_data!R12</f>
        <v>830.5</v>
      </c>
      <c r="S221">
        <f>Materials_data!S12</f>
        <v>818.00000000000011</v>
      </c>
      <c r="T221">
        <f>Materials_data!T12</f>
        <v>882.64842176159402</v>
      </c>
      <c r="U221">
        <f>Materials_data!U12</f>
        <v>1020.0484217615941</v>
      </c>
      <c r="V221">
        <f>Materials_data!V12</f>
        <v>1157.44842176159</v>
      </c>
      <c r="W221">
        <f>Materials_data!W12</f>
        <v>1221.2098216913801</v>
      </c>
      <c r="X221">
        <f>Materials_data!X12</f>
        <v>1247.58099860889</v>
      </c>
      <c r="Y221">
        <f>Materials_data!Y12</f>
        <v>1322.9283335226501</v>
      </c>
      <c r="Z221">
        <f>Materials_data!Z12</f>
        <v>1369.4789324363601</v>
      </c>
      <c r="AA221">
        <f>Materials_data!AA12</f>
        <v>1452.5055929432201</v>
      </c>
      <c r="AB221">
        <f>Materials_data!AB12</f>
        <v>1573.77783815371</v>
      </c>
      <c r="AC221">
        <f>Materials_data!AC12</f>
        <v>1674.6</v>
      </c>
      <c r="AD221">
        <f>Materials_data!AD12</f>
        <v>1690.69999999999</v>
      </c>
      <c r="AE221">
        <f>Materials_data!AE12</f>
        <v>1706.8999999999901</v>
      </c>
      <c r="AF221">
        <f>Materials_data!AF12</f>
        <v>1723.1</v>
      </c>
      <c r="AG221">
        <f>Materials_data!AG12</f>
        <v>1739.19999999999</v>
      </c>
      <c r="AH221">
        <f>Materials_data!AH12</f>
        <v>1755.3</v>
      </c>
      <c r="AI221">
        <f>Materials_data!AI12</f>
        <v>1769.49999999999</v>
      </c>
      <c r="AJ221">
        <f>Materials_data!AJ12</f>
        <v>1783.7</v>
      </c>
      <c r="AK221">
        <f>Materials_data!AK12</f>
        <v>1797.8999999999899</v>
      </c>
      <c r="AL221">
        <f>Materials_data!AL12</f>
        <v>1812.19999999999</v>
      </c>
      <c r="AM221">
        <f>Materials_data!AM12</f>
        <v>1826.4</v>
      </c>
      <c r="AN221">
        <f>Materials_data!AN12</f>
        <v>1835.8999999999999</v>
      </c>
      <c r="AO221">
        <f>Materials_data!AO12</f>
        <v>1845.4</v>
      </c>
      <c r="AP221">
        <f>Materials_data!AP12</f>
        <v>1854.9</v>
      </c>
      <c r="AQ221">
        <f>Materials_data!AQ12</f>
        <v>1864.4</v>
      </c>
      <c r="AR221">
        <f>Materials_data!AR12</f>
        <v>1874</v>
      </c>
    </row>
    <row r="222" spans="1:44" x14ac:dyDescent="0.2">
      <c r="A222" t="str">
        <f>Materials_data!A13</f>
        <v>MATERIALS</v>
      </c>
      <c r="B222" t="str">
        <f>Materials_data!B13</f>
        <v>Capacity|Electricity|Nuclear</v>
      </c>
      <c r="C222" t="str">
        <f>Materials_data!C13</f>
        <v>GW</v>
      </c>
      <c r="D222">
        <f>Materials_data!D13</f>
        <v>393.29999999999995</v>
      </c>
      <c r="E222">
        <f>Materials_data!E13</f>
        <v>385.40000000000003</v>
      </c>
      <c r="F222">
        <f>Materials_data!F13</f>
        <v>377.59999999999997</v>
      </c>
      <c r="G222">
        <f>Materials_data!G13</f>
        <v>369.7</v>
      </c>
      <c r="H222">
        <f>Materials_data!H13</f>
        <v>361.8</v>
      </c>
      <c r="I222">
        <f>Materials_data!I13</f>
        <v>354</v>
      </c>
      <c r="J222">
        <f>Materials_data!J13</f>
        <v>346.1</v>
      </c>
      <c r="K222">
        <f>Materials_data!K13</f>
        <v>338.2</v>
      </c>
      <c r="L222">
        <f>Materials_data!L13</f>
        <v>322.5</v>
      </c>
      <c r="M222">
        <f>Materials_data!M13</f>
        <v>330.40000000000003</v>
      </c>
      <c r="N222">
        <f>Materials_data!N13</f>
        <v>314.59999999999997</v>
      </c>
      <c r="O222">
        <f>Materials_data!O13</f>
        <v>306.8</v>
      </c>
      <c r="P222">
        <f>Materials_data!P13</f>
        <v>298.89999999999998</v>
      </c>
      <c r="Q222">
        <f>Materials_data!Q13</f>
        <v>291</v>
      </c>
      <c r="R222">
        <f>Materials_data!R13</f>
        <v>283.2</v>
      </c>
      <c r="S222">
        <f>Materials_data!S13</f>
        <v>275.3</v>
      </c>
      <c r="T222">
        <f>Materials_data!T13</f>
        <v>267.40000000000003</v>
      </c>
      <c r="U222">
        <f>Materials_data!U13</f>
        <v>259.60000000000002</v>
      </c>
      <c r="V222">
        <f>Materials_data!V13</f>
        <v>251.7</v>
      </c>
      <c r="W222">
        <f>Materials_data!W13</f>
        <v>243.79999999999998</v>
      </c>
      <c r="X222">
        <f>Materials_data!X13</f>
        <v>236</v>
      </c>
      <c r="Y222">
        <f>Materials_data!Y13</f>
        <v>228.1</v>
      </c>
      <c r="Z222">
        <f>Materials_data!Z13</f>
        <v>220.29999999999998</v>
      </c>
      <c r="AA222">
        <f>Materials_data!AA13</f>
        <v>212.4</v>
      </c>
      <c r="AB222">
        <f>Materials_data!AB13</f>
        <v>204.5</v>
      </c>
      <c r="AC222">
        <f>Materials_data!AC13</f>
        <v>196.70000000000002</v>
      </c>
      <c r="AD222">
        <f>Materials_data!AD13</f>
        <v>188.79999999999998</v>
      </c>
      <c r="AE222">
        <f>Materials_data!AE13</f>
        <v>180.9</v>
      </c>
      <c r="AF222">
        <f>Materials_data!AF13</f>
        <v>173.1</v>
      </c>
      <c r="AG222">
        <f>Materials_data!AG13</f>
        <v>165.20000000000002</v>
      </c>
      <c r="AH222">
        <f>Materials_data!AH13</f>
        <v>157.29999999999998</v>
      </c>
      <c r="AI222">
        <f>Materials_data!AI13</f>
        <v>149.5</v>
      </c>
      <c r="AJ222">
        <f>Materials_data!AJ13</f>
        <v>141.6</v>
      </c>
      <c r="AK222">
        <f>Materials_data!AK13</f>
        <v>133.70000000000002</v>
      </c>
      <c r="AL222">
        <f>Materials_data!AL13</f>
        <v>125.9</v>
      </c>
      <c r="AM222">
        <f>Materials_data!AM13</f>
        <v>118</v>
      </c>
      <c r="AN222">
        <f>Materials_data!AN13</f>
        <v>110.10000000000001</v>
      </c>
      <c r="AO222">
        <f>Materials_data!AO13</f>
        <v>102.3</v>
      </c>
      <c r="AP222">
        <f>Materials_data!AP13</f>
        <v>94.399999999999991</v>
      </c>
      <c r="AQ222">
        <f>Materials_data!AQ13</f>
        <v>86.5</v>
      </c>
      <c r="AR222">
        <f>Materials_data!AR13</f>
        <v>78.7</v>
      </c>
    </row>
    <row r="223" spans="1:44" x14ac:dyDescent="0.2">
      <c r="A223" t="str">
        <f>Materials_data!A14</f>
        <v>MATERIALS</v>
      </c>
      <c r="B223" t="str">
        <f>Materials_data!B14</f>
        <v>Capacity|Electricity|Oil</v>
      </c>
      <c r="C223" t="str">
        <f>Materials_data!C14</f>
        <v>GW</v>
      </c>
      <c r="D223">
        <f>Materials_data!D14</f>
        <v>461.80000000000007</v>
      </c>
      <c r="E223">
        <f>Materials_data!E14</f>
        <v>466.8</v>
      </c>
      <c r="F223">
        <f>Materials_data!F14</f>
        <v>471.9</v>
      </c>
      <c r="G223">
        <f>Materials_data!G14</f>
        <v>477</v>
      </c>
      <c r="H223">
        <f>Materials_data!H14</f>
        <v>482.09999999999997</v>
      </c>
      <c r="I223">
        <f>Materials_data!I14</f>
        <v>487.20000000000005</v>
      </c>
      <c r="J223">
        <f>Materials_data!J14</f>
        <v>492.29999999999995</v>
      </c>
      <c r="K223">
        <f>Materials_data!K14</f>
        <v>497.5</v>
      </c>
      <c r="L223">
        <f>Materials_data!L14</f>
        <v>553.87200144153803</v>
      </c>
      <c r="M223">
        <f>Materials_data!M14</f>
        <v>523.74571189049698</v>
      </c>
      <c r="N223">
        <f>Materials_data!N14</f>
        <v>652.65291721952099</v>
      </c>
      <c r="O223">
        <f>Materials_data!O14</f>
        <v>687.809158109593</v>
      </c>
      <c r="P223">
        <f>Materials_data!P14</f>
        <v>692.26939701442507</v>
      </c>
      <c r="Q223">
        <f>Materials_data!Q14</f>
        <v>688.10339679504602</v>
      </c>
      <c r="R223">
        <f>Materials_data!R14</f>
        <v>673.30339679504607</v>
      </c>
      <c r="S223">
        <f>Materials_data!S14</f>
        <v>658.30339679504607</v>
      </c>
      <c r="T223">
        <f>Materials_data!T14</f>
        <v>641.30339679504596</v>
      </c>
      <c r="U223">
        <f>Materials_data!U14</f>
        <v>626.90339679504598</v>
      </c>
      <c r="V223">
        <f>Materials_data!V14</f>
        <v>612.503396795046</v>
      </c>
      <c r="W223">
        <f>Materials_data!W14</f>
        <v>598.10339679504602</v>
      </c>
      <c r="X223">
        <f>Materials_data!X14</f>
        <v>583.90339679504598</v>
      </c>
      <c r="Y223">
        <f>Materials_data!Y14</f>
        <v>569.503396795046</v>
      </c>
      <c r="Z223">
        <f>Materials_data!Z14</f>
        <v>555.10339679504602</v>
      </c>
      <c r="AA223">
        <f>Materials_data!AA14</f>
        <v>540.70339679504593</v>
      </c>
      <c r="AB223">
        <f>Materials_data!AB14</f>
        <v>526.30339679504596</v>
      </c>
      <c r="AC223">
        <f>Materials_data!AC14</f>
        <v>491.90339679504604</v>
      </c>
      <c r="AD223">
        <f>Materials_data!AD14</f>
        <v>457.50339679504702</v>
      </c>
      <c r="AE223">
        <f>Materials_data!AE14</f>
        <v>423.30339679504704</v>
      </c>
      <c r="AF223">
        <f>Materials_data!AF14</f>
        <v>388.90339679504706</v>
      </c>
      <c r="AG223">
        <f>Materials_data!AG14</f>
        <v>354.50339679504702</v>
      </c>
      <c r="AH223">
        <f>Materials_data!AH14</f>
        <v>320.10339679504699</v>
      </c>
      <c r="AI223">
        <f>Materials_data!AI14</f>
        <v>300.10339679504699</v>
      </c>
      <c r="AJ223">
        <f>Materials_data!AJ14</f>
        <v>280.10339679504705</v>
      </c>
      <c r="AK223">
        <f>Materials_data!AK14</f>
        <v>260.10339679504699</v>
      </c>
      <c r="AL223">
        <f>Materials_data!AL14</f>
        <v>240.10339679504699</v>
      </c>
      <c r="AM223">
        <f>Materials_data!AM14</f>
        <v>220.10339679504702</v>
      </c>
      <c r="AN223">
        <f>Materials_data!AN14</f>
        <v>220.10339679504702</v>
      </c>
      <c r="AO223">
        <f>Materials_data!AO14</f>
        <v>220.10339679504702</v>
      </c>
      <c r="AP223">
        <f>Materials_data!AP14</f>
        <v>198.85768490454899</v>
      </c>
      <c r="AQ223">
        <f>Materials_data!AQ14</f>
        <v>173.83139535350801</v>
      </c>
      <c r="AR223">
        <f>Materials_data!AR14</f>
        <v>80.150479575524997</v>
      </c>
    </row>
    <row r="224" spans="1:44" x14ac:dyDescent="0.2">
      <c r="A224" t="str">
        <f>Materials_data!A15</f>
        <v>MATERIALS</v>
      </c>
      <c r="B224" t="str">
        <f>Materials_data!B15</f>
        <v>Capacity|Electricity|Other</v>
      </c>
      <c r="C224" t="str">
        <f>Materials_data!C15</f>
        <v>GW</v>
      </c>
      <c r="D224">
        <f>Materials_data!D15</f>
        <v>11.299999999999999</v>
      </c>
      <c r="E224">
        <f>Materials_data!E15</f>
        <v>11</v>
      </c>
      <c r="F224">
        <f>Materials_data!F15</f>
        <v>10.7</v>
      </c>
      <c r="G224">
        <f>Materials_data!G15</f>
        <v>10.4</v>
      </c>
      <c r="H224">
        <f>Materials_data!H15</f>
        <v>10.1</v>
      </c>
      <c r="I224">
        <f>Materials_data!I15</f>
        <v>9.9</v>
      </c>
      <c r="J224">
        <f>Materials_data!J15</f>
        <v>9.6</v>
      </c>
      <c r="K224">
        <f>Materials_data!K15</f>
        <v>9.2999999999999989</v>
      </c>
      <c r="L224">
        <f>Materials_data!L15</f>
        <v>8.6999999999999993</v>
      </c>
      <c r="M224">
        <f>Materials_data!M15</f>
        <v>9</v>
      </c>
      <c r="N224">
        <f>Materials_data!N15</f>
        <v>8.5</v>
      </c>
      <c r="O224">
        <f>Materials_data!O15</f>
        <v>8.2000000000000011</v>
      </c>
      <c r="P224">
        <f>Materials_data!P15</f>
        <v>7.9</v>
      </c>
      <c r="Q224">
        <f>Materials_data!Q15</f>
        <v>7.6</v>
      </c>
      <c r="R224">
        <f>Materials_data!R15</f>
        <v>7.3</v>
      </c>
      <c r="S224">
        <f>Materials_data!S15</f>
        <v>7</v>
      </c>
      <c r="T224">
        <f>Materials_data!T15</f>
        <v>6.8</v>
      </c>
      <c r="U224">
        <f>Materials_data!U15</f>
        <v>6.5</v>
      </c>
      <c r="V224">
        <f>Materials_data!V15</f>
        <v>6.2</v>
      </c>
      <c r="W224">
        <f>Materials_data!W15</f>
        <v>5.8999999999999995</v>
      </c>
      <c r="X224">
        <f>Materials_data!X15</f>
        <v>50.4</v>
      </c>
      <c r="Y224">
        <f>Materials_data!Y15</f>
        <v>53.6</v>
      </c>
      <c r="Z224">
        <f>Materials_data!Z15</f>
        <v>56.800000000000004</v>
      </c>
      <c r="AA224">
        <f>Materials_data!AA15</f>
        <v>60.1</v>
      </c>
      <c r="AB224">
        <f>Materials_data!AB15</f>
        <v>63.3</v>
      </c>
      <c r="AC224">
        <f>Materials_data!AC15</f>
        <v>66.5</v>
      </c>
      <c r="AD224">
        <f>Materials_data!AD15</f>
        <v>70.400000000000006</v>
      </c>
      <c r="AE224">
        <f>Materials_data!AE15</f>
        <v>74.300000000000011</v>
      </c>
      <c r="AF224">
        <f>Materials_data!AF15</f>
        <v>78.2</v>
      </c>
      <c r="AG224">
        <f>Materials_data!AG15</f>
        <v>82.100000000000009</v>
      </c>
      <c r="AH224">
        <f>Materials_data!AH15</f>
        <v>86</v>
      </c>
      <c r="AI224">
        <f>Materials_data!AI15</f>
        <v>91.899999999999991</v>
      </c>
      <c r="AJ224">
        <f>Materials_data!AJ15</f>
        <v>97.8</v>
      </c>
      <c r="AK224">
        <f>Materials_data!AK15</f>
        <v>103.7</v>
      </c>
      <c r="AL224">
        <f>Materials_data!AL15</f>
        <v>109.60000000000001</v>
      </c>
      <c r="AM224">
        <f>Materials_data!AM15</f>
        <v>115.49999999999901</v>
      </c>
      <c r="AN224">
        <f>Materials_data!AN15</f>
        <v>120.2</v>
      </c>
      <c r="AO224">
        <f>Materials_data!AO15</f>
        <v>124.899999999999</v>
      </c>
      <c r="AP224">
        <f>Materials_data!AP15</f>
        <v>129.69999999999902</v>
      </c>
      <c r="AQ224">
        <f>Materials_data!AQ15</f>
        <v>134.39999999999898</v>
      </c>
      <c r="AR224">
        <f>Materials_data!AR15</f>
        <v>139.099999999999</v>
      </c>
    </row>
    <row r="225" spans="1:44" x14ac:dyDescent="0.2">
      <c r="A225" t="str">
        <f>Materials_data!A16</f>
        <v>MATERIALS</v>
      </c>
      <c r="B225" t="str">
        <f>Materials_data!B16</f>
        <v>Capacity|Electricity|Solar</v>
      </c>
      <c r="C225" t="str">
        <f>Materials_data!C16</f>
        <v>GW</v>
      </c>
      <c r="D225">
        <f>Materials_data!D16</f>
        <v>40.6</v>
      </c>
      <c r="E225">
        <f>Materials_data!E16</f>
        <v>70.599999999999994</v>
      </c>
      <c r="F225">
        <f>Materials_data!F16</f>
        <v>100.5</v>
      </c>
      <c r="G225">
        <f>Materials_data!G16</f>
        <v>98.899999999999991</v>
      </c>
      <c r="H225">
        <f>Materials_data!H16</f>
        <v>97.3</v>
      </c>
      <c r="I225">
        <f>Materials_data!I16</f>
        <v>95.7</v>
      </c>
      <c r="J225">
        <f>Materials_data!J16</f>
        <v>94.000000000000014</v>
      </c>
      <c r="K225">
        <f>Materials_data!K16</f>
        <v>92.4</v>
      </c>
      <c r="L225">
        <f>Materials_data!L16</f>
        <v>89.199999999999989</v>
      </c>
      <c r="M225">
        <f>Materials_data!M16</f>
        <v>90.800000000000011</v>
      </c>
      <c r="N225">
        <f>Materials_data!N16</f>
        <v>87.600000000000009</v>
      </c>
      <c r="O225">
        <f>Materials_data!O16</f>
        <v>85.9</v>
      </c>
      <c r="P225">
        <f>Materials_data!P16</f>
        <v>84.299999999999983</v>
      </c>
      <c r="Q225">
        <f>Materials_data!Q16</f>
        <v>82.7</v>
      </c>
      <c r="R225">
        <f>Materials_data!R16</f>
        <v>81.100000000000009</v>
      </c>
      <c r="S225">
        <f>Materials_data!S16</f>
        <v>79.399999999999991</v>
      </c>
      <c r="T225">
        <f>Materials_data!T16</f>
        <v>77.800000000000011</v>
      </c>
      <c r="U225">
        <f>Materials_data!U16</f>
        <v>76.2</v>
      </c>
      <c r="V225">
        <f>Materials_data!V16</f>
        <v>74.599999999999994</v>
      </c>
      <c r="W225">
        <f>Materials_data!W16</f>
        <v>72.899999999999991</v>
      </c>
      <c r="X225">
        <f>Materials_data!X16</f>
        <v>71.3</v>
      </c>
      <c r="Y225">
        <f>Materials_data!Y16</f>
        <v>69.699999999999989</v>
      </c>
      <c r="Z225">
        <f>Materials_data!Z16</f>
        <v>68.099999999999994</v>
      </c>
      <c r="AA225">
        <f>Materials_data!AA16</f>
        <v>66.400000000000006</v>
      </c>
      <c r="AB225">
        <f>Materials_data!AB16</f>
        <v>64.8</v>
      </c>
      <c r="AC225">
        <f>Materials_data!AC16</f>
        <v>0</v>
      </c>
      <c r="AD225">
        <f>Materials_data!AD16</f>
        <v>40.399999999999899</v>
      </c>
      <c r="AE225">
        <f>Materials_data!AE16</f>
        <v>110.399999999999</v>
      </c>
      <c r="AF225">
        <f>Materials_data!AF16</f>
        <v>180.39999999999901</v>
      </c>
      <c r="AG225">
        <f>Materials_data!AG16</f>
        <v>330.39999999999901</v>
      </c>
      <c r="AH225">
        <f>Materials_data!AH16</f>
        <v>480.39999999999901</v>
      </c>
      <c r="AI225">
        <f>Materials_data!AI16</f>
        <v>630.39999999999895</v>
      </c>
      <c r="AJ225">
        <f>Materials_data!AJ16</f>
        <v>780.4</v>
      </c>
      <c r="AK225">
        <f>Materials_data!AK16</f>
        <v>866.49999999999909</v>
      </c>
      <c r="AL225">
        <f>Materials_data!AL16</f>
        <v>1016.5</v>
      </c>
      <c r="AM225">
        <f>Materials_data!AM16</f>
        <v>1134.5999999999999</v>
      </c>
      <c r="AN225">
        <f>Materials_data!AN16</f>
        <v>1271.5</v>
      </c>
      <c r="AO225">
        <f>Materials_data!AO16</f>
        <v>1408.4</v>
      </c>
      <c r="AP225">
        <f>Materials_data!AP16</f>
        <v>1545.1999999999989</v>
      </c>
      <c r="AQ225">
        <f>Materials_data!AQ16</f>
        <v>1682.099999999999</v>
      </c>
      <c r="AR225">
        <f>Materials_data!AR16</f>
        <v>1818.9999999999991</v>
      </c>
    </row>
    <row r="226" spans="1:44" x14ac:dyDescent="0.2">
      <c r="A226" t="str">
        <f>Materials_data!A17</f>
        <v>MATERIALS</v>
      </c>
      <c r="B226" t="str">
        <f>Materials_data!B17</f>
        <v>Capacity|Electricity|Wind</v>
      </c>
      <c r="C226" t="str">
        <f>Materials_data!C17</f>
        <v>GW</v>
      </c>
      <c r="D226">
        <f>Materials_data!D17</f>
        <v>159.20000000000002</v>
      </c>
      <c r="E226">
        <f>Materials_data!E17</f>
        <v>152.79999999999998</v>
      </c>
      <c r="F226">
        <f>Materials_data!F17</f>
        <v>146.4</v>
      </c>
      <c r="G226">
        <f>Materials_data!G17</f>
        <v>140.1</v>
      </c>
      <c r="H226">
        <f>Materials_data!H17</f>
        <v>133.69999999999999</v>
      </c>
      <c r="I226">
        <f>Materials_data!I17</f>
        <v>127.3</v>
      </c>
      <c r="J226">
        <f>Materials_data!J17</f>
        <v>121</v>
      </c>
      <c r="K226">
        <f>Materials_data!K17</f>
        <v>114.60000000000001</v>
      </c>
      <c r="L226">
        <f>Materials_data!L17</f>
        <v>101.8</v>
      </c>
      <c r="M226">
        <f>Materials_data!M17</f>
        <v>108.30000000000001</v>
      </c>
      <c r="N226">
        <f>Materials_data!N17</f>
        <v>95.5</v>
      </c>
      <c r="O226">
        <f>Materials_data!O17</f>
        <v>89.2</v>
      </c>
      <c r="P226">
        <f>Materials_data!P17</f>
        <v>82.699999999999989</v>
      </c>
      <c r="Q226">
        <f>Materials_data!Q17</f>
        <v>76.399999999999991</v>
      </c>
      <c r="R226">
        <f>Materials_data!R17</f>
        <v>69.999999999999986</v>
      </c>
      <c r="S226">
        <f>Materials_data!S17</f>
        <v>143.69999999999902</v>
      </c>
      <c r="T226">
        <f>Materials_data!T17</f>
        <v>217.29999999999902</v>
      </c>
      <c r="U226">
        <f>Materials_data!U17</f>
        <v>290.90000000000003</v>
      </c>
      <c r="V226">
        <f>Materials_data!V17</f>
        <v>364.6</v>
      </c>
      <c r="W226">
        <f>Materials_data!W17</f>
        <v>438.2</v>
      </c>
      <c r="X226">
        <f>Materials_data!X17</f>
        <v>511.8</v>
      </c>
      <c r="Y226">
        <f>Materials_data!Y17</f>
        <v>585.5</v>
      </c>
      <c r="Z226">
        <f>Materials_data!Z17</f>
        <v>659.1</v>
      </c>
      <c r="AA226">
        <f>Materials_data!AA17</f>
        <v>732.8</v>
      </c>
      <c r="AB226">
        <f>Materials_data!AB17</f>
        <v>806.29999999999905</v>
      </c>
      <c r="AC226">
        <f>Materials_data!AC17</f>
        <v>879.99999999999898</v>
      </c>
      <c r="AD226">
        <f>Materials_data!AD17</f>
        <v>959.99999999999898</v>
      </c>
      <c r="AE226">
        <f>Materials_data!AE17</f>
        <v>1039.99999999999</v>
      </c>
      <c r="AF226">
        <f>Materials_data!AF17</f>
        <v>1119.99999999999</v>
      </c>
      <c r="AG226">
        <f>Materials_data!AG17</f>
        <v>1200</v>
      </c>
      <c r="AH226">
        <f>Materials_data!AH17</f>
        <v>1340</v>
      </c>
      <c r="AI226">
        <f>Materials_data!AI17</f>
        <v>1480</v>
      </c>
      <c r="AJ226">
        <f>Materials_data!AJ17</f>
        <v>1619.9999999999998</v>
      </c>
      <c r="AK226">
        <f>Materials_data!AK17</f>
        <v>1753.3043411193839</v>
      </c>
      <c r="AL226">
        <f>Materials_data!AL17</f>
        <v>1893.3043411193842</v>
      </c>
      <c r="AM226">
        <f>Materials_data!AM17</f>
        <v>2033.3043411193842</v>
      </c>
      <c r="AN226">
        <f>Materials_data!AN17</f>
        <v>2173.3043411193844</v>
      </c>
      <c r="AO226">
        <f>Materials_data!AO17</f>
        <v>2313.3043411193839</v>
      </c>
      <c r="AP226">
        <f>Materials_data!AP17</f>
        <v>2432.9571258474712</v>
      </c>
      <c r="AQ226">
        <f>Materials_data!AQ17</f>
        <v>2569.8645555815901</v>
      </c>
      <c r="AR226">
        <f>Materials_data!AR17</f>
        <v>2629.8645555815901</v>
      </c>
    </row>
    <row r="227" spans="1:44" x14ac:dyDescent="0.2">
      <c r="A227" t="str">
        <f>Materials_data!A20</f>
        <v>MATERIALS</v>
      </c>
      <c r="B227" t="str">
        <f>Materials_data!B20</f>
        <v>Emissions|CO2eq</v>
      </c>
      <c r="C227" t="str">
        <f>Materials_data!C20</f>
        <v>Mt CO2eq/yr</v>
      </c>
      <c r="D227">
        <f>Materials_data!D20</f>
        <v>35767.862747946194</v>
      </c>
      <c r="E227">
        <f>Materials_data!E20</f>
        <v>36026.700580784702</v>
      </c>
      <c r="F227">
        <f>Materials_data!F20</f>
        <v>36285.656824241298</v>
      </c>
      <c r="G227">
        <f>Materials_data!G20</f>
        <v>36543.8149658943</v>
      </c>
      <c r="H227">
        <f>Materials_data!H20</f>
        <v>36799.345321562396</v>
      </c>
      <c r="I227">
        <f>Materials_data!I20</f>
        <v>37083.082699429295</v>
      </c>
      <c r="J227">
        <f>Materials_data!J20</f>
        <v>37378.667613843099</v>
      </c>
      <c r="K227">
        <f>Materials_data!K20</f>
        <v>37674.516233235503</v>
      </c>
      <c r="L227">
        <f>Materials_data!L20</f>
        <v>37970.464599141298</v>
      </c>
      <c r="M227">
        <f>Materials_data!M20</f>
        <v>38266.5035423726</v>
      </c>
      <c r="N227">
        <f>Materials_data!N20</f>
        <v>38576.497007891296</v>
      </c>
      <c r="O227">
        <f>Materials_data!O20</f>
        <v>38073.901223688306</v>
      </c>
      <c r="P227">
        <f>Materials_data!P20</f>
        <v>37572.085976655602</v>
      </c>
      <c r="Q227">
        <f>Materials_data!Q20</f>
        <v>37720.636263541302</v>
      </c>
      <c r="R227">
        <f>Materials_data!R20</f>
        <v>37870.967941664705</v>
      </c>
      <c r="S227">
        <f>Materials_data!S20</f>
        <v>38127.9012912545</v>
      </c>
      <c r="T227">
        <f>Materials_data!T20</f>
        <v>38457.372669426804</v>
      </c>
      <c r="U227">
        <f>Materials_data!U20</f>
        <v>38553.870242747602</v>
      </c>
      <c r="V227">
        <f>Materials_data!V20</f>
        <v>38632.247467379697</v>
      </c>
      <c r="W227">
        <f>Materials_data!W20</f>
        <v>38896.530025532302</v>
      </c>
      <c r="X227">
        <f>Materials_data!X20</f>
        <v>39148.9651881354</v>
      </c>
      <c r="Y227">
        <f>Materials_data!Y20</f>
        <v>39589.650942185697</v>
      </c>
      <c r="Z227">
        <f>Materials_data!Z20</f>
        <v>40312.6961995862</v>
      </c>
      <c r="AA227">
        <f>Materials_data!AA20</f>
        <v>40993.862587878502</v>
      </c>
      <c r="AB227">
        <f>Materials_data!AB20</f>
        <v>41476.374135180005</v>
      </c>
      <c r="AC227">
        <f>Materials_data!AC20</f>
        <v>41930.158872054701</v>
      </c>
      <c r="AD227">
        <f>Materials_data!AD20</f>
        <v>42500.100219994303</v>
      </c>
      <c r="AE227">
        <f>Materials_data!AE20</f>
        <v>42994.983320244901</v>
      </c>
      <c r="AF227">
        <f>Materials_data!AF20</f>
        <v>43498.7766722944</v>
      </c>
      <c r="AG227">
        <f>Materials_data!AG20</f>
        <v>43687.017843126101</v>
      </c>
      <c r="AH227">
        <f>Materials_data!AH20</f>
        <v>43865.326720098499</v>
      </c>
      <c r="AI227">
        <f>Materials_data!AI20</f>
        <v>44038.270831445698</v>
      </c>
      <c r="AJ227">
        <f>Materials_data!AJ20</f>
        <v>44233.166643789998</v>
      </c>
      <c r="AK227">
        <f>Materials_data!AK20</f>
        <v>44227.7426350803</v>
      </c>
      <c r="AL227">
        <f>Materials_data!AL20</f>
        <v>44384.8557783328</v>
      </c>
      <c r="AM227">
        <f>Materials_data!AM20</f>
        <v>44557.2117187486</v>
      </c>
      <c r="AN227">
        <f>Materials_data!AN20</f>
        <v>44684.872272209905</v>
      </c>
      <c r="AO227">
        <f>Materials_data!AO20</f>
        <v>44803.856692209301</v>
      </c>
      <c r="AP227">
        <f>Materials_data!AP20</f>
        <v>44943.164955083601</v>
      </c>
      <c r="AQ227">
        <f>Materials_data!AQ20</f>
        <v>45104.519198634502</v>
      </c>
      <c r="AR227">
        <f>Materials_data!AR20</f>
        <v>45577.278701902796</v>
      </c>
    </row>
    <row r="228" spans="1:44" x14ac:dyDescent="0.2">
      <c r="A228" t="str">
        <f>Materials_data!A21</f>
        <v>MATERIALS</v>
      </c>
      <c r="B228" t="str">
        <f>Materials_data!B21</f>
        <v>Emissions|CO2eq|AFOLU</v>
      </c>
      <c r="C228" t="str">
        <f>Materials_data!C21</f>
        <v>Mt CO2eq/yr</v>
      </c>
      <c r="D228">
        <f>Materials_data!D21</f>
        <v>5564.2293816707506</v>
      </c>
      <c r="E228">
        <f>Materials_data!E21</f>
        <v>5587.4321143577199</v>
      </c>
      <c r="F228">
        <f>Materials_data!F21</f>
        <v>5610.7538354174394</v>
      </c>
      <c r="G228">
        <f>Materials_data!G21</f>
        <v>5633.3590099895682</v>
      </c>
      <c r="H228">
        <f>Materials_data!H21</f>
        <v>5654.4295966885047</v>
      </c>
      <c r="I228">
        <f>Materials_data!I21</f>
        <v>5702.6087918721996</v>
      </c>
      <c r="J228">
        <f>Materials_data!J21</f>
        <v>5762.6408709239595</v>
      </c>
      <c r="K228">
        <f>Materials_data!K21</f>
        <v>5822.8321735528025</v>
      </c>
      <c r="L228">
        <f>Materials_data!L21</f>
        <v>5883.1296252330085</v>
      </c>
      <c r="M228">
        <f>Materials_data!M21</f>
        <v>5943.5863004902967</v>
      </c>
      <c r="N228">
        <f>Materials_data!N21</f>
        <v>6004.1491247989707</v>
      </c>
      <c r="O228">
        <f>Materials_data!O21</f>
        <v>6040.5877033638217</v>
      </c>
      <c r="P228">
        <f>Materials_data!P21</f>
        <v>6076.7591372450152</v>
      </c>
      <c r="Q228">
        <f>Materials_data!Q21</f>
        <v>6112.7562182597467</v>
      </c>
      <c r="R228">
        <f>Materials_data!R21</f>
        <v>6148.4587722462174</v>
      </c>
      <c r="S228">
        <f>Materials_data!S21</f>
        <v>6183.9582219450713</v>
      </c>
      <c r="T228">
        <f>Materials_data!T21</f>
        <v>6218.4293897972011</v>
      </c>
      <c r="U228">
        <f>Materials_data!U21</f>
        <v>6252.6657548364201</v>
      </c>
      <c r="V228">
        <f>Materials_data!V21</f>
        <v>6286.5441204907929</v>
      </c>
      <c r="W228">
        <f>Materials_data!W21</f>
        <v>6320.1527357814339</v>
      </c>
      <c r="X228">
        <f>Materials_data!X21</f>
        <v>6353.3666566992633</v>
      </c>
      <c r="Y228">
        <f>Materials_data!Y21</f>
        <v>6374.7919762709216</v>
      </c>
      <c r="Z228">
        <f>Materials_data!Z21</f>
        <v>6395.0785794923449</v>
      </c>
      <c r="AA228">
        <f>Materials_data!AA21</f>
        <v>6415.6118404717026</v>
      </c>
      <c r="AB228">
        <f>Materials_data!AB21</f>
        <v>6435.0148566620401</v>
      </c>
      <c r="AC228">
        <f>Materials_data!AC21</f>
        <v>6453.9141317338463</v>
      </c>
      <c r="AD228">
        <f>Materials_data!AD21</f>
        <v>6472.2844786065134</v>
      </c>
      <c r="AE228">
        <f>Materials_data!AE21</f>
        <v>6490.099450856992</v>
      </c>
      <c r="AF228">
        <f>Materials_data!AF21</f>
        <v>6506.6277139482763</v>
      </c>
      <c r="AG228">
        <f>Materials_data!AG21</f>
        <v>6523.300316882528</v>
      </c>
      <c r="AH228">
        <f>Materials_data!AH21</f>
        <v>6538.626438465486</v>
      </c>
      <c r="AI228">
        <f>Materials_data!AI21</f>
        <v>6545.6988117044393</v>
      </c>
      <c r="AJ228">
        <f>Materials_data!AJ21</f>
        <v>6552.0623706369806</v>
      </c>
      <c r="AK228">
        <f>Materials_data!AK21</f>
        <v>6557.7347491751607</v>
      </c>
      <c r="AL228">
        <f>Materials_data!AL21</f>
        <v>6562.6256596405801</v>
      </c>
      <c r="AM228">
        <f>Materials_data!AM21</f>
        <v>6566.6960288910459</v>
      </c>
      <c r="AN228">
        <f>Materials_data!AN21</f>
        <v>6569.9048296624533</v>
      </c>
      <c r="AO228">
        <f>Materials_data!AO21</f>
        <v>6572.2620586375988</v>
      </c>
      <c r="AP228">
        <f>Materials_data!AP21</f>
        <v>6572.9127679385483</v>
      </c>
      <c r="AQ228">
        <f>Materials_data!AQ21</f>
        <v>6573.3227445958591</v>
      </c>
      <c r="AR228">
        <f>Materials_data!AR21</f>
        <v>6572.6854795198497</v>
      </c>
    </row>
    <row r="229" spans="1:44" x14ac:dyDescent="0.2">
      <c r="A229" t="str">
        <f>Materials_data!A22</f>
        <v>MATERIALS</v>
      </c>
      <c r="B229" t="str">
        <f>Materials_data!B22</f>
        <v>Emissions|CO2eq|Energy</v>
      </c>
      <c r="C229" t="str">
        <f>Materials_data!C22</f>
        <v>Mt CO2eq/yr</v>
      </c>
      <c r="D229">
        <f>Materials_data!D22</f>
        <v>29761.899100000002</v>
      </c>
      <c r="E229">
        <f>Materials_data!E22</f>
        <v>29987.735049999992</v>
      </c>
      <c r="F229">
        <f>Materials_data!F22</f>
        <v>30213.571000000004</v>
      </c>
      <c r="G229">
        <f>Materials_data!G22</f>
        <v>30439.398009999997</v>
      </c>
      <c r="H229">
        <f>Materials_data!H22</f>
        <v>30665.226869999999</v>
      </c>
      <c r="I229">
        <f>Materials_data!I22</f>
        <v>30891.057789999999</v>
      </c>
      <c r="J229">
        <f>Materials_data!J22</f>
        <v>31116.884799999985</v>
      </c>
      <c r="K229">
        <f>Materials_data!K22</f>
        <v>31342.72075</v>
      </c>
      <c r="L229">
        <f>Materials_data!L22</f>
        <v>31568.549609999991</v>
      </c>
      <c r="M229">
        <f>Materials_data!M22</f>
        <v>31794.376620000003</v>
      </c>
      <c r="N229">
        <f>Materials_data!N22</f>
        <v>32034.099999999995</v>
      </c>
      <c r="O229">
        <f>Materials_data!O22</f>
        <v>31506.440000000002</v>
      </c>
      <c r="P229">
        <f>Materials_data!P22</f>
        <v>30978.779999999992</v>
      </c>
      <c r="Q229">
        <f>Materials_data!Q22</f>
        <v>31101.4433087857</v>
      </c>
      <c r="R229">
        <f>Materials_data!R22</f>
        <v>31226.138696384191</v>
      </c>
      <c r="S229">
        <f>Materials_data!S22</f>
        <v>31457.644151060398</v>
      </c>
      <c r="T229">
        <f>Materials_data!T22</f>
        <v>31762.720306337491</v>
      </c>
      <c r="U229">
        <f>Materials_data!U22</f>
        <v>31836.071685930805</v>
      </c>
      <c r="V229">
        <f>Materials_data!V22</f>
        <v>31890.641870859887</v>
      </c>
      <c r="W229">
        <f>Materials_data!W22</f>
        <v>32131.391881743901</v>
      </c>
      <c r="X229">
        <f>Materials_data!X22</f>
        <v>32360.693438197402</v>
      </c>
      <c r="Y229">
        <f>Materials_data!Y22</f>
        <v>32790.0387357379</v>
      </c>
      <c r="Z229">
        <f>Materials_data!Z22</f>
        <v>33502.887217211697</v>
      </c>
      <c r="AA229">
        <f>Materials_data!AA22</f>
        <v>34173.614591056896</v>
      </c>
      <c r="AB229">
        <f>Materials_data!AB22</f>
        <v>34647.733014053105</v>
      </c>
      <c r="AC229">
        <f>Materials_data!AC22</f>
        <v>35092.707944258203</v>
      </c>
      <c r="AD229">
        <f>Materials_data!AD22</f>
        <v>35654.372473872689</v>
      </c>
      <c r="AE229">
        <f>Materials_data!AE22</f>
        <v>36141.538817940404</v>
      </c>
      <c r="AF229">
        <f>Materials_data!AF22</f>
        <v>36638.90600477159</v>
      </c>
      <c r="AG229">
        <f>Materials_data!AG22</f>
        <v>36820.581219240092</v>
      </c>
      <c r="AH229">
        <f>Materials_data!AH22</f>
        <v>36993.674347321903</v>
      </c>
      <c r="AI229">
        <f>Materials_data!AI22</f>
        <v>37170.481323282685</v>
      </c>
      <c r="AJ229">
        <f>Materials_data!AJ22</f>
        <v>37369.119557810962</v>
      </c>
      <c r="AK229">
        <f>Materials_data!AK22</f>
        <v>37368.133524918187</v>
      </c>
      <c r="AL229">
        <f>Materials_data!AL22</f>
        <v>37530.469775706486</v>
      </c>
      <c r="AM229">
        <f>Materials_data!AM22</f>
        <v>37708.873651681075</v>
      </c>
      <c r="AN229">
        <f>Materials_data!AN22</f>
        <v>37843.447291237324</v>
      </c>
      <c r="AO229">
        <f>Materials_data!AO22</f>
        <v>37970.947611366813</v>
      </c>
      <c r="AP229">
        <f>Materials_data!AP22</f>
        <v>38119.722813824585</v>
      </c>
      <c r="AQ229">
        <f>Materials_data!AQ22</f>
        <v>38290.788920440988</v>
      </c>
      <c r="AR229">
        <f>Materials_data!AR22</f>
        <v>38774.311005710799</v>
      </c>
    </row>
    <row r="230" spans="1:44" x14ac:dyDescent="0.2">
      <c r="A230" t="str">
        <f>Materials_data!A23</f>
        <v>MATERIALS</v>
      </c>
      <c r="B230" t="str">
        <f>Materials_data!B23</f>
        <v>Emissions|CO2eq|Industry</v>
      </c>
      <c r="C230" t="str">
        <f>Materials_data!C23</f>
        <v>Mt CO2eq/yr</v>
      </c>
      <c r="D230">
        <f>Materials_data!D23</f>
        <v>1104.1238937563085</v>
      </c>
      <c r="E230">
        <f>Materials_data!E23</f>
        <v>1113.9015426637918</v>
      </c>
      <c r="F230">
        <f>Materials_data!F23</f>
        <v>1123.6788984139571</v>
      </c>
      <c r="G230">
        <f>Materials_data!G23</f>
        <v>1133.4551391726995</v>
      </c>
      <c r="H230">
        <f>Materials_data!H23</f>
        <v>1142.1335129780934</v>
      </c>
      <c r="I230">
        <f>Materials_data!I23</f>
        <v>1151.9054710131243</v>
      </c>
      <c r="J230">
        <f>Materials_data!J23</f>
        <v>1161.6772409535047</v>
      </c>
      <c r="K230">
        <f>Materials_data!K23</f>
        <v>1171.4480065687721</v>
      </c>
      <c r="L230">
        <f>Materials_data!L23</f>
        <v>1181.2186734983466</v>
      </c>
      <c r="M230">
        <f>Materials_data!M23</f>
        <v>1190.988331472375</v>
      </c>
      <c r="N230">
        <f>Materials_data!N23</f>
        <v>1200.75792770064</v>
      </c>
      <c r="O230">
        <f>Materials_data!O23</f>
        <v>1189.5915189554466</v>
      </c>
      <c r="P230">
        <f>Materials_data!P23</f>
        <v>1179.5352747496431</v>
      </c>
      <c r="Q230">
        <f>Materials_data!Q23</f>
        <v>1169.4736064958756</v>
      </c>
      <c r="R230">
        <f>Materials_data!R23</f>
        <v>1159.4073430342719</v>
      </c>
      <c r="S230">
        <f>Materials_data!S23</f>
        <v>1149.3357882490404</v>
      </c>
      <c r="T230">
        <f>Materials_data!T23</f>
        <v>1139.2598432920897</v>
      </c>
      <c r="U230">
        <f>Materials_data!U23</f>
        <v>1128.1696719803708</v>
      </c>
      <c r="V230">
        <f>Materials_data!V23</f>
        <v>1118.0983460289713</v>
      </c>
      <c r="W230">
        <f>Materials_data!W23</f>
        <v>1108.0222780069473</v>
      </c>
      <c r="X230">
        <f>Materials_data!X23</f>
        <v>1097.9419632387107</v>
      </c>
      <c r="Y230">
        <f>Materials_data!Y23</f>
        <v>1087.8571001768946</v>
      </c>
      <c r="Z230">
        <f>Materials_data!Z23</f>
        <v>1077.7672728821444</v>
      </c>
      <c r="AA230">
        <f>Materials_data!AA23</f>
        <v>1067.673026349966</v>
      </c>
      <c r="AB230">
        <f>Materials_data!AB23</f>
        <v>1056.6631344647744</v>
      </c>
      <c r="AC230">
        <f>Materials_data!AC23</f>
        <v>1046.5736660626349</v>
      </c>
      <c r="AD230">
        <f>Materials_data!AD23</f>
        <v>1036.4801375150028</v>
      </c>
      <c r="AE230">
        <f>Materials_data!AE23</f>
        <v>1026.3819214474972</v>
      </c>
      <c r="AF230">
        <f>Materials_data!AF23</f>
        <v>1016.2798235745051</v>
      </c>
      <c r="AG230">
        <f>Materials_data!AG23</f>
        <v>1006.1731770033844</v>
      </c>
      <c r="AH230">
        <f>Materials_data!AH23</f>
        <v>996.06280431103346</v>
      </c>
      <c r="AI230">
        <f>Materials_data!AI23</f>
        <v>985.12756645854233</v>
      </c>
      <c r="AJ230">
        <f>Materials_data!AJ23</f>
        <v>975.02158534198861</v>
      </c>
      <c r="AK230">
        <f>Materials_data!AK23</f>
        <v>964.9112309869912</v>
      </c>
      <c r="AL230">
        <f>Materials_data!AL23</f>
        <v>954.79721298568734</v>
      </c>
      <c r="AM230">
        <f>Materials_data!AM23</f>
        <v>944.67890817642046</v>
      </c>
      <c r="AN230">
        <f>Materials_data!AN23</f>
        <v>934.5570213101538</v>
      </c>
      <c r="AO230">
        <f>Materials_data!AO23</f>
        <v>923.68389220490678</v>
      </c>
      <c r="AP230">
        <f>Materials_data!AP23</f>
        <v>913.5662433204252</v>
      </c>
      <c r="AQ230">
        <f>Materials_data!AQ23</f>
        <v>903.44440359756823</v>
      </c>
      <c r="AR230">
        <f>Materials_data!AR23</f>
        <v>893.31908667207188</v>
      </c>
    </row>
    <row r="231" spans="1:44" x14ac:dyDescent="0.2">
      <c r="A231" t="str">
        <f>Materials_data!A26</f>
        <v>MATERIALS</v>
      </c>
      <c r="B231" t="str">
        <f>Materials_data!B26</f>
        <v xml:space="preserve">Final Energy </v>
      </c>
      <c r="C231" t="str">
        <f>Materials_data!C26</f>
        <v>EJ/yr</v>
      </c>
      <c r="D231">
        <f>Materials_data!D26</f>
        <v>343.55347773541678</v>
      </c>
      <c r="E231">
        <f>Materials_data!E26</f>
        <v>348.4386026745658</v>
      </c>
      <c r="F231">
        <f>Materials_data!F26</f>
        <v>355.80152941106184</v>
      </c>
      <c r="G231">
        <f>Materials_data!G26</f>
        <v>362.99033404496697</v>
      </c>
      <c r="H231">
        <f>Materials_data!H26</f>
        <v>370.01984671432666</v>
      </c>
      <c r="I231">
        <f>Materials_data!I26</f>
        <v>376.94686170913553</v>
      </c>
      <c r="J231">
        <f>Materials_data!J26</f>
        <v>383.33996774426441</v>
      </c>
      <c r="K231">
        <f>Materials_data!K26</f>
        <v>389.83892764135317</v>
      </c>
      <c r="L231">
        <f>Materials_data!L26</f>
        <v>396.31222705334415</v>
      </c>
      <c r="M231">
        <f>Materials_data!M26</f>
        <v>402.64819013273973</v>
      </c>
      <c r="N231">
        <f>Materials_data!N26</f>
        <v>408.86029536816153</v>
      </c>
      <c r="O231">
        <f>Materials_data!O26</f>
        <v>415.31165194114578</v>
      </c>
      <c r="P231">
        <f>Materials_data!P26</f>
        <v>421.6790018116439</v>
      </c>
      <c r="Q231">
        <f>Materials_data!Q26</f>
        <v>427.93191309864324</v>
      </c>
      <c r="R231">
        <f>Materials_data!R26</f>
        <v>433.64299743536179</v>
      </c>
      <c r="S231">
        <f>Materials_data!S26</f>
        <v>439.7054133878928</v>
      </c>
      <c r="T231">
        <f>Materials_data!T26</f>
        <v>445.6899520370207</v>
      </c>
      <c r="U231">
        <f>Materials_data!U26</f>
        <v>451.59704293241498</v>
      </c>
      <c r="V231">
        <f>Materials_data!V26</f>
        <v>457.44556166789738</v>
      </c>
      <c r="W231">
        <f>Materials_data!W26</f>
        <v>463.1726570336217</v>
      </c>
      <c r="X231">
        <f>Materials_data!X26</f>
        <v>468.83369050656938</v>
      </c>
      <c r="Y231">
        <f>Materials_data!Y26</f>
        <v>475.17001113487225</v>
      </c>
      <c r="Z231">
        <f>Materials_data!Z26</f>
        <v>481.43930198637855</v>
      </c>
      <c r="AA231">
        <f>Materials_data!AA26</f>
        <v>487.63786194487312</v>
      </c>
      <c r="AB231">
        <f>Materials_data!AB26</f>
        <v>493.2758884126473</v>
      </c>
      <c r="AC231">
        <f>Materials_data!AC26</f>
        <v>498.53485682864016</v>
      </c>
      <c r="AD231">
        <f>Materials_data!AD26</f>
        <v>504.20070476278977</v>
      </c>
      <c r="AE231">
        <f>Materials_data!AE26</f>
        <v>509.53854070772672</v>
      </c>
      <c r="AF231">
        <f>Materials_data!AF26</f>
        <v>514.84787375943006</v>
      </c>
      <c r="AG231">
        <f>Materials_data!AG26</f>
        <v>519.23294144257</v>
      </c>
      <c r="AH231">
        <f>Materials_data!AH26</f>
        <v>524.25755442990373</v>
      </c>
      <c r="AI231">
        <f>Materials_data!AI26</f>
        <v>528.9902684248317</v>
      </c>
      <c r="AJ231">
        <f>Materials_data!AJ26</f>
        <v>533.73497359188354</v>
      </c>
      <c r="AK231">
        <f>Materials_data!AK26</f>
        <v>538.60894776711416</v>
      </c>
      <c r="AL231">
        <f>Materials_data!AL26</f>
        <v>543.34241597598407</v>
      </c>
      <c r="AM231">
        <f>Materials_data!AM26</f>
        <v>548.01525055376032</v>
      </c>
      <c r="AN231">
        <f>Materials_data!AN26</f>
        <v>552.53682959934235</v>
      </c>
      <c r="AO231">
        <f>Materials_data!AO26</f>
        <v>557.00575137187457</v>
      </c>
      <c r="AP231">
        <f>Materials_data!AP26</f>
        <v>561.39040915715282</v>
      </c>
      <c r="AQ231">
        <f>Materials_data!AQ26</f>
        <v>565.99751505251561</v>
      </c>
      <c r="AR231">
        <f>Materials_data!AR26</f>
        <v>569.08440184478138</v>
      </c>
    </row>
    <row r="232" spans="1:44" x14ac:dyDescent="0.2">
      <c r="A232" t="str">
        <f>Materials_data!A27</f>
        <v>MATERIALS</v>
      </c>
      <c r="B232" t="str">
        <f>Materials_data!B27</f>
        <v>Final Energy|Electricity|Industrial</v>
      </c>
      <c r="C232" t="str">
        <f>Materials_data!C27</f>
        <v>EJ/yr</v>
      </c>
      <c r="D232">
        <f>Materials_data!D27</f>
        <v>12.93801036341241</v>
      </c>
      <c r="E232">
        <f>Materials_data!E27</f>
        <v>13.20974719432772</v>
      </c>
      <c r="F232">
        <f>Materials_data!F27</f>
        <v>13.474692437142849</v>
      </c>
      <c r="G232">
        <f>Materials_data!G27</f>
        <v>13.732683271120619</v>
      </c>
      <c r="H232">
        <f>Materials_data!H27</f>
        <v>13.98398884844595</v>
      </c>
      <c r="I232">
        <f>Materials_data!I27</f>
        <v>14.228903230185109</v>
      </c>
      <c r="J232">
        <f>Materials_data!J27</f>
        <v>14.467671075133492</v>
      </c>
      <c r="K232">
        <f>Materials_data!K27</f>
        <v>14.700527425822639</v>
      </c>
      <c r="L232">
        <f>Materials_data!L27</f>
        <v>14.92771351635586</v>
      </c>
      <c r="M232">
        <f>Materials_data!M27</f>
        <v>15.149474273557049</v>
      </c>
      <c r="N232">
        <f>Materials_data!N27</f>
        <v>15.365980050359509</v>
      </c>
      <c r="O232">
        <f>Materials_data!O27</f>
        <v>15.454832568467079</v>
      </c>
      <c r="P232">
        <f>Materials_data!P27</f>
        <v>15.538484995960978</v>
      </c>
      <c r="Q232">
        <f>Materials_data!Q27</f>
        <v>15.617187681256759</v>
      </c>
      <c r="R232">
        <f>Materials_data!R27</f>
        <v>15.69100644040315</v>
      </c>
      <c r="S232">
        <f>Materials_data!S27</f>
        <v>15.76019379044358</v>
      </c>
      <c r="T232">
        <f>Materials_data!T27</f>
        <v>15.824776628759942</v>
      </c>
      <c r="U232">
        <f>Materials_data!U27</f>
        <v>15.88498379955962</v>
      </c>
      <c r="V232">
        <f>Materials_data!V27</f>
        <v>15.94090576815865</v>
      </c>
      <c r="W232">
        <f>Materials_data!W27</f>
        <v>15.99267939826618</v>
      </c>
      <c r="X232">
        <f>Materials_data!X27</f>
        <v>16.040415802282382</v>
      </c>
      <c r="Y232">
        <f>Materials_data!Y27</f>
        <v>16.084255341142789</v>
      </c>
      <c r="Z232">
        <f>Materials_data!Z27</f>
        <v>16.124241817226718</v>
      </c>
      <c r="AA232">
        <f>Materials_data!AA27</f>
        <v>16.160573331796513</v>
      </c>
      <c r="AB232">
        <f>Materials_data!AB27</f>
        <v>16.193246268459312</v>
      </c>
      <c r="AC232">
        <f>Materials_data!AC27</f>
        <v>16.222466664168309</v>
      </c>
      <c r="AD232">
        <f>Materials_data!AD27</f>
        <v>16.24822468368561</v>
      </c>
      <c r="AE232">
        <f>Materials_data!AE27</f>
        <v>16.270674237553898</v>
      </c>
      <c r="AF232">
        <f>Materials_data!AF27</f>
        <v>16.289865798664728</v>
      </c>
      <c r="AG232">
        <f>Materials_data!AG27</f>
        <v>16.305913156214729</v>
      </c>
      <c r="AH232">
        <f>Materials_data!AH27</f>
        <v>16.318854176126429</v>
      </c>
      <c r="AI232">
        <f>Materials_data!AI27</f>
        <v>16.328810248096381</v>
      </c>
      <c r="AJ232">
        <f>Materials_data!AJ27</f>
        <v>16.33579051225674</v>
      </c>
      <c r="AK232">
        <f>Materials_data!AK27</f>
        <v>16.339944450826401</v>
      </c>
      <c r="AL232">
        <f>Materials_data!AL27</f>
        <v>16.341237541193291</v>
      </c>
      <c r="AM232">
        <f>Materials_data!AM27</f>
        <v>16.339857975384788</v>
      </c>
      <c r="AN232">
        <f>Materials_data!AN27</f>
        <v>16.335749127103298</v>
      </c>
      <c r="AO232">
        <f>Materials_data!AO27</f>
        <v>16.32906523027355</v>
      </c>
      <c r="AP232">
        <f>Materials_data!AP27</f>
        <v>16.319776929994049</v>
      </c>
      <c r="AQ232">
        <f>Materials_data!AQ27</f>
        <v>16.308021659085</v>
      </c>
      <c r="AR232">
        <f>Materials_data!AR27</f>
        <v>16.29377449822865</v>
      </c>
    </row>
    <row r="233" spans="1:44" x14ac:dyDescent="0.2">
      <c r="A233" t="str">
        <f>Materials_data!A28</f>
        <v>MATERIALS</v>
      </c>
      <c r="B233" t="str">
        <f>Materials_data!B28</f>
        <v>Final Energy|Heat|Industrial</v>
      </c>
      <c r="C233" t="str">
        <f>Materials_data!C28</f>
        <v>EJ/yr</v>
      </c>
      <c r="D233">
        <f>Materials_data!D28</f>
        <v>118.40359817200448</v>
      </c>
      <c r="E233">
        <f>Materials_data!E28</f>
        <v>119.91576881903814</v>
      </c>
      <c r="F233">
        <f>Materials_data!F28</f>
        <v>121.40100819291935</v>
      </c>
      <c r="G233">
        <f>Materials_data!G28</f>
        <v>122.85995934124644</v>
      </c>
      <c r="H233">
        <f>Materials_data!H28</f>
        <v>124.29407042368103</v>
      </c>
      <c r="I233">
        <f>Materials_data!I28</f>
        <v>125.70364171655055</v>
      </c>
      <c r="J233">
        <f>Materials_data!J28</f>
        <v>127.090115350731</v>
      </c>
      <c r="K233">
        <f>Materials_data!K28</f>
        <v>128.45381667168297</v>
      </c>
      <c r="L233">
        <f>Materials_data!L28</f>
        <v>129.79606712119713</v>
      </c>
      <c r="M233">
        <f>Materials_data!M28</f>
        <v>131.11701054896633</v>
      </c>
      <c r="N233">
        <f>Materials_data!N28</f>
        <v>132.41789825374917</v>
      </c>
      <c r="O233">
        <f>Materials_data!O28</f>
        <v>132.86545844556687</v>
      </c>
      <c r="P233">
        <f>Materials_data!P28</f>
        <v>133.30000551568315</v>
      </c>
      <c r="Q233">
        <f>Materials_data!Q28</f>
        <v>133.72175483738681</v>
      </c>
      <c r="R233">
        <f>Materials_data!R28</f>
        <v>134.13162911495871</v>
      </c>
      <c r="S233">
        <f>Materials_data!S28</f>
        <v>134.52999059744934</v>
      </c>
      <c r="T233">
        <f>Materials_data!T28</f>
        <v>134.91705048826168</v>
      </c>
      <c r="U233">
        <f>Materials_data!U28</f>
        <v>135.29336417285577</v>
      </c>
      <c r="V233">
        <f>Materials_data!V28</f>
        <v>135.65980109973987</v>
      </c>
      <c r="W233">
        <f>Materials_data!W28</f>
        <v>136.01609313535585</v>
      </c>
      <c r="X233">
        <f>Materials_data!X28</f>
        <v>136.36317240428809</v>
      </c>
      <c r="Y233">
        <f>Materials_data!Y28</f>
        <v>136.72286251373043</v>
      </c>
      <c r="Z233">
        <f>Materials_data!Z28</f>
        <v>137.07403450915248</v>
      </c>
      <c r="AA233">
        <f>Materials_data!AA28</f>
        <v>137.41672559307747</v>
      </c>
      <c r="AB233">
        <f>Materials_data!AB28</f>
        <v>137.75144824377054</v>
      </c>
      <c r="AC233">
        <f>Materials_data!AC28</f>
        <v>138.07836085930796</v>
      </c>
      <c r="AD233">
        <f>Materials_data!AD28</f>
        <v>138.39797265860369</v>
      </c>
      <c r="AE233">
        <f>Materials_data!AE28</f>
        <v>138.71026700940587</v>
      </c>
      <c r="AF233">
        <f>Materials_data!AF28</f>
        <v>139.01582047047214</v>
      </c>
      <c r="AG233">
        <f>Materials_data!AG28</f>
        <v>139.31462775689332</v>
      </c>
      <c r="AH233">
        <f>Materials_data!AH28</f>
        <v>139.60719428580097</v>
      </c>
      <c r="AI233">
        <f>Materials_data!AI28</f>
        <v>139.84770501673586</v>
      </c>
      <c r="AJ233">
        <f>Materials_data!AJ28</f>
        <v>140.0824140862166</v>
      </c>
      <c r="AK233">
        <f>Materials_data!AK28</f>
        <v>140.31121791628854</v>
      </c>
      <c r="AL233">
        <f>Materials_data!AL28</f>
        <v>140.53479027479108</v>
      </c>
      <c r="AM233">
        <f>Materials_data!AM28</f>
        <v>140.75296197837611</v>
      </c>
      <c r="AN233">
        <f>Materials_data!AN28</f>
        <v>140.96605275224005</v>
      </c>
      <c r="AO233">
        <f>Materials_data!AO28</f>
        <v>141.17424430160241</v>
      </c>
      <c r="AP233">
        <f>Materials_data!AP28</f>
        <v>141.37787082715926</v>
      </c>
      <c r="AQ233">
        <f>Materials_data!AQ28</f>
        <v>141.57679476390865</v>
      </c>
      <c r="AR233">
        <f>Materials_data!AR28</f>
        <v>141.77138189778708</v>
      </c>
    </row>
    <row r="234" spans="1:44" x14ac:dyDescent="0.2">
      <c r="A234" t="str">
        <f>Materials_data!A29</f>
        <v>MATERIALS</v>
      </c>
      <c r="B234" t="str">
        <f>Materials_data!B29</f>
        <v>Final Energy|Electricity|Residential</v>
      </c>
      <c r="C234" t="str">
        <f>Materials_data!C29</f>
        <v>EJ/yr</v>
      </c>
      <c r="D234">
        <f>Materials_data!D29</f>
        <v>47.763470499999926</v>
      </c>
      <c r="E234">
        <f>Materials_data!E29</f>
        <v>49.853523571200014</v>
      </c>
      <c r="F234">
        <f>Materials_data!F29</f>
        <v>51.916501670999985</v>
      </c>
      <c r="G234">
        <f>Materials_data!G29</f>
        <v>53.883178392600001</v>
      </c>
      <c r="H234">
        <f>Materials_data!H29</f>
        <v>55.769179762199954</v>
      </c>
      <c r="I234">
        <f>Materials_data!I29</f>
        <v>57.643775437400009</v>
      </c>
      <c r="J234">
        <f>Materials_data!J29</f>
        <v>59.8346624084</v>
      </c>
      <c r="K234">
        <f>Materials_data!K29</f>
        <v>62.009966149999997</v>
      </c>
      <c r="L234">
        <f>Materials_data!L29</f>
        <v>64.257464065605646</v>
      </c>
      <c r="M234">
        <f>Materials_data!M29</f>
        <v>66.597075999999987</v>
      </c>
      <c r="N234">
        <f>Materials_data!N29</f>
        <v>68.713391999999985</v>
      </c>
      <c r="O234">
        <f>Materials_data!O29</f>
        <v>71.242634999999964</v>
      </c>
      <c r="P234">
        <f>Materials_data!P29</f>
        <v>73.749657000000028</v>
      </c>
      <c r="Q234">
        <f>Materials_data!Q29</f>
        <v>76.234707999999941</v>
      </c>
      <c r="R234">
        <f>Materials_data!R29</f>
        <v>78.698999999999998</v>
      </c>
      <c r="S234">
        <f>Materials_data!S29</f>
        <v>81.139563999999979</v>
      </c>
      <c r="T234">
        <f>Materials_data!T29</f>
        <v>83.653976999999344</v>
      </c>
      <c r="U234">
        <f>Materials_data!U29</f>
        <v>86.158881999999807</v>
      </c>
      <c r="V234">
        <f>Materials_data!V29</f>
        <v>88.635051999999135</v>
      </c>
      <c r="W234">
        <f>Materials_data!W29</f>
        <v>91.087436999999866</v>
      </c>
      <c r="X234">
        <f>Materials_data!X29</f>
        <v>93.523073999999056</v>
      </c>
      <c r="Y234">
        <f>Materials_data!Y29</f>
        <v>96.242699999999189</v>
      </c>
      <c r="Z234">
        <f>Materials_data!Z29</f>
        <v>98.96336799999969</v>
      </c>
      <c r="AA234">
        <f>Materials_data!AA29</f>
        <v>101.68112399999939</v>
      </c>
      <c r="AB234">
        <f>Materials_data!AB29</f>
        <v>104.39700999999943</v>
      </c>
      <c r="AC234">
        <f>Materials_data!AC29</f>
        <v>107.10019599999944</v>
      </c>
      <c r="AD234">
        <f>Materials_data!AD29</f>
        <v>109.45289999999923</v>
      </c>
      <c r="AE234">
        <f>Materials_data!AE29</f>
        <v>111.80241599999965</v>
      </c>
      <c r="AF234">
        <f>Materials_data!AF29</f>
        <v>114.1522379999991</v>
      </c>
      <c r="AG234">
        <f>Materials_data!AG29</f>
        <v>116.49838399999967</v>
      </c>
      <c r="AH234">
        <f>Materials_data!AH29</f>
        <v>118.84432399999979</v>
      </c>
      <c r="AI234">
        <f>Materials_data!AI29</f>
        <v>121.02919999999959</v>
      </c>
      <c r="AJ234">
        <f>Materials_data!AJ29</f>
        <v>123.10375523341042</v>
      </c>
      <c r="AK234">
        <f>Materials_data!AK29</f>
        <v>125.36826399999923</v>
      </c>
      <c r="AL234">
        <f>Materials_data!AL29</f>
        <v>127.55243999999992</v>
      </c>
      <c r="AM234">
        <f>Materials_data!AM29</f>
        <v>129.73597599999948</v>
      </c>
      <c r="AN234">
        <f>Materials_data!AN29</f>
        <v>131.90076999999911</v>
      </c>
      <c r="AO234">
        <f>Materials_data!AO29</f>
        <v>134.07073999999972</v>
      </c>
      <c r="AP234">
        <f>Materials_data!AP29</f>
        <v>136.21381399999953</v>
      </c>
      <c r="AQ234">
        <f>Materials_data!AQ29</f>
        <v>138.35017099999996</v>
      </c>
      <c r="AR234">
        <f>Materials_data!AR29</f>
        <v>139.5992083487663</v>
      </c>
    </row>
    <row r="235" spans="1:44" x14ac:dyDescent="0.2">
      <c r="A235" t="str">
        <f>Materials_data!A30</f>
        <v>MATERIALS</v>
      </c>
      <c r="B235" t="str">
        <f>Materials_data!B30</f>
        <v>Final Energy|Heat|Residential</v>
      </c>
      <c r="C235" t="str">
        <f>Materials_data!C30</f>
        <v>EJ/yr</v>
      </c>
      <c r="D235">
        <f>Materials_data!D30</f>
        <v>77.894399999999933</v>
      </c>
      <c r="E235">
        <f>Materials_data!E30</f>
        <v>78.979799999999898</v>
      </c>
      <c r="F235">
        <f>Materials_data!F30</f>
        <v>80.065099999999845</v>
      </c>
      <c r="G235">
        <f>Materials_data!G30</f>
        <v>81.150499999999894</v>
      </c>
      <c r="H235">
        <f>Materials_data!H30</f>
        <v>82.235899999999859</v>
      </c>
      <c r="I235">
        <f>Materials_data!I30</f>
        <v>83.321299999999837</v>
      </c>
      <c r="J235">
        <f>Materials_data!J30</f>
        <v>84.406699999999944</v>
      </c>
      <c r="K235">
        <f>Materials_data!K30</f>
        <v>85.492099999999752</v>
      </c>
      <c r="L235">
        <f>Materials_data!L30</f>
        <v>86.577499999999844</v>
      </c>
      <c r="M235">
        <f>Materials_data!M30</f>
        <v>87.662899999999823</v>
      </c>
      <c r="N235">
        <f>Materials_data!N30</f>
        <v>88.748299999999858</v>
      </c>
      <c r="O235">
        <f>Materials_data!O30</f>
        <v>89.9729999999999</v>
      </c>
      <c r="P235">
        <f>Materials_data!P30</f>
        <v>91.197699999999756</v>
      </c>
      <c r="Q235">
        <f>Materials_data!Q30</f>
        <v>92.422399999999868</v>
      </c>
      <c r="R235">
        <f>Materials_data!R30</f>
        <v>93.647099999999938</v>
      </c>
      <c r="S235">
        <f>Materials_data!S30</f>
        <v>94.871799999999936</v>
      </c>
      <c r="T235">
        <f>Materials_data!T30</f>
        <v>96.09649999999975</v>
      </c>
      <c r="U235">
        <f>Materials_data!U30</f>
        <v>97.321199999999891</v>
      </c>
      <c r="V235">
        <f>Materials_data!V30</f>
        <v>98.545899999999818</v>
      </c>
      <c r="W235">
        <f>Materials_data!W30</f>
        <v>99.770599999999888</v>
      </c>
      <c r="X235">
        <f>Materials_data!X30</f>
        <v>100.99529999999987</v>
      </c>
      <c r="Y235">
        <f>Materials_data!Y30</f>
        <v>102.28389999999983</v>
      </c>
      <c r="Z235">
        <f>Materials_data!Z30</f>
        <v>103.57249999999976</v>
      </c>
      <c r="AA235">
        <f>Materials_data!AA30</f>
        <v>104.86109999999975</v>
      </c>
      <c r="AB235">
        <f>Materials_data!AB30</f>
        <v>106.14959999999988</v>
      </c>
      <c r="AC235">
        <f>Materials_data!AC30</f>
        <v>107.43819999999991</v>
      </c>
      <c r="AD235">
        <f>Materials_data!AD30</f>
        <v>108.72679999999977</v>
      </c>
      <c r="AE235">
        <f>Materials_data!AE30</f>
        <v>110.01539999999983</v>
      </c>
      <c r="AF235">
        <f>Materials_data!AF30</f>
        <v>111.30399999999992</v>
      </c>
      <c r="AG235">
        <f>Materials_data!AG30</f>
        <v>112.5925999999999</v>
      </c>
      <c r="AH235">
        <f>Materials_data!AH30</f>
        <v>113.8810999999998</v>
      </c>
      <c r="AI235">
        <f>Materials_data!AI30</f>
        <v>115.03589999999988</v>
      </c>
      <c r="AJ235">
        <f>Materials_data!AJ30</f>
        <v>116.1905999999999</v>
      </c>
      <c r="AK235">
        <f>Materials_data!AK30</f>
        <v>117.34539999999996</v>
      </c>
      <c r="AL235">
        <f>Materials_data!AL30</f>
        <v>118.50009999999985</v>
      </c>
      <c r="AM235">
        <f>Materials_data!AM30</f>
        <v>119.65479999999991</v>
      </c>
      <c r="AN235">
        <f>Materials_data!AN30</f>
        <v>120.80959999999995</v>
      </c>
      <c r="AO235">
        <f>Materials_data!AO30</f>
        <v>121.96429999999896</v>
      </c>
      <c r="AP235">
        <f>Materials_data!AP30</f>
        <v>123.11900000000001</v>
      </c>
      <c r="AQ235">
        <f>Materials_data!AQ30</f>
        <v>124.27379999999893</v>
      </c>
      <c r="AR235">
        <f>Materials_data!AR30</f>
        <v>125.42849999999936</v>
      </c>
    </row>
    <row r="236" spans="1:44" x14ac:dyDescent="0.2">
      <c r="A236" t="str">
        <f>Materials_data!A31</f>
        <v>MATERIALS</v>
      </c>
      <c r="B236" t="str">
        <f>Materials_data!B31</f>
        <v>Final Energy|Transportation</v>
      </c>
      <c r="C236" t="str">
        <f>Materials_data!C31</f>
        <v>EJ/yr</v>
      </c>
      <c r="D236">
        <f>Materials_data!D31</f>
        <v>86.553998699999994</v>
      </c>
      <c r="E236">
        <f>Materials_data!E31</f>
        <v>86.479763089999992</v>
      </c>
      <c r="F236">
        <f>Materials_data!F31</f>
        <v>88.944227109999815</v>
      </c>
      <c r="G236">
        <f>Materials_data!G31</f>
        <v>91.364013040000017</v>
      </c>
      <c r="H236">
        <f>Materials_data!H31</f>
        <v>93.736707679999896</v>
      </c>
      <c r="I236">
        <f>Materials_data!I31</f>
        <v>96.049241324999997</v>
      </c>
      <c r="J236">
        <f>Materials_data!J31</f>
        <v>97.540818909999984</v>
      </c>
      <c r="K236">
        <f>Materials_data!K31</f>
        <v>99.182517393847831</v>
      </c>
      <c r="L236">
        <f>Materials_data!L31</f>
        <v>100.75348235018569</v>
      </c>
      <c r="M236">
        <f>Materials_data!M31</f>
        <v>102.12172931021652</v>
      </c>
      <c r="N236">
        <f>Materials_data!N31</f>
        <v>103.614725064053</v>
      </c>
      <c r="O236">
        <f>Materials_data!O31</f>
        <v>105.77572592711201</v>
      </c>
      <c r="P236">
        <f>Materials_data!P31</f>
        <v>107.89315429999999</v>
      </c>
      <c r="Q236">
        <f>Materials_data!Q31</f>
        <v>109.93586257999991</v>
      </c>
      <c r="R236">
        <f>Materials_data!R31</f>
        <v>111.47426188000001</v>
      </c>
      <c r="S236">
        <f>Materials_data!S31</f>
        <v>113.403865</v>
      </c>
      <c r="T236">
        <f>Materials_data!T31</f>
        <v>115.19764791999999</v>
      </c>
      <c r="U236">
        <f>Materials_data!U31</f>
        <v>116.93861295999989</v>
      </c>
      <c r="V236">
        <f>Materials_data!V31</f>
        <v>118.66390279999989</v>
      </c>
      <c r="W236">
        <f>Materials_data!W31</f>
        <v>120.30584749999989</v>
      </c>
      <c r="X236">
        <f>Materials_data!X31</f>
        <v>121.91172829999999</v>
      </c>
      <c r="Y236">
        <f>Materials_data!Y31</f>
        <v>123.83629328000001</v>
      </c>
      <c r="Z236">
        <f>Materials_data!Z31</f>
        <v>125.7051576599999</v>
      </c>
      <c r="AA236">
        <f>Materials_data!AA31</f>
        <v>127.51833902</v>
      </c>
      <c r="AB236">
        <f>Materials_data!AB31</f>
        <v>128.78458390041814</v>
      </c>
      <c r="AC236">
        <f>Materials_data!AC31</f>
        <v>129.69563330516451</v>
      </c>
      <c r="AD236">
        <f>Materials_data!AD31</f>
        <v>131.3748074205015</v>
      </c>
      <c r="AE236">
        <f>Materials_data!AE31</f>
        <v>132.73978346076748</v>
      </c>
      <c r="AF236">
        <f>Materials_data!AF31</f>
        <v>134.08594949029413</v>
      </c>
      <c r="AG236">
        <f>Materials_data!AG31</f>
        <v>134.52141652946241</v>
      </c>
      <c r="AH236">
        <f>Materials_data!AH31</f>
        <v>135.60608196797671</v>
      </c>
      <c r="AI236">
        <f>Materials_data!AI31</f>
        <v>136.74865316</v>
      </c>
      <c r="AJ236">
        <f>Materials_data!AJ31</f>
        <v>138.02241375999989</v>
      </c>
      <c r="AK236">
        <f>Materials_data!AK31</f>
        <v>139.24412139999998</v>
      </c>
      <c r="AL236">
        <f>Materials_data!AL31</f>
        <v>140.41384815999999</v>
      </c>
      <c r="AM236">
        <f>Materials_data!AM31</f>
        <v>141.53165459999997</v>
      </c>
      <c r="AN236">
        <f>Materials_data!AN31</f>
        <v>142.52465771999988</v>
      </c>
      <c r="AO236">
        <f>Materials_data!AO31</f>
        <v>143.46740183999989</v>
      </c>
      <c r="AP236">
        <f>Materials_data!AP31</f>
        <v>144.35994740000001</v>
      </c>
      <c r="AQ236">
        <f>Materials_data!AQ31</f>
        <v>145.488727629523</v>
      </c>
      <c r="AR236">
        <f>Materials_data!AR31</f>
        <v>145.99153709999999</v>
      </c>
    </row>
    <row r="237" spans="1:44" x14ac:dyDescent="0.2">
      <c r="A237" t="str">
        <f>Materials_data!A34</f>
        <v>MATERIALS</v>
      </c>
      <c r="B237" t="str">
        <f>Materials_data!B34</f>
        <v>Food Demand</v>
      </c>
      <c r="C237" t="str">
        <f>Materials_data!C34</f>
        <v>kcal/cap/day</v>
      </c>
      <c r="D237">
        <f>Materials_data!D34</f>
        <v>2856.3201850944711</v>
      </c>
      <c r="E237">
        <f>Materials_data!E34</f>
        <v>2867.5667417364225</v>
      </c>
      <c r="F237">
        <f>Materials_data!F34</f>
        <v>2878.8546235695385</v>
      </c>
      <c r="G237">
        <f>Materials_data!G34</f>
        <v>2890.0902420072202</v>
      </c>
      <c r="H237">
        <f>Materials_data!H34</f>
        <v>2901.366554683596</v>
      </c>
      <c r="I237">
        <f>Materials_data!I34</f>
        <v>2912.5919157585263</v>
      </c>
      <c r="J237">
        <f>Materials_data!J34</f>
        <v>2923.857351939399</v>
      </c>
      <c r="K237">
        <f>Materials_data!K34</f>
        <v>2935.1616527540828</v>
      </c>
      <c r="L237">
        <f>Materials_data!L34</f>
        <v>2946.4159676525992</v>
      </c>
      <c r="M237">
        <f>Materials_data!M34</f>
        <v>2957.7085995521347</v>
      </c>
      <c r="N237">
        <f>Materials_data!N34</f>
        <v>2968.9524506611479</v>
      </c>
      <c r="O237">
        <f>Materials_data!O34</f>
        <v>2973.2788979422326</v>
      </c>
      <c r="P237">
        <f>Materials_data!P34</f>
        <v>2977.532609205774</v>
      </c>
      <c r="Q237">
        <f>Materials_data!Q34</f>
        <v>2981.8830520822089</v>
      </c>
      <c r="R237">
        <f>Materials_data!R34</f>
        <v>2986.1615648143638</v>
      </c>
      <c r="S237">
        <f>Materials_data!S34</f>
        <v>2990.5348162093296</v>
      </c>
      <c r="T237">
        <f>Materials_data!T34</f>
        <v>2994.7551572028124</v>
      </c>
      <c r="U237">
        <f>Materials_data!U34</f>
        <v>2999.0696468939491</v>
      </c>
      <c r="V237">
        <f>Materials_data!V34</f>
        <v>3003.3150843083304</v>
      </c>
      <c r="W237">
        <f>Materials_data!W34</f>
        <v>3007.6527770846656</v>
      </c>
      <c r="X237">
        <f>Materials_data!X34</f>
        <v>3011.9221398291975</v>
      </c>
      <c r="Y237">
        <f>Materials_data!Y34</f>
        <v>3012.4962740211085</v>
      </c>
      <c r="Z237">
        <f>Materials_data!Z34</f>
        <v>3012.9849928944454</v>
      </c>
      <c r="AA237">
        <f>Materials_data!AA34</f>
        <v>3013.5453362174553</v>
      </c>
      <c r="AB237">
        <f>Materials_data!AB34</f>
        <v>3014.0987330903863</v>
      </c>
      <c r="AC237">
        <f>Materials_data!AC34</f>
        <v>3014.6453118877721</v>
      </c>
      <c r="AD237">
        <f>Materials_data!AD34</f>
        <v>3015.1851978403797</v>
      </c>
      <c r="AE237">
        <f>Materials_data!AE34</f>
        <v>3015.7185131307433</v>
      </c>
      <c r="AF237">
        <f>Materials_data!AF34</f>
        <v>3016.1700066519329</v>
      </c>
      <c r="AG237">
        <f>Materials_data!AG34</f>
        <v>3016.7659057636115</v>
      </c>
      <c r="AH237">
        <f>Materials_data!AH34</f>
        <v>3017.2802130431955</v>
      </c>
      <c r="AI237">
        <f>Materials_data!AI34</f>
        <v>3018.4566462882512</v>
      </c>
      <c r="AJ237">
        <f>Materials_data!AJ34</f>
        <v>3019.6229394120746</v>
      </c>
      <c r="AK237">
        <f>Materials_data!AK34</f>
        <v>3020.8527337524033</v>
      </c>
      <c r="AL237">
        <f>Materials_data!AL34</f>
        <v>3022.0720186172498</v>
      </c>
      <c r="AM237">
        <f>Materials_data!AM34</f>
        <v>3023.2809281499572</v>
      </c>
      <c r="AN237">
        <f>Materials_data!AN34</f>
        <v>3024.4795942205928</v>
      </c>
      <c r="AO237">
        <f>Materials_data!AO34</f>
        <v>3025.7404167683458</v>
      </c>
      <c r="AP237">
        <f>Materials_data!AP34</f>
        <v>3026.8467123761629</v>
      </c>
      <c r="AQ237">
        <f>Materials_data!AQ34</f>
        <v>3028.0870828718225</v>
      </c>
      <c r="AR237">
        <f>Materials_data!AR34</f>
        <v>3029.3171184685521</v>
      </c>
    </row>
    <row r="238" spans="1:44" x14ac:dyDescent="0.2">
      <c r="A238" t="str">
        <f>Materials_data!A35</f>
        <v>MATERIALS</v>
      </c>
      <c r="B238" t="str">
        <f>Materials_data!B35</f>
        <v>Food Demand|Crops</v>
      </c>
      <c r="C238" t="str">
        <f>Materials_data!C35</f>
        <v>kcal/cap/day</v>
      </c>
      <c r="D238">
        <f>Materials_data!D35</f>
        <v>2405.4225637268787</v>
      </c>
      <c r="E238">
        <f>Materials_data!E35</f>
        <v>2416.410449563055</v>
      </c>
      <c r="F238">
        <f>Materials_data!F35</f>
        <v>2427.351879073035</v>
      </c>
      <c r="G238">
        <f>Materials_data!G35</f>
        <v>2438.3406023338757</v>
      </c>
      <c r="H238">
        <f>Materials_data!H35</f>
        <v>2449.2838164950012</v>
      </c>
      <c r="I238">
        <f>Materials_data!I35</f>
        <v>2460.2733158188853</v>
      </c>
      <c r="J238">
        <f>Materials_data!J35</f>
        <v>2471.2182159816443</v>
      </c>
      <c r="K238">
        <f>Materials_data!K35</f>
        <v>2482.2084353248665</v>
      </c>
      <c r="L238">
        <f>Materials_data!L35</f>
        <v>2493.1549302817612</v>
      </c>
      <c r="M238">
        <f>Materials_data!M35</f>
        <v>2504.1458183727127</v>
      </c>
      <c r="N238">
        <f>Materials_data!N35</f>
        <v>2515.0938236570328</v>
      </c>
      <c r="O238">
        <f>Materials_data!O35</f>
        <v>2520.1988978942854</v>
      </c>
      <c r="P238">
        <f>Materials_data!P35</f>
        <v>2525.2181458761474</v>
      </c>
      <c r="Q238">
        <f>Materials_data!Q35</f>
        <v>2530.321362589948</v>
      </c>
      <c r="R238">
        <f>Materials_data!R35</f>
        <v>2535.3402028103797</v>
      </c>
      <c r="S238">
        <f>Materials_data!S35</f>
        <v>2540.4416414951565</v>
      </c>
      <c r="T238">
        <f>Materials_data!T35</f>
        <v>2545.460104994685</v>
      </c>
      <c r="U238">
        <f>Materials_data!U35</f>
        <v>2550.5598404055368</v>
      </c>
      <c r="V238">
        <f>Materials_data!V35</f>
        <v>2555.5779558876875</v>
      </c>
      <c r="W238">
        <f>Materials_data!W35</f>
        <v>2560.6760583975597</v>
      </c>
      <c r="X238">
        <f>Materials_data!X35</f>
        <v>2565.6938524290322</v>
      </c>
      <c r="Y238">
        <f>Materials_data!Y35</f>
        <v>2567.0400238369416</v>
      </c>
      <c r="Z238">
        <f>Materials_data!Z35</f>
        <v>2568.3692975840518</v>
      </c>
      <c r="AA238">
        <f>Materials_data!AA35</f>
        <v>2569.6819898448848</v>
      </c>
      <c r="AB238">
        <f>Materials_data!AB35</f>
        <v>2571.0556479865722</v>
      </c>
      <c r="AC238">
        <f>Materials_data!AC35</f>
        <v>2572.4123820987952</v>
      </c>
      <c r="AD238">
        <f>Materials_data!AD35</f>
        <v>2573.7525030330798</v>
      </c>
      <c r="AE238">
        <f>Materials_data!AE35</f>
        <v>2575.0763140745389</v>
      </c>
      <c r="AF238">
        <f>Materials_data!AF35</f>
        <v>2576.3841111706934</v>
      </c>
      <c r="AG238">
        <f>Materials_data!AG35</f>
        <v>2577.7511003544519</v>
      </c>
      <c r="AH238">
        <f>Materials_data!AH35</f>
        <v>2579.1017509191847</v>
      </c>
      <c r="AI238">
        <f>Materials_data!AI35</f>
        <v>2580.9142687797321</v>
      </c>
      <c r="AJ238">
        <f>Materials_data!AJ35</f>
        <v>2582.7111638661718</v>
      </c>
      <c r="AK238">
        <f>Materials_data!AK35</f>
        <v>2584.5661480976319</v>
      </c>
      <c r="AL238">
        <f>Materials_data!AL35</f>
        <v>2586.4052801571788</v>
      </c>
      <c r="AM238">
        <f>Materials_data!AM35</f>
        <v>2588.2287623825364</v>
      </c>
      <c r="AN238">
        <f>Materials_data!AN35</f>
        <v>2590.0367936824869</v>
      </c>
      <c r="AO238">
        <f>Materials_data!AO35</f>
        <v>2591.9018399036486</v>
      </c>
      <c r="AP238">
        <f>Materials_data!AP35</f>
        <v>2593.6792491115903</v>
      </c>
      <c r="AQ238">
        <f>Materials_data!AQ35</f>
        <v>2595.5134524129007</v>
      </c>
      <c r="AR238">
        <f>Materials_data!AR35</f>
        <v>2597.3323729371682</v>
      </c>
    </row>
    <row r="239" spans="1:44" x14ac:dyDescent="0.2">
      <c r="A239" t="str">
        <f>Materials_data!A36</f>
        <v>MATERIALS</v>
      </c>
      <c r="B239" t="str">
        <f>Materials_data!B36</f>
        <v>Food Demand|Livestock</v>
      </c>
      <c r="C239" t="str">
        <f>Materials_data!C36</f>
        <v>kcal/cap/day</v>
      </c>
      <c r="D239">
        <f>Materials_data!D36</f>
        <v>450.89762136759254</v>
      </c>
      <c r="E239">
        <f>Materials_data!E36</f>
        <v>451.15629217336738</v>
      </c>
      <c r="F239">
        <f>Materials_data!F36</f>
        <v>451.5027444965034</v>
      </c>
      <c r="G239">
        <f>Materials_data!G36</f>
        <v>451.74963967334469</v>
      </c>
      <c r="H239">
        <f>Materials_data!H36</f>
        <v>452.08273818859482</v>
      </c>
      <c r="I239">
        <f>Materials_data!I36</f>
        <v>452.31859993964082</v>
      </c>
      <c r="J239">
        <f>Materials_data!J36</f>
        <v>452.63913595775477</v>
      </c>
      <c r="K239">
        <f>Materials_data!K36</f>
        <v>452.95321742921618</v>
      </c>
      <c r="L239">
        <f>Materials_data!L36</f>
        <v>453.26103737083821</v>
      </c>
      <c r="M239">
        <f>Materials_data!M36</f>
        <v>453.56278117942219</v>
      </c>
      <c r="N239">
        <f>Materials_data!N36</f>
        <v>453.85862700411514</v>
      </c>
      <c r="O239">
        <f>Materials_data!O36</f>
        <v>453.08000004794712</v>
      </c>
      <c r="P239">
        <f>Materials_data!P36</f>
        <v>452.31446332962639</v>
      </c>
      <c r="Q239">
        <f>Materials_data!Q36</f>
        <v>451.56168949226094</v>
      </c>
      <c r="R239">
        <f>Materials_data!R36</f>
        <v>450.82136200398429</v>
      </c>
      <c r="S239">
        <f>Materials_data!S36</f>
        <v>450.09317471417313</v>
      </c>
      <c r="T239">
        <f>Materials_data!T36</f>
        <v>449.29505220812729</v>
      </c>
      <c r="U239">
        <f>Materials_data!U36</f>
        <v>448.50980648841244</v>
      </c>
      <c r="V239">
        <f>Materials_data!V36</f>
        <v>447.73712842064276</v>
      </c>
      <c r="W239">
        <f>Materials_data!W36</f>
        <v>446.97671868710574</v>
      </c>
      <c r="X239">
        <f>Materials_data!X36</f>
        <v>446.22828740016553</v>
      </c>
      <c r="Y239">
        <f>Materials_data!Y36</f>
        <v>445.45625018416672</v>
      </c>
      <c r="Z239">
        <f>Materials_data!Z36</f>
        <v>444.61569531039385</v>
      </c>
      <c r="AA239">
        <f>Materials_data!AA36</f>
        <v>443.86334637257045</v>
      </c>
      <c r="AB239">
        <f>Materials_data!AB36</f>
        <v>443.04308510381406</v>
      </c>
      <c r="AC239">
        <f>Materials_data!AC36</f>
        <v>442.23292978897689</v>
      </c>
      <c r="AD239">
        <f>Materials_data!AD36</f>
        <v>441.4326948072997</v>
      </c>
      <c r="AE239">
        <f>Materials_data!AE36</f>
        <v>440.64219905620456</v>
      </c>
      <c r="AF239">
        <f>Materials_data!AF36</f>
        <v>439.78589548123966</v>
      </c>
      <c r="AG239">
        <f>Materials_data!AG36</f>
        <v>439.01480540915958</v>
      </c>
      <c r="AH239">
        <f>Materials_data!AH36</f>
        <v>438.17846212401105</v>
      </c>
      <c r="AI239">
        <f>Materials_data!AI36</f>
        <v>437.542377508519</v>
      </c>
      <c r="AJ239">
        <f>Materials_data!AJ36</f>
        <v>436.91177554590297</v>
      </c>
      <c r="AK239">
        <f>Materials_data!AK36</f>
        <v>436.28658565477161</v>
      </c>
      <c r="AL239">
        <f>Materials_data!AL36</f>
        <v>435.66673846007086</v>
      </c>
      <c r="AM239">
        <f>Materials_data!AM36</f>
        <v>435.05216576742089</v>
      </c>
      <c r="AN239">
        <f>Materials_data!AN36</f>
        <v>434.44280053810604</v>
      </c>
      <c r="AO239">
        <f>Materials_data!AO36</f>
        <v>433.83857686469713</v>
      </c>
      <c r="AP239">
        <f>Materials_data!AP36</f>
        <v>433.16746326457246</v>
      </c>
      <c r="AQ239">
        <f>Materials_data!AQ36</f>
        <v>432.57363045892163</v>
      </c>
      <c r="AR239">
        <f>Materials_data!AR36</f>
        <v>431.98474553138396</v>
      </c>
    </row>
    <row r="240" spans="1:44" x14ac:dyDescent="0.2">
      <c r="A240" t="str">
        <f>Materials_data!A39</f>
        <v>MATERIALS</v>
      </c>
      <c r="B240" t="str">
        <f>Materials_data!B39</f>
        <v>Forestry Production|for PAPPLANT</v>
      </c>
      <c r="C240" t="str">
        <f>Materials_data!C39</f>
        <v>EJ/yr</v>
      </c>
      <c r="D240">
        <f>Materials_data!D39</f>
        <v>537.57000000000005</v>
      </c>
      <c r="E240">
        <f>Materials_data!E39</f>
        <v>537.57000000000005</v>
      </c>
      <c r="F240">
        <f>Materials_data!F39</f>
        <v>537.56999999999903</v>
      </c>
      <c r="G240">
        <f>Materials_data!G39</f>
        <v>535.92765355081201</v>
      </c>
      <c r="H240">
        <f>Materials_data!H39</f>
        <v>531.25105353647405</v>
      </c>
      <c r="I240">
        <f>Materials_data!I39</f>
        <v>520.94121957840798</v>
      </c>
      <c r="J240">
        <f>Materials_data!J39</f>
        <v>508.167808043131</v>
      </c>
      <c r="K240">
        <f>Materials_data!K39</f>
        <v>495.35905696114901</v>
      </c>
      <c r="L240">
        <f>Materials_data!L39</f>
        <v>482.52674618136001</v>
      </c>
      <c r="M240">
        <f>Materials_data!M39</f>
        <v>469.65909585486298</v>
      </c>
      <c r="N240">
        <f>Materials_data!N39</f>
        <v>456.76788583056299</v>
      </c>
      <c r="O240">
        <f>Materials_data!O39</f>
        <v>449.04080474142398</v>
      </c>
      <c r="P240">
        <f>Materials_data!P39</f>
        <v>441.37301620304697</v>
      </c>
      <c r="Q240">
        <f>Materials_data!Q39</f>
        <v>433.74392514516501</v>
      </c>
      <c r="R240">
        <f>Materials_data!R39</f>
        <v>426.18020412772199</v>
      </c>
      <c r="S240">
        <f>Materials_data!S39</f>
        <v>418.66156194590798</v>
      </c>
      <c r="T240">
        <f>Materials_data!T39</f>
        <v>411.36113408989598</v>
      </c>
      <c r="U240">
        <f>Materials_data!U39</f>
        <v>404.11282053206997</v>
      </c>
      <c r="V240">
        <f>Materials_data!V39</f>
        <v>396.94396465391401</v>
      </c>
      <c r="W240">
        <f>Materials_data!W39</f>
        <v>389.834979655148</v>
      </c>
      <c r="X240">
        <f>Materials_data!X39</f>
        <v>382.81359675953399</v>
      </c>
      <c r="Y240">
        <f>Materials_data!Y39</f>
        <v>378.31857645315398</v>
      </c>
      <c r="Z240">
        <f>Materials_data!Z39</f>
        <v>374.06628132308799</v>
      </c>
      <c r="AA240">
        <f>Materials_data!AA39</f>
        <v>369.76925271409601</v>
      </c>
      <c r="AB240">
        <f>Materials_data!AB39</f>
        <v>365.71306902512498</v>
      </c>
      <c r="AC240">
        <f>Materials_data!AC39</f>
        <v>361.76869027807402</v>
      </c>
      <c r="AD240">
        <f>Materials_data!AD39</f>
        <v>357.94170672552201</v>
      </c>
      <c r="AE240">
        <f>Materials_data!AE39</f>
        <v>354.237988130095</v>
      </c>
      <c r="AF240">
        <f>Materials_data!AF39</f>
        <v>350.80984159760902</v>
      </c>
      <c r="AG240">
        <f>Materials_data!AG39</f>
        <v>347.35967096631799</v>
      </c>
      <c r="AH240">
        <f>Materials_data!AH39</f>
        <v>344.19833878861903</v>
      </c>
      <c r="AI240">
        <f>Materials_data!AI39</f>
        <v>342.79883540838</v>
      </c>
      <c r="AJ240">
        <f>Materials_data!AJ39</f>
        <v>341.55665280154199</v>
      </c>
      <c r="AK240">
        <f>Materials_data!AK39</f>
        <v>340.46787713530199</v>
      </c>
      <c r="AL240">
        <f>Materials_data!AL39</f>
        <v>339.552547688316</v>
      </c>
      <c r="AM240">
        <f>Materials_data!AM39</f>
        <v>338.81933671351101</v>
      </c>
      <c r="AN240">
        <f>Materials_data!AN39</f>
        <v>338.27735017963499</v>
      </c>
      <c r="AO240">
        <f>Materials_data!AO39</f>
        <v>337.92436933086299</v>
      </c>
      <c r="AP240">
        <f>Materials_data!AP39</f>
        <v>337.94013715603501</v>
      </c>
      <c r="AQ240">
        <f>Materials_data!AQ39</f>
        <v>338.019347415543</v>
      </c>
      <c r="AR240">
        <f>Materials_data!AR39</f>
        <v>338.33099214757101</v>
      </c>
    </row>
    <row r="241" spans="1:44" x14ac:dyDescent="0.2">
      <c r="A241" t="str">
        <f>Materials_data!A42</f>
        <v>MATERIALS</v>
      </c>
      <c r="B241" t="str">
        <f>Materials_data!B42</f>
        <v>Land Cover</v>
      </c>
      <c r="C241" t="str">
        <f>Materials_data!C42</f>
        <v>million ha</v>
      </c>
      <c r="D241">
        <f>Materials_data!D42</f>
        <v>13008</v>
      </c>
      <c r="E241">
        <f>Materials_data!E42</f>
        <v>13008</v>
      </c>
      <c r="F241">
        <f>Materials_data!F42</f>
        <v>13008</v>
      </c>
      <c r="G241">
        <f>Materials_data!G42</f>
        <v>13009</v>
      </c>
      <c r="H241">
        <f>Materials_data!H42</f>
        <v>13009</v>
      </c>
      <c r="I241">
        <f>Materials_data!I42</f>
        <v>13009</v>
      </c>
      <c r="J241">
        <f>Materials_data!J42</f>
        <v>13009</v>
      </c>
      <c r="K241">
        <f>Materials_data!K42</f>
        <v>13009</v>
      </c>
      <c r="L241">
        <f>Materials_data!L42</f>
        <v>13008.9999999999</v>
      </c>
      <c r="M241">
        <f>Materials_data!M42</f>
        <v>13009</v>
      </c>
      <c r="N241">
        <f>Materials_data!N42</f>
        <v>13009</v>
      </c>
      <c r="O241">
        <f>Materials_data!O42</f>
        <v>13009</v>
      </c>
      <c r="P241">
        <f>Materials_data!P42</f>
        <v>13009</v>
      </c>
      <c r="Q241">
        <f>Materials_data!Q42</f>
        <v>13009</v>
      </c>
      <c r="R241">
        <f>Materials_data!R42</f>
        <v>13009</v>
      </c>
      <c r="S241">
        <f>Materials_data!S42</f>
        <v>13009</v>
      </c>
      <c r="T241">
        <f>Materials_data!T42</f>
        <v>13008.9999999999</v>
      </c>
      <c r="U241">
        <f>Materials_data!U42</f>
        <v>13009</v>
      </c>
      <c r="V241">
        <f>Materials_data!V42</f>
        <v>13009</v>
      </c>
      <c r="W241">
        <f>Materials_data!W42</f>
        <v>13009</v>
      </c>
      <c r="X241">
        <f>Materials_data!X42</f>
        <v>13009</v>
      </c>
      <c r="Y241">
        <f>Materials_data!Y42</f>
        <v>13009</v>
      </c>
      <c r="Z241">
        <f>Materials_data!Z42</f>
        <v>13009</v>
      </c>
      <c r="AA241">
        <f>Materials_data!AA42</f>
        <v>13009</v>
      </c>
      <c r="AB241">
        <f>Materials_data!AB42</f>
        <v>13009</v>
      </c>
      <c r="AC241">
        <f>Materials_data!AC42</f>
        <v>13009</v>
      </c>
      <c r="AD241">
        <f>Materials_data!AD42</f>
        <v>13009</v>
      </c>
      <c r="AE241">
        <f>Materials_data!AE42</f>
        <v>13009</v>
      </c>
      <c r="AF241">
        <f>Materials_data!AF42</f>
        <v>13009</v>
      </c>
      <c r="AG241">
        <f>Materials_data!AG42</f>
        <v>13009</v>
      </c>
      <c r="AH241">
        <f>Materials_data!AH42</f>
        <v>13009</v>
      </c>
      <c r="AI241">
        <f>Materials_data!AI42</f>
        <v>13009</v>
      </c>
      <c r="AJ241">
        <f>Materials_data!AJ42</f>
        <v>13009</v>
      </c>
      <c r="AK241">
        <f>Materials_data!AK42</f>
        <v>13009</v>
      </c>
      <c r="AL241">
        <f>Materials_data!AL42</f>
        <v>13009</v>
      </c>
      <c r="AM241">
        <f>Materials_data!AM42</f>
        <v>13009</v>
      </c>
      <c r="AN241">
        <f>Materials_data!AN42</f>
        <v>13009</v>
      </c>
      <c r="AO241">
        <f>Materials_data!AO42</f>
        <v>13009</v>
      </c>
      <c r="AP241">
        <f>Materials_data!AP42</f>
        <v>13009</v>
      </c>
      <c r="AQ241">
        <f>Materials_data!AQ42</f>
        <v>13009</v>
      </c>
      <c r="AR241">
        <f>Materials_data!AR42</f>
        <v>13009</v>
      </c>
    </row>
    <row r="242" spans="1:44" x14ac:dyDescent="0.2">
      <c r="A242" t="str">
        <f>Materials_data!A43</f>
        <v>MATERIALS</v>
      </c>
      <c r="B242" t="str">
        <f>Materials_data!B43</f>
        <v>Land Cover|Cropland</v>
      </c>
      <c r="C242" t="str">
        <f>Materials_data!C43</f>
        <v>million ha</v>
      </c>
      <c r="D242">
        <f>Materials_data!D43</f>
        <v>1847.2700216707499</v>
      </c>
      <c r="E242">
        <f>Materials_data!E43</f>
        <v>1870.4727543577199</v>
      </c>
      <c r="F242">
        <f>Materials_data!F43</f>
        <v>1893.79447541744</v>
      </c>
      <c r="G242">
        <f>Materials_data!G43</f>
        <v>1917.2946790363001</v>
      </c>
      <c r="H242">
        <f>Materials_data!H43</f>
        <v>1940.9138710278989</v>
      </c>
      <c r="I242">
        <f>Materials_data!I43</f>
        <v>1968.2998281237999</v>
      </c>
      <c r="J242">
        <f>Materials_data!J43</f>
        <v>1997.36883910451</v>
      </c>
      <c r="K242">
        <f>Materials_data!K43</f>
        <v>2026.61633264435</v>
      </c>
      <c r="L242">
        <f>Materials_data!L43</f>
        <v>2055.98281455694</v>
      </c>
      <c r="M242">
        <f>Materials_data!M43</f>
        <v>2085.52777902866</v>
      </c>
      <c r="N242">
        <f>Materials_data!N43</f>
        <v>2115.1917318731403</v>
      </c>
      <c r="O242">
        <f>Materials_data!O43</f>
        <v>2131.0182291094288</v>
      </c>
      <c r="P242">
        <f>Materials_data!P43</f>
        <v>2146.5452690186398</v>
      </c>
      <c r="Q242">
        <f>Materials_data!Q43</f>
        <v>2161.8768671071703</v>
      </c>
      <c r="R242">
        <f>Materials_data!R43</f>
        <v>2176.8783134763089</v>
      </c>
      <c r="S242">
        <f>Materials_data!S43</f>
        <v>2191.6520889584399</v>
      </c>
      <c r="T242">
        <f>Materials_data!T43</f>
        <v>2205.9681931312898</v>
      </c>
      <c r="U242">
        <f>Materials_data!U43</f>
        <v>2220.0210937779402</v>
      </c>
      <c r="V242">
        <f>Materials_data!V43</f>
        <v>2233.672693012129</v>
      </c>
      <c r="W242">
        <f>Materials_data!W43</f>
        <v>2247.021914067579</v>
      </c>
      <c r="X242">
        <f>Materials_data!X43</f>
        <v>2259.9287002586198</v>
      </c>
      <c r="Y242">
        <f>Materials_data!Y43</f>
        <v>2265.8758706408398</v>
      </c>
      <c r="Z242">
        <f>Materials_data!Z43</f>
        <v>2271.2415775394888</v>
      </c>
      <c r="AA242">
        <f>Materials_data!AA43</f>
        <v>2276.1887898540899</v>
      </c>
      <c r="AB242">
        <f>Materials_data!AB43</f>
        <v>2280.5640349290297</v>
      </c>
      <c r="AC242">
        <f>Materials_data!AC43</f>
        <v>2284.374608580119</v>
      </c>
      <c r="AD242">
        <f>Materials_data!AD43</f>
        <v>2287.5922772084991</v>
      </c>
      <c r="AE242">
        <f>Materials_data!AE43</f>
        <v>2290.1873955483588</v>
      </c>
      <c r="AF242">
        <f>Materials_data!AF43</f>
        <v>2292.0351570378398</v>
      </c>
      <c r="AG242">
        <f>Materials_data!AG43</f>
        <v>2293.3497301042898</v>
      </c>
      <c r="AH242">
        <f>Materials_data!AH43</f>
        <v>2293.8499443473693</v>
      </c>
      <c r="AI242">
        <f>Materials_data!AI43</f>
        <v>2289.9629820677201</v>
      </c>
      <c r="AJ242">
        <f>Materials_data!AJ43</f>
        <v>2285.2814704274497</v>
      </c>
      <c r="AK242">
        <f>Materials_data!AK43</f>
        <v>2279.8251762588998</v>
      </c>
      <c r="AL242">
        <f>Materials_data!AL43</f>
        <v>2273.4928910840299</v>
      </c>
      <c r="AM242">
        <f>Materials_data!AM43</f>
        <v>2266.2408156456199</v>
      </c>
      <c r="AN242">
        <f>Materials_data!AN43</f>
        <v>2258.0229602025161</v>
      </c>
      <c r="AO242">
        <f>Materials_data!AO43</f>
        <v>2248.8505305922131</v>
      </c>
      <c r="AP242">
        <f>Materials_data!AP43</f>
        <v>2238.460155187066</v>
      </c>
      <c r="AQ242">
        <f>Materials_data!AQ43</f>
        <v>2227.1049422016263</v>
      </c>
      <c r="AR242">
        <f>Materials_data!AR43</f>
        <v>2214.575817738802</v>
      </c>
    </row>
    <row r="243" spans="1:44" x14ac:dyDescent="0.2">
      <c r="A243" t="str">
        <f>Materials_data!A44</f>
        <v>MATERIALS</v>
      </c>
      <c r="B243" t="str">
        <f>Materials_data!B44</f>
        <v>Land Cover|Cropland|Rainfed</v>
      </c>
      <c r="C243" t="str">
        <f>Materials_data!C44</f>
        <v>million ha</v>
      </c>
      <c r="D243">
        <f>Materials_data!D44</f>
        <v>1479.4700216707499</v>
      </c>
      <c r="E243">
        <f>Materials_data!E44</f>
        <v>1502.6727543577199</v>
      </c>
      <c r="F243">
        <f>Materials_data!F44</f>
        <v>1525.9944754174401</v>
      </c>
      <c r="G243">
        <f>Materials_data!G44</f>
        <v>1549.4946790363001</v>
      </c>
      <c r="H243">
        <f>Materials_data!H44</f>
        <v>1573.1138710278999</v>
      </c>
      <c r="I243">
        <f>Materials_data!I44</f>
        <v>1600.4998281237999</v>
      </c>
      <c r="J243">
        <f>Materials_data!J44</f>
        <v>1629.5688391045101</v>
      </c>
      <c r="K243">
        <f>Materials_data!K44</f>
        <v>1658.81633264435</v>
      </c>
      <c r="L243">
        <f>Materials_data!L44</f>
        <v>1688.18281455694</v>
      </c>
      <c r="M243">
        <f>Materials_data!M44</f>
        <v>1717.7277790286601</v>
      </c>
      <c r="N243">
        <f>Materials_data!N44</f>
        <v>1747.3917318731401</v>
      </c>
      <c r="O243">
        <f>Materials_data!O44</f>
        <v>1744.8282291094299</v>
      </c>
      <c r="P243">
        <f>Materials_data!P44</f>
        <v>1741.0457690186399</v>
      </c>
      <c r="Q243">
        <f>Materials_data!Q44</f>
        <v>1736.1023921071701</v>
      </c>
      <c r="R243">
        <f>Materials_data!R44</f>
        <v>1729.81511467631</v>
      </c>
      <c r="S243">
        <f>Materials_data!S44</f>
        <v>1722.2357302584401</v>
      </c>
      <c r="T243">
        <f>Materials_data!T44</f>
        <v>1713.0810165312901</v>
      </c>
      <c r="U243">
        <f>Materials_data!U44</f>
        <v>1702.48955827794</v>
      </c>
      <c r="V243">
        <f>Materials_data!V44</f>
        <v>1690.2645808121299</v>
      </c>
      <c r="W243">
        <f>Materials_data!W44</f>
        <v>1676.4433962675801</v>
      </c>
      <c r="X243">
        <f>Materials_data!X44</f>
        <v>1660.82125655862</v>
      </c>
      <c r="Y243">
        <f>Materials_data!Y44</f>
        <v>1636.81305474084</v>
      </c>
      <c r="Z243">
        <f>Materials_data!Z44</f>
        <v>1610.7256208394899</v>
      </c>
      <c r="AA243">
        <f>Materials_data!AA44</f>
        <v>1582.6470353540899</v>
      </c>
      <c r="AB243">
        <f>Materials_data!AB44</f>
        <v>1552.34519262903</v>
      </c>
      <c r="AC243">
        <f>Materials_data!AC44</f>
        <v>1519.7448241801201</v>
      </c>
      <c r="AD243">
        <f>Materials_data!AD44</f>
        <v>1484.7310036085</v>
      </c>
      <c r="AE243">
        <f>Materials_data!AE44</f>
        <v>1447.1830582483601</v>
      </c>
      <c r="AF243">
        <f>Materials_data!AF44</f>
        <v>1406.8806028378399</v>
      </c>
      <c r="AG243">
        <f>Materials_data!AG44</f>
        <v>1363.9374482042899</v>
      </c>
      <c r="AH243">
        <f>Materials_data!AH44</f>
        <v>1317.9670483473701</v>
      </c>
      <c r="AI243">
        <f>Materials_data!AI44</f>
        <v>1265.2859410677199</v>
      </c>
      <c r="AJ243">
        <f>Materials_data!AJ44</f>
        <v>1209.3705774274499</v>
      </c>
      <c r="AK243">
        <f>Materials_data!AK44</f>
        <v>1150.11873925891</v>
      </c>
      <c r="AL243">
        <f>Materials_data!AL44</f>
        <v>1087.3011320840301</v>
      </c>
      <c r="AM243">
        <f>Materials_data!AM44</f>
        <v>1020.73946864562</v>
      </c>
      <c r="AN243">
        <f>Materials_data!AN44</f>
        <v>950.24654520251602</v>
      </c>
      <c r="AO243">
        <f>Materials_data!AO44</f>
        <v>875.68529559221304</v>
      </c>
      <c r="AP243">
        <f>Materials_data!AP44</f>
        <v>796.63665818707602</v>
      </c>
      <c r="AQ243">
        <f>Materials_data!AQ44</f>
        <v>713.19027020162605</v>
      </c>
      <c r="AR243">
        <f>Materials_data!AR44</f>
        <v>624.965411738802</v>
      </c>
    </row>
    <row r="244" spans="1:44" x14ac:dyDescent="0.2">
      <c r="A244" t="str">
        <f>Materials_data!A45</f>
        <v>MATERIALS</v>
      </c>
      <c r="B244" t="str">
        <f>Materials_data!B45</f>
        <v>Land Cover|Cropland|Irrigated</v>
      </c>
      <c r="C244" t="str">
        <f>Materials_data!C45</f>
        <v>million ha</v>
      </c>
      <c r="D244">
        <f>Materials_data!D45</f>
        <v>367.8</v>
      </c>
      <c r="E244">
        <f>Materials_data!E45</f>
        <v>367.8</v>
      </c>
      <c r="F244">
        <f>Materials_data!F45</f>
        <v>367.8</v>
      </c>
      <c r="G244">
        <f>Materials_data!G45</f>
        <v>367.8</v>
      </c>
      <c r="H244">
        <f>Materials_data!H45</f>
        <v>367.79999999999899</v>
      </c>
      <c r="I244">
        <f>Materials_data!I45</f>
        <v>367.8</v>
      </c>
      <c r="J244">
        <f>Materials_data!J45</f>
        <v>367.8</v>
      </c>
      <c r="K244">
        <f>Materials_data!K45</f>
        <v>367.8</v>
      </c>
      <c r="L244">
        <f>Materials_data!L45</f>
        <v>367.8</v>
      </c>
      <c r="M244">
        <f>Materials_data!M45</f>
        <v>367.8</v>
      </c>
      <c r="N244">
        <f>Materials_data!N45</f>
        <v>367.8</v>
      </c>
      <c r="O244">
        <f>Materials_data!O45</f>
        <v>386.18999999999897</v>
      </c>
      <c r="P244">
        <f>Materials_data!P45</f>
        <v>405.49950000000001</v>
      </c>
      <c r="Q244">
        <f>Materials_data!Q45</f>
        <v>425.774475</v>
      </c>
      <c r="R244">
        <f>Materials_data!R45</f>
        <v>447.06319879999899</v>
      </c>
      <c r="S244">
        <f>Materials_data!S45</f>
        <v>469.41635869999999</v>
      </c>
      <c r="T244">
        <f>Materials_data!T45</f>
        <v>492.88717659999998</v>
      </c>
      <c r="U244">
        <f>Materials_data!U45</f>
        <v>517.53153550000002</v>
      </c>
      <c r="V244">
        <f>Materials_data!V45</f>
        <v>543.40811219999898</v>
      </c>
      <c r="W244">
        <f>Materials_data!W45</f>
        <v>570.57851779999896</v>
      </c>
      <c r="X244">
        <f>Materials_data!X45</f>
        <v>599.10744369999998</v>
      </c>
      <c r="Y244">
        <f>Materials_data!Y45</f>
        <v>629.06281590000003</v>
      </c>
      <c r="Z244">
        <f>Materials_data!Z45</f>
        <v>660.51595669999904</v>
      </c>
      <c r="AA244">
        <f>Materials_data!AA45</f>
        <v>693.54175450000002</v>
      </c>
      <c r="AB244">
        <f>Materials_data!AB45</f>
        <v>728.21884230000001</v>
      </c>
      <c r="AC244">
        <f>Materials_data!AC45</f>
        <v>764.62978439999904</v>
      </c>
      <c r="AD244">
        <f>Materials_data!AD45</f>
        <v>802.86127359999898</v>
      </c>
      <c r="AE244">
        <f>Materials_data!AE45</f>
        <v>843.00433729999895</v>
      </c>
      <c r="AF244">
        <f>Materials_data!AF45</f>
        <v>885.15455420000001</v>
      </c>
      <c r="AG244">
        <f>Materials_data!AG45</f>
        <v>929.41228190000004</v>
      </c>
      <c r="AH244">
        <f>Materials_data!AH45</f>
        <v>975.88289599999905</v>
      </c>
      <c r="AI244">
        <f>Materials_data!AI45</f>
        <v>1024.6770409999999</v>
      </c>
      <c r="AJ244">
        <f>Materials_data!AJ45</f>
        <v>1075.910893</v>
      </c>
      <c r="AK244">
        <f>Materials_data!AK45</f>
        <v>1129.70643699999</v>
      </c>
      <c r="AL244">
        <f>Materials_data!AL45</f>
        <v>1186.191759</v>
      </c>
      <c r="AM244">
        <f>Materials_data!AM45</f>
        <v>1245.5013469999999</v>
      </c>
      <c r="AN244">
        <f>Materials_data!AN45</f>
        <v>1307.776415</v>
      </c>
      <c r="AO244">
        <f>Materials_data!AO45</f>
        <v>1373.1652349999999</v>
      </c>
      <c r="AP244">
        <f>Materials_data!AP45</f>
        <v>1441.8234969999901</v>
      </c>
      <c r="AQ244">
        <f>Materials_data!AQ45</f>
        <v>1513.9146720000001</v>
      </c>
      <c r="AR244">
        <f>Materials_data!AR45</f>
        <v>1589.610406</v>
      </c>
    </row>
    <row r="245" spans="1:44" x14ac:dyDescent="0.2">
      <c r="A245" t="str">
        <f>Materials_data!A46</f>
        <v>MATERIALS</v>
      </c>
      <c r="B245" t="str">
        <f>Materials_data!B46</f>
        <v>Land Cover|Forest</v>
      </c>
      <c r="C245" t="str">
        <f>Materials_data!C46</f>
        <v>million ha</v>
      </c>
      <c r="D245">
        <f>Materials_data!D46</f>
        <v>3999.99999999999</v>
      </c>
      <c r="E245">
        <f>Materials_data!E46</f>
        <v>4000</v>
      </c>
      <c r="F245">
        <f>Materials_data!F46</f>
        <v>4000</v>
      </c>
      <c r="G245">
        <f>Materials_data!G46</f>
        <v>3991.7053209636902</v>
      </c>
      <c r="H245">
        <f>Materials_data!H46</f>
        <v>3968.0861289720901</v>
      </c>
      <c r="I245">
        <f>Materials_data!I46</f>
        <v>3916.0162604970101</v>
      </c>
      <c r="J245">
        <f>Materials_data!J46</f>
        <v>3851.5040810259102</v>
      </c>
      <c r="K245">
        <f>Materials_data!K46</f>
        <v>3786.8134189957</v>
      </c>
      <c r="L245">
        <f>Materials_data!L46</f>
        <v>3722.00376859272</v>
      </c>
      <c r="M245">
        <f>Materials_data!M46</f>
        <v>3657.0156356306202</v>
      </c>
      <c r="N245">
        <f>Materials_data!N46</f>
        <v>3591.9085142957701</v>
      </c>
      <c r="O245">
        <f>Materials_data!O46</f>
        <v>3552.8828522294102</v>
      </c>
      <c r="P245">
        <f>Materials_data!P46</f>
        <v>3514.1566474901301</v>
      </c>
      <c r="Q245">
        <f>Materials_data!Q46</f>
        <v>3475.6258845715402</v>
      </c>
      <c r="R245">
        <f>Materials_data!R46</f>
        <v>3437.4252733723301</v>
      </c>
      <c r="S245">
        <f>Materials_data!S46</f>
        <v>3399.4523330601401</v>
      </c>
      <c r="T245">
        <f>Materials_data!T46</f>
        <v>3362.5814853024999</v>
      </c>
      <c r="U245">
        <f>Materials_data!U46</f>
        <v>3325.9738410710602</v>
      </c>
      <c r="V245">
        <f>Materials_data!V46</f>
        <v>3289.7674982520898</v>
      </c>
      <c r="W245">
        <f>Materials_data!W46</f>
        <v>3253.86353361185</v>
      </c>
      <c r="X245">
        <f>Materials_data!X46</f>
        <v>3218.40200383603</v>
      </c>
      <c r="Y245">
        <f>Materials_data!Y46</f>
        <v>3195.6998810765299</v>
      </c>
      <c r="Z245">
        <f>Materials_data!Z46</f>
        <v>3174.2236430459002</v>
      </c>
      <c r="AA245">
        <f>Materials_data!AA46</f>
        <v>3152.52147835402</v>
      </c>
      <c r="AB245">
        <f>Materials_data!AB46</f>
        <v>3132.03570214709</v>
      </c>
      <c r="AC245">
        <f>Materials_data!AC46</f>
        <v>3112.11459736401</v>
      </c>
      <c r="AD245">
        <f>Materials_data!AD46</f>
        <v>3092.7863976036401</v>
      </c>
      <c r="AE245">
        <f>Materials_data!AE46</f>
        <v>3074.0807481317902</v>
      </c>
      <c r="AF245">
        <f>Materials_data!AF46</f>
        <v>3056.7668767556002</v>
      </c>
      <c r="AG245">
        <f>Materials_data!AG46</f>
        <v>3039.3417725571599</v>
      </c>
      <c r="AH245">
        <f>Materials_data!AH46</f>
        <v>3023.37544842737</v>
      </c>
      <c r="AI245">
        <f>Materials_data!AI46</f>
        <v>3016.3072495372699</v>
      </c>
      <c r="AJ245">
        <f>Materials_data!AJ46</f>
        <v>3010.03360000778</v>
      </c>
      <c r="AK245">
        <f>Materials_data!AK46</f>
        <v>3004.5347330065701</v>
      </c>
      <c r="AL245">
        <f>Materials_data!AL46</f>
        <v>2999.9118570116998</v>
      </c>
      <c r="AM245">
        <f>Materials_data!AM46</f>
        <v>2996.20877128036</v>
      </c>
      <c r="AN245">
        <f>Materials_data!AN46</f>
        <v>2993.47146555371</v>
      </c>
      <c r="AO245">
        <f>Materials_data!AO46</f>
        <v>2991.68873399426</v>
      </c>
      <c r="AP245">
        <f>Materials_data!AP46</f>
        <v>2991.7683694749198</v>
      </c>
      <c r="AQ245">
        <f>Materials_data!AQ46</f>
        <v>2992.1684212906198</v>
      </c>
      <c r="AR245">
        <f>Materials_data!AR46</f>
        <v>2993.7423845836902</v>
      </c>
    </row>
    <row r="246" spans="1:44" x14ac:dyDescent="0.2">
      <c r="A246" t="str">
        <f>Materials_data!A47</f>
        <v>MATERIALS</v>
      </c>
      <c r="B246" t="str">
        <f>Materials_data!B47</f>
        <v>Land Cover|Forest|Forestry</v>
      </c>
      <c r="C246" t="str">
        <f>Materials_data!C47</f>
        <v>million ha</v>
      </c>
      <c r="D246">
        <f>Materials_data!D47</f>
        <v>2715</v>
      </c>
      <c r="E246">
        <f>Materials_data!E47</f>
        <v>2715</v>
      </c>
      <c r="F246">
        <f>Materials_data!F47</f>
        <v>2714.99999999999</v>
      </c>
      <c r="G246">
        <f>Materials_data!G47</f>
        <v>2706.7053209636902</v>
      </c>
      <c r="H246">
        <f>Materials_data!H47</f>
        <v>2683.0861289720901</v>
      </c>
      <c r="I246">
        <f>Materials_data!I47</f>
        <v>2631.0162604970101</v>
      </c>
      <c r="J246">
        <f>Materials_data!J47</f>
        <v>2566.5040810259102</v>
      </c>
      <c r="K246">
        <f>Materials_data!K47</f>
        <v>2501.8134189957</v>
      </c>
      <c r="L246">
        <f>Materials_data!L47</f>
        <v>2437.00376859272</v>
      </c>
      <c r="M246">
        <f>Materials_data!M47</f>
        <v>2372.0156356306202</v>
      </c>
      <c r="N246">
        <f>Materials_data!N47</f>
        <v>2306.9085142957701</v>
      </c>
      <c r="O246">
        <f>Materials_data!O47</f>
        <v>2267.8828522294102</v>
      </c>
      <c r="P246">
        <f>Materials_data!P47</f>
        <v>2229.1566474901301</v>
      </c>
      <c r="Q246">
        <f>Materials_data!Q47</f>
        <v>2190.6258845715402</v>
      </c>
      <c r="R246">
        <f>Materials_data!R47</f>
        <v>2152.4252733723301</v>
      </c>
      <c r="S246">
        <f>Materials_data!S47</f>
        <v>2114.4523330601401</v>
      </c>
      <c r="T246">
        <f>Materials_data!T47</f>
        <v>2077.5814853024999</v>
      </c>
      <c r="U246">
        <f>Materials_data!U47</f>
        <v>2040.97384107106</v>
      </c>
      <c r="V246">
        <f>Materials_data!V47</f>
        <v>2004.76749825209</v>
      </c>
      <c r="W246">
        <f>Materials_data!W47</f>
        <v>1968.86353361185</v>
      </c>
      <c r="X246">
        <f>Materials_data!X47</f>
        <v>1933.40200383603</v>
      </c>
      <c r="Y246">
        <f>Materials_data!Y47</f>
        <v>1910.6998810765299</v>
      </c>
      <c r="Z246">
        <f>Materials_data!Z47</f>
        <v>1889.2236430459</v>
      </c>
      <c r="AA246">
        <f>Materials_data!AA47</f>
        <v>1867.52147835402</v>
      </c>
      <c r="AB246">
        <f>Materials_data!AB47</f>
        <v>1847.03570214709</v>
      </c>
      <c r="AC246">
        <f>Materials_data!AC47</f>
        <v>1827.11459736401</v>
      </c>
      <c r="AD246">
        <f>Materials_data!AD47</f>
        <v>1807.7863976036499</v>
      </c>
      <c r="AE246">
        <f>Materials_data!AE47</f>
        <v>1789.08074813179</v>
      </c>
      <c r="AF246">
        <f>Materials_data!AF47</f>
        <v>1771.7668767555999</v>
      </c>
      <c r="AG246">
        <f>Materials_data!AG47</f>
        <v>1754.3417725571601</v>
      </c>
      <c r="AH246">
        <f>Materials_data!AH47</f>
        <v>1738.37544842737</v>
      </c>
      <c r="AI246">
        <f>Materials_data!AI47</f>
        <v>1731.3072495372701</v>
      </c>
      <c r="AJ246">
        <f>Materials_data!AJ47</f>
        <v>1725.03360000778</v>
      </c>
      <c r="AK246">
        <f>Materials_data!AK47</f>
        <v>1719.5347330065699</v>
      </c>
      <c r="AL246">
        <f>Materials_data!AL47</f>
        <v>1714.9118570117</v>
      </c>
      <c r="AM246">
        <f>Materials_data!AM47</f>
        <v>1711.20877128036</v>
      </c>
      <c r="AN246">
        <f>Materials_data!AN47</f>
        <v>1708.47146555371</v>
      </c>
      <c r="AO246">
        <f>Materials_data!AO47</f>
        <v>1706.68873399426</v>
      </c>
      <c r="AP246">
        <f>Materials_data!AP47</f>
        <v>1706.7683694749201</v>
      </c>
      <c r="AQ246">
        <f>Materials_data!AQ47</f>
        <v>1707.16842129062</v>
      </c>
      <c r="AR246">
        <f>Materials_data!AR47</f>
        <v>1708.74238458369</v>
      </c>
    </row>
    <row r="247" spans="1:44" x14ac:dyDescent="0.2">
      <c r="A247" t="str">
        <f>Materials_data!A48</f>
        <v>MATERIALS</v>
      </c>
      <c r="B247" t="str">
        <f>Materials_data!B48</f>
        <v>Land Cover|Other Land</v>
      </c>
      <c r="C247" t="str">
        <f>Materials_data!C48</f>
        <v>million ha</v>
      </c>
      <c r="D247">
        <f>Materials_data!D48</f>
        <v>3900</v>
      </c>
      <c r="E247">
        <f>Materials_data!E48</f>
        <v>3900</v>
      </c>
      <c r="F247">
        <f>Materials_data!F48</f>
        <v>3900</v>
      </c>
      <c r="G247">
        <f>Materials_data!G48</f>
        <v>3900</v>
      </c>
      <c r="H247">
        <f>Materials_data!H48</f>
        <v>3900</v>
      </c>
      <c r="I247">
        <f>Materials_data!I48</f>
        <v>3900</v>
      </c>
      <c r="J247">
        <f>Materials_data!J48</f>
        <v>3900</v>
      </c>
      <c r="K247">
        <f>Materials_data!K48</f>
        <v>3899.99999999999</v>
      </c>
      <c r="L247">
        <f>Materials_data!L48</f>
        <v>3899.99999999999</v>
      </c>
      <c r="M247">
        <f>Materials_data!M48</f>
        <v>3900</v>
      </c>
      <c r="N247">
        <f>Materials_data!N48</f>
        <v>3900</v>
      </c>
      <c r="O247">
        <f>Materials_data!O48</f>
        <v>3900</v>
      </c>
      <c r="P247">
        <f>Materials_data!P48</f>
        <v>3900</v>
      </c>
      <c r="Q247">
        <f>Materials_data!Q48</f>
        <v>3900</v>
      </c>
      <c r="R247">
        <f>Materials_data!R48</f>
        <v>3900</v>
      </c>
      <c r="S247">
        <f>Materials_data!S48</f>
        <v>3900</v>
      </c>
      <c r="T247">
        <f>Materials_data!T48</f>
        <v>3900</v>
      </c>
      <c r="U247">
        <f>Materials_data!U48</f>
        <v>3900</v>
      </c>
      <c r="V247">
        <f>Materials_data!V48</f>
        <v>3900</v>
      </c>
      <c r="W247">
        <f>Materials_data!W48</f>
        <v>3900</v>
      </c>
      <c r="X247">
        <f>Materials_data!X48</f>
        <v>3900</v>
      </c>
      <c r="Y247">
        <f>Materials_data!Y48</f>
        <v>3900</v>
      </c>
      <c r="Z247">
        <f>Materials_data!Z48</f>
        <v>3900</v>
      </c>
      <c r="AA247">
        <f>Materials_data!AA48</f>
        <v>3900</v>
      </c>
      <c r="AB247">
        <f>Materials_data!AB48</f>
        <v>3900</v>
      </c>
      <c r="AC247">
        <f>Materials_data!AC48</f>
        <v>3900</v>
      </c>
      <c r="AD247">
        <f>Materials_data!AD48</f>
        <v>3900</v>
      </c>
      <c r="AE247">
        <f>Materials_data!AE48</f>
        <v>3900</v>
      </c>
      <c r="AF247">
        <f>Materials_data!AF48</f>
        <v>3900</v>
      </c>
      <c r="AG247">
        <f>Materials_data!AG48</f>
        <v>3900</v>
      </c>
      <c r="AH247">
        <f>Materials_data!AH48</f>
        <v>3900</v>
      </c>
      <c r="AI247">
        <f>Materials_data!AI48</f>
        <v>3900</v>
      </c>
      <c r="AJ247">
        <f>Materials_data!AJ48</f>
        <v>3900</v>
      </c>
      <c r="AK247">
        <f>Materials_data!AK48</f>
        <v>3900</v>
      </c>
      <c r="AL247">
        <f>Materials_data!AL48</f>
        <v>3900</v>
      </c>
      <c r="AM247">
        <f>Materials_data!AM48</f>
        <v>3899.99999999999</v>
      </c>
      <c r="AN247">
        <f>Materials_data!AN48</f>
        <v>3899.99999999999</v>
      </c>
      <c r="AO247">
        <f>Materials_data!AO48</f>
        <v>3900</v>
      </c>
      <c r="AP247">
        <f>Materials_data!AP48</f>
        <v>3900</v>
      </c>
      <c r="AQ247">
        <f>Materials_data!AQ48</f>
        <v>3900</v>
      </c>
      <c r="AR247">
        <f>Materials_data!AR48</f>
        <v>3900</v>
      </c>
    </row>
    <row r="248" spans="1:44" x14ac:dyDescent="0.2">
      <c r="A248" t="str">
        <f>Materials_data!A49</f>
        <v>MATERIALS</v>
      </c>
      <c r="B248" t="str">
        <f>Materials_data!B49</f>
        <v>Land Cover|Pasture</v>
      </c>
      <c r="C248" t="str">
        <f>Materials_data!C49</f>
        <v>million ha</v>
      </c>
      <c r="D248">
        <f>Materials_data!D49</f>
        <v>3200</v>
      </c>
      <c r="E248">
        <f>Materials_data!E49</f>
        <v>3200</v>
      </c>
      <c r="F248">
        <f>Materials_data!F49</f>
        <v>3200</v>
      </c>
      <c r="G248">
        <f>Materials_data!G49</f>
        <v>3200</v>
      </c>
      <c r="H248">
        <f>Materials_data!H49</f>
        <v>3200</v>
      </c>
      <c r="I248">
        <f>Materials_data!I49</f>
        <v>3224.6839113791898</v>
      </c>
      <c r="J248">
        <f>Materials_data!J49</f>
        <v>3260.12707986956</v>
      </c>
      <c r="K248">
        <f>Materials_data!K49</f>
        <v>3295.5702483599398</v>
      </c>
      <c r="L248">
        <f>Materials_data!L49</f>
        <v>3331.01341685032</v>
      </c>
      <c r="M248">
        <f>Materials_data!M49</f>
        <v>3366.4565853406998</v>
      </c>
      <c r="N248">
        <f>Materials_data!N49</f>
        <v>3401.89975383108</v>
      </c>
      <c r="O248">
        <f>Materials_data!O49</f>
        <v>3425.09891866115</v>
      </c>
      <c r="P248">
        <f>Materials_data!P49</f>
        <v>3448.29808349121</v>
      </c>
      <c r="Q248">
        <f>Materials_data!Q49</f>
        <v>3471.49724832128</v>
      </c>
      <c r="R248">
        <f>Materials_data!R49</f>
        <v>3494.69641315134</v>
      </c>
      <c r="S248">
        <f>Materials_data!S49</f>
        <v>3517.89557798141</v>
      </c>
      <c r="T248">
        <f>Materials_data!T49</f>
        <v>3540.4503215661998</v>
      </c>
      <c r="U248">
        <f>Materials_data!U49</f>
        <v>3563.00506515098</v>
      </c>
      <c r="V248">
        <f>Materials_data!V49</f>
        <v>3585.5598087357698</v>
      </c>
      <c r="W248">
        <f>Materials_data!W49</f>
        <v>3608.1145523205601</v>
      </c>
      <c r="X248">
        <f>Materials_data!X49</f>
        <v>3630.6692959053398</v>
      </c>
      <c r="Y248">
        <f>Materials_data!Y49</f>
        <v>3647.4242482826098</v>
      </c>
      <c r="Z248">
        <f>Materials_data!Z49</f>
        <v>3663.5347794146001</v>
      </c>
      <c r="AA248">
        <f>Materials_data!AA49</f>
        <v>3680.2897317918701</v>
      </c>
      <c r="AB248">
        <f>Materials_data!AB49</f>
        <v>3696.4002629238598</v>
      </c>
      <c r="AC248">
        <f>Materials_data!AC49</f>
        <v>3712.5107940558501</v>
      </c>
      <c r="AD248">
        <f>Materials_data!AD49</f>
        <v>3728.6213251878398</v>
      </c>
      <c r="AE248">
        <f>Materials_data!AE49</f>
        <v>3744.7318563198301</v>
      </c>
      <c r="AF248">
        <f>Materials_data!AF49</f>
        <v>3760.1979662065501</v>
      </c>
      <c r="AG248">
        <f>Materials_data!AG49</f>
        <v>3776.3084973385398</v>
      </c>
      <c r="AH248">
        <f>Materials_data!AH49</f>
        <v>3791.7746072252498</v>
      </c>
      <c r="AI248">
        <f>Materials_data!AI49</f>
        <v>3802.7297683950001</v>
      </c>
      <c r="AJ248">
        <f>Materials_data!AJ49</f>
        <v>3813.6849295647498</v>
      </c>
      <c r="AK248">
        <f>Materials_data!AK49</f>
        <v>3824.6400907345101</v>
      </c>
      <c r="AL248">
        <f>Materials_data!AL49</f>
        <v>3835.5952519042598</v>
      </c>
      <c r="AM248">
        <f>Materials_data!AM49</f>
        <v>3846.5504130740101</v>
      </c>
      <c r="AN248">
        <f>Materials_data!AN49</f>
        <v>3857.5055742437698</v>
      </c>
      <c r="AO248">
        <f>Materials_data!AO49</f>
        <v>3868.4607354135201</v>
      </c>
      <c r="AP248">
        <f>Materials_data!AP49</f>
        <v>3878.7714753379901</v>
      </c>
      <c r="AQ248">
        <f>Materials_data!AQ49</f>
        <v>3889.7266365077498</v>
      </c>
      <c r="AR248">
        <f>Materials_data!AR49</f>
        <v>3900.6817976775001</v>
      </c>
    </row>
    <row r="249" spans="1:44" x14ac:dyDescent="0.2">
      <c r="A249" t="str">
        <f>Materials_data!A50</f>
        <v>MATERIALS</v>
      </c>
      <c r="B249" t="str">
        <f>Materials_data!B50</f>
        <v>Land Cover|Cropland+Livestock+Forest</v>
      </c>
      <c r="C249" t="str">
        <f>Materials_data!C50</f>
        <v>million ha</v>
      </c>
      <c r="D249">
        <f>Materials_data!D50</f>
        <v>7762.2700216707499</v>
      </c>
      <c r="E249">
        <f>Materials_data!E50</f>
        <v>7785.4727543577201</v>
      </c>
      <c r="F249">
        <f>Materials_data!F50</f>
        <v>7808.7944754174296</v>
      </c>
      <c r="G249">
        <f>Materials_data!G50</f>
        <v>7823.99999999999</v>
      </c>
      <c r="H249">
        <f>Materials_data!H50</f>
        <v>7823.9999999999891</v>
      </c>
      <c r="I249">
        <f>Materials_data!I50</f>
        <v>7824</v>
      </c>
      <c r="J249">
        <f>Materials_data!J50</f>
        <v>7823.99999999998</v>
      </c>
      <c r="K249">
        <f>Materials_data!K50</f>
        <v>7823.99999999999</v>
      </c>
      <c r="L249">
        <f>Materials_data!L50</f>
        <v>7823.99999999998</v>
      </c>
      <c r="M249">
        <f>Materials_data!M50</f>
        <v>7823.99999999998</v>
      </c>
      <c r="N249">
        <f>Materials_data!N50</f>
        <v>7823.9999999999909</v>
      </c>
      <c r="O249">
        <f>Materials_data!O50</f>
        <v>7823.9999999999891</v>
      </c>
      <c r="P249">
        <f>Materials_data!P50</f>
        <v>7823.99999999998</v>
      </c>
      <c r="Q249">
        <f>Materials_data!Q50</f>
        <v>7823.9999999999909</v>
      </c>
      <c r="R249">
        <f>Materials_data!R50</f>
        <v>7823.9999999999782</v>
      </c>
      <c r="S249">
        <f>Materials_data!S50</f>
        <v>7823.9999999999891</v>
      </c>
      <c r="T249">
        <f>Materials_data!T50</f>
        <v>7823.99999999999</v>
      </c>
      <c r="U249">
        <f>Materials_data!U50</f>
        <v>7823.99999999998</v>
      </c>
      <c r="V249">
        <f>Materials_data!V50</f>
        <v>7823.9999999999891</v>
      </c>
      <c r="W249">
        <f>Materials_data!W50</f>
        <v>7823.9999999999891</v>
      </c>
      <c r="X249">
        <f>Materials_data!X50</f>
        <v>7823.9999999999891</v>
      </c>
      <c r="Y249">
        <f>Materials_data!Y50</f>
        <v>7823.99999999998</v>
      </c>
      <c r="Z249">
        <f>Materials_data!Z50</f>
        <v>7823.9999999999891</v>
      </c>
      <c r="AA249">
        <f>Materials_data!AA50</f>
        <v>7823.99999999998</v>
      </c>
      <c r="AB249">
        <f>Materials_data!AB50</f>
        <v>7823.99999999998</v>
      </c>
      <c r="AC249">
        <f>Materials_data!AC50</f>
        <v>7823.9999999999791</v>
      </c>
      <c r="AD249">
        <f>Materials_data!AD50</f>
        <v>7823.9999999999891</v>
      </c>
      <c r="AE249">
        <f>Materials_data!AE50</f>
        <v>7823.9999999999782</v>
      </c>
      <c r="AF249">
        <f>Materials_data!AF50</f>
        <v>7823.9999999999891</v>
      </c>
      <c r="AG249">
        <f>Materials_data!AG50</f>
        <v>7823.9999999999891</v>
      </c>
      <c r="AH249">
        <f>Materials_data!AH50</f>
        <v>7823.9999999999891</v>
      </c>
      <c r="AI249">
        <f>Materials_data!AI50</f>
        <v>7823.99999999999</v>
      </c>
      <c r="AJ249">
        <f>Materials_data!AJ50</f>
        <v>7823.99999999998</v>
      </c>
      <c r="AK249">
        <f>Materials_data!AK50</f>
        <v>7823.99999999998</v>
      </c>
      <c r="AL249">
        <f>Materials_data!AL50</f>
        <v>7823.9999999999891</v>
      </c>
      <c r="AM249">
        <f>Materials_data!AM50</f>
        <v>7823.99999999999</v>
      </c>
      <c r="AN249">
        <f>Materials_data!AN50</f>
        <v>7823.9999999999964</v>
      </c>
      <c r="AO249">
        <f>Materials_data!AO50</f>
        <v>7823.9999999999927</v>
      </c>
      <c r="AP249">
        <f>Materials_data!AP50</f>
        <v>7823.9999999999764</v>
      </c>
      <c r="AQ249">
        <f>Materials_data!AQ50</f>
        <v>7823.9999999999964</v>
      </c>
      <c r="AR249">
        <f>Materials_data!AR50</f>
        <v>7823.9999999999918</v>
      </c>
    </row>
    <row r="250" spans="1:44" x14ac:dyDescent="0.2">
      <c r="A250" t="str">
        <f>Materials_data!A53</f>
        <v>MATERIALS</v>
      </c>
      <c r="B250" t="str">
        <f>Materials_data!B53</f>
        <v>Primary Energy</v>
      </c>
      <c r="C250" t="str">
        <f>Materials_data!C53</f>
        <v>EJ/yr</v>
      </c>
      <c r="D250">
        <f>Materials_data!D53</f>
        <v>490.83685685172856</v>
      </c>
      <c r="E250">
        <f>Materials_data!E53</f>
        <v>497.1067050357521</v>
      </c>
      <c r="F250">
        <f>Materials_data!F53</f>
        <v>497.85162967228359</v>
      </c>
      <c r="G250">
        <f>Materials_data!G53</f>
        <v>492.46441422536969</v>
      </c>
      <c r="H250">
        <f>Materials_data!H53</f>
        <v>489.43134739452262</v>
      </c>
      <c r="I250">
        <f>Materials_data!I53</f>
        <v>488.01576548460054</v>
      </c>
      <c r="J250">
        <f>Materials_data!J53</f>
        <v>490.00271571185027</v>
      </c>
      <c r="K250">
        <f>Materials_data!K53</f>
        <v>490.62975029736396</v>
      </c>
      <c r="L250">
        <f>Materials_data!L53</f>
        <v>493.16492591889602</v>
      </c>
      <c r="M250">
        <f>Materials_data!M53</f>
        <v>500.45254145346735</v>
      </c>
      <c r="N250">
        <f>Materials_data!N53</f>
        <v>502.31933103886809</v>
      </c>
      <c r="O250">
        <f>Materials_data!O53</f>
        <v>499.3542960602129</v>
      </c>
      <c r="P250">
        <f>Materials_data!P53</f>
        <v>503.14914062138882</v>
      </c>
      <c r="Q250">
        <f>Materials_data!Q53</f>
        <v>507.76226727226765</v>
      </c>
      <c r="R250">
        <f>Materials_data!R53</f>
        <v>508.48746911744661</v>
      </c>
      <c r="S250">
        <f>Materials_data!S53</f>
        <v>511.1245835395307</v>
      </c>
      <c r="T250">
        <f>Materials_data!T53</f>
        <v>514.91490067650523</v>
      </c>
      <c r="U250">
        <f>Materials_data!U53</f>
        <v>517.16213070752315</v>
      </c>
      <c r="V250">
        <f>Materials_data!V53</f>
        <v>519.20364714064965</v>
      </c>
      <c r="W250">
        <f>Materials_data!W53</f>
        <v>522.2882861588846</v>
      </c>
      <c r="X250">
        <f>Materials_data!X53</f>
        <v>525.78683369175371</v>
      </c>
      <c r="Y250">
        <f>Materials_data!Y53</f>
        <v>531.24725935007098</v>
      </c>
      <c r="Z250">
        <f>Materials_data!Z53</f>
        <v>539.49320082605504</v>
      </c>
      <c r="AA250">
        <f>Materials_data!AA53</f>
        <v>547.78354913977921</v>
      </c>
      <c r="AB250">
        <f>Materials_data!AB53</f>
        <v>554.4330070911808</v>
      </c>
      <c r="AC250">
        <f>Materials_data!AC53</f>
        <v>560.0992432049967</v>
      </c>
      <c r="AD250">
        <f>Materials_data!AD53</f>
        <v>566.51865365067465</v>
      </c>
      <c r="AE250">
        <f>Materials_data!AE53</f>
        <v>572.53781475982271</v>
      </c>
      <c r="AF250">
        <f>Materials_data!AF53</f>
        <v>578.69818055087433</v>
      </c>
      <c r="AG250">
        <f>Materials_data!AG53</f>
        <v>581.82740836604864</v>
      </c>
      <c r="AH250">
        <f>Materials_data!AH53</f>
        <v>585.68199418262998</v>
      </c>
      <c r="AI250">
        <f>Materials_data!AI53</f>
        <v>589.68364767543267</v>
      </c>
      <c r="AJ250">
        <f>Materials_data!AJ53</f>
        <v>594.15789752708622</v>
      </c>
      <c r="AK250">
        <f>Materials_data!AK53</f>
        <v>594.98513255051114</v>
      </c>
      <c r="AL250">
        <f>Materials_data!AL53</f>
        <v>598.87861135346407</v>
      </c>
      <c r="AM250">
        <f>Materials_data!AM53</f>
        <v>602.538459631362</v>
      </c>
      <c r="AN250">
        <f>Materials_data!AN53</f>
        <v>605.94749836047276</v>
      </c>
      <c r="AO250">
        <f>Materials_data!AO53</f>
        <v>609.2873598904996</v>
      </c>
      <c r="AP250">
        <f>Materials_data!AP53</f>
        <v>612.63619660247025</v>
      </c>
      <c r="AQ250">
        <f>Materials_data!AQ53</f>
        <v>616.47635997119926</v>
      </c>
      <c r="AR250">
        <f>Materials_data!AR53</f>
        <v>623.25009809971812</v>
      </c>
    </row>
    <row r="251" spans="1:44" x14ac:dyDescent="0.2">
      <c r="A251" t="str">
        <f>Materials_data!A54</f>
        <v>MATERIALS</v>
      </c>
      <c r="B251" t="str">
        <f>Materials_data!B54</f>
        <v>Primary Energy|Biomass</v>
      </c>
      <c r="C251" t="str">
        <f>Materials_data!C54</f>
        <v>EJ/yr</v>
      </c>
      <c r="D251">
        <f>Materials_data!D54</f>
        <v>36.424674321238207</v>
      </c>
      <c r="E251">
        <f>Materials_data!E54</f>
        <v>36.546988454706842</v>
      </c>
      <c r="F251">
        <f>Materials_data!F54</f>
        <v>36.669929840142061</v>
      </c>
      <c r="G251">
        <f>Materials_data!G54</f>
        <v>36.706717973645837</v>
      </c>
      <c r="H251">
        <f>Materials_data!H54</f>
        <v>36.583225973085398</v>
      </c>
      <c r="I251">
        <f>Materials_data!I54</f>
        <v>36.161942747398236</v>
      </c>
      <c r="J251">
        <f>Materials_data!J54</f>
        <v>35.610642508219371</v>
      </c>
      <c r="K251">
        <f>Materials_data!K54</f>
        <v>35.058409080119596</v>
      </c>
      <c r="L251">
        <f>Materials_data!L54</f>
        <v>34.505553526072262</v>
      </c>
      <c r="M251">
        <f>Materials_data!M54</f>
        <v>33.951764783103982</v>
      </c>
      <c r="N251">
        <f>Materials_data!N54</f>
        <v>33.397353914188251</v>
      </c>
      <c r="O251">
        <f>Materials_data!O54</f>
        <v>33.084808517299891</v>
      </c>
      <c r="P251">
        <f>Materials_data!P54</f>
        <v>32.775407422345999</v>
      </c>
      <c r="Q251">
        <f>Materials_data!Q54</f>
        <v>32.468685718475605</v>
      </c>
      <c r="R251">
        <f>Materials_data!R54</f>
        <v>32.165430607658891</v>
      </c>
      <c r="S251">
        <f>Materials_data!S54</f>
        <v>31.865193293122307</v>
      </c>
      <c r="T251">
        <f>Materials_data!T54</f>
        <v>31.576527950408579</v>
      </c>
      <c r="U251">
        <f>Materials_data!U54</f>
        <v>31.291253496686373</v>
      </c>
      <c r="V251">
        <f>Materials_data!V54</f>
        <v>31.010192707795152</v>
      </c>
      <c r="W251">
        <f>Materials_data!W54</f>
        <v>30.732934141747123</v>
      </c>
      <c r="X251">
        <f>Materials_data!X54</f>
        <v>30.460321141775392</v>
      </c>
      <c r="Y251">
        <f>Materials_data!Y54</f>
        <v>30.291887447066095</v>
      </c>
      <c r="Z251">
        <f>Materials_data!Z54</f>
        <v>30.136325542009864</v>
      </c>
      <c r="AA251">
        <f>Materials_data!AA54</f>
        <v>29.978391407010545</v>
      </c>
      <c r="AB251">
        <f>Materials_data!AB54</f>
        <v>29.833542977086488</v>
      </c>
      <c r="AC251">
        <f>Materials_data!AC54</f>
        <v>29.694623597112759</v>
      </c>
      <c r="AD251">
        <f>Materials_data!AD54</f>
        <v>29.561929719877579</v>
      </c>
      <c r="AE251">
        <f>Materials_data!AE54</f>
        <v>29.435772620671798</v>
      </c>
      <c r="AF251">
        <f>Materials_data!AF54</f>
        <v>29.324229191470476</v>
      </c>
      <c r="AG251">
        <f>Materials_data!AG54</f>
        <v>29.211831443618703</v>
      </c>
      <c r="AH251">
        <f>Materials_data!AH54</f>
        <v>29.114750886487833</v>
      </c>
      <c r="AI251">
        <f>Materials_data!AI54</f>
        <v>29.095419345211102</v>
      </c>
      <c r="AJ251">
        <f>Materials_data!AJ54</f>
        <v>29.084430572220793</v>
      </c>
      <c r="AK251">
        <f>Materials_data!AK54</f>
        <v>29.081890641760602</v>
      </c>
      <c r="AL251">
        <f>Materials_data!AL54</f>
        <v>29.088548616866891</v>
      </c>
      <c r="AM251">
        <f>Materials_data!AM54</f>
        <v>29.104864389740367</v>
      </c>
      <c r="AN251">
        <f>Materials_data!AN54</f>
        <v>29.131320852663091</v>
      </c>
      <c r="AO251">
        <f>Materials_data!AO54</f>
        <v>29.168113970324601</v>
      </c>
      <c r="AP251">
        <f>Materials_data!AP54</f>
        <v>29.224148315924108</v>
      </c>
      <c r="AQ251">
        <f>Materials_data!AQ54</f>
        <v>29.283860659024711</v>
      </c>
      <c r="AR251">
        <f>Materials_data!AR54</f>
        <v>29.355899072637801</v>
      </c>
    </row>
    <row r="252" spans="1:44" x14ac:dyDescent="0.2">
      <c r="A252" t="str">
        <f>Materials_data!A55</f>
        <v>MATERIALS</v>
      </c>
      <c r="B252" t="str">
        <f>Materials_data!B55</f>
        <v>Primary Energy|Biomass|Crops residues</v>
      </c>
      <c r="C252" t="str">
        <f>Materials_data!C55</f>
        <v>EJ/yr</v>
      </c>
      <c r="D252">
        <f>Materials_data!D55</f>
        <v>7.9171743212382601</v>
      </c>
      <c r="E252">
        <f>Materials_data!E55</f>
        <v>8.0394884547069196</v>
      </c>
      <c r="F252">
        <f>Materials_data!F55</f>
        <v>8.1624298401420905</v>
      </c>
      <c r="G252">
        <f>Materials_data!G55</f>
        <v>8.2863121035270204</v>
      </c>
      <c r="H252">
        <f>Materials_data!H55</f>
        <v>8.4108216188784493</v>
      </c>
      <c r="I252">
        <f>Materials_data!I55</f>
        <v>8.5362720121796496</v>
      </c>
      <c r="J252">
        <f>Materials_data!J55</f>
        <v>8.66234965744734</v>
      </c>
      <c r="K252">
        <f>Materials_data!K55</f>
        <v>8.7893681806648001</v>
      </c>
      <c r="L252">
        <f>Materials_data!L55</f>
        <v>8.9170139558487698</v>
      </c>
      <c r="M252">
        <f>Materials_data!M55</f>
        <v>9.0456006089824896</v>
      </c>
      <c r="N252">
        <f>Materials_data!N55</f>
        <v>9.1748145140827209</v>
      </c>
      <c r="O252">
        <f>Materials_data!O55</f>
        <v>9.2720385688911406</v>
      </c>
      <c r="P252">
        <f>Materials_data!P55</f>
        <v>9.3692626236995604</v>
      </c>
      <c r="Q252">
        <f>Materials_data!Q55</f>
        <v>9.4671139304745004</v>
      </c>
      <c r="R252">
        <f>Materials_data!R55</f>
        <v>9.5649652372494298</v>
      </c>
      <c r="S252">
        <f>Materials_data!S55</f>
        <v>9.6634437959908599</v>
      </c>
      <c r="T252">
        <f>Materials_data!T55</f>
        <v>9.7619223547323006</v>
      </c>
      <c r="U252">
        <f>Materials_data!U55</f>
        <v>9.8610281654402403</v>
      </c>
      <c r="V252">
        <f>Materials_data!V55</f>
        <v>9.96013397614818</v>
      </c>
      <c r="W252">
        <f>Materials_data!W55</f>
        <v>10.059867038822601</v>
      </c>
      <c r="X252">
        <f>Materials_data!X55</f>
        <v>10.159600101497</v>
      </c>
      <c r="Y252">
        <f>Materials_data!Y55</f>
        <v>10.2295386957624</v>
      </c>
      <c r="Z252">
        <f>Materials_data!Z55</f>
        <v>10.2994772900279</v>
      </c>
      <c r="AA252">
        <f>Materials_data!AA55</f>
        <v>10.3694158842933</v>
      </c>
      <c r="AB252">
        <f>Materials_data!AB55</f>
        <v>10.4396681045419</v>
      </c>
      <c r="AC252">
        <f>Materials_data!AC55</f>
        <v>10.509920324790601</v>
      </c>
      <c r="AD252">
        <f>Materials_data!AD55</f>
        <v>10.5801725450393</v>
      </c>
      <c r="AE252">
        <f>Materials_data!AE55</f>
        <v>10.650424765287999</v>
      </c>
      <c r="AF252">
        <f>Materials_data!AF55</f>
        <v>10.720676985536601</v>
      </c>
      <c r="AG252">
        <f>Materials_data!AG55</f>
        <v>10.7912428317685</v>
      </c>
      <c r="AH252">
        <f>Materials_data!AH55</f>
        <v>10.8618086780005</v>
      </c>
      <c r="AI252">
        <f>Materials_data!AI55</f>
        <v>10.9166932250697</v>
      </c>
      <c r="AJ252">
        <f>Materials_data!AJ55</f>
        <v>10.971577772139</v>
      </c>
      <c r="AK252">
        <f>Materials_data!AK55</f>
        <v>11.026775945191501</v>
      </c>
      <c r="AL252">
        <f>Materials_data!AL55</f>
        <v>11.0819741182441</v>
      </c>
      <c r="AM252">
        <f>Materials_data!AM55</f>
        <v>11.137172291296601</v>
      </c>
      <c r="AN252">
        <f>Materials_data!AN55</f>
        <v>11.1923704643491</v>
      </c>
      <c r="AO252">
        <f>Materials_data!AO55</f>
        <v>11.2478822633849</v>
      </c>
      <c r="AP252">
        <f>Materials_data!AP55</f>
        <v>11.3030804364374</v>
      </c>
      <c r="AQ252">
        <f>Materials_data!AQ55</f>
        <v>11.3585922354732</v>
      </c>
      <c r="AR252">
        <f>Materials_data!AR55</f>
        <v>11.414104034509</v>
      </c>
    </row>
    <row r="253" spans="1:44" x14ac:dyDescent="0.2">
      <c r="A253" t="str">
        <f>Materials_data!A56</f>
        <v>MATERIALS</v>
      </c>
      <c r="B253" t="str">
        <f>Materials_data!B56</f>
        <v>Primary Energy|Coal</v>
      </c>
      <c r="C253" t="str">
        <f>Materials_data!C56</f>
        <v>EJ/yr</v>
      </c>
      <c r="D253">
        <f>Materials_data!D56</f>
        <v>139.24760000000001</v>
      </c>
      <c r="E253">
        <f>Materials_data!E56</f>
        <v>140.35120000000001</v>
      </c>
      <c r="F253">
        <f>Materials_data!F56</f>
        <v>141.45480000000001</v>
      </c>
      <c r="G253">
        <f>Materials_data!G56</f>
        <v>142.5583</v>
      </c>
      <c r="H253">
        <f>Materials_data!H56</f>
        <v>143.6619</v>
      </c>
      <c r="I253">
        <f>Materials_data!I56</f>
        <v>144.7655</v>
      </c>
      <c r="J253">
        <f>Materials_data!J56</f>
        <v>145.869</v>
      </c>
      <c r="K253">
        <f>Materials_data!K56</f>
        <v>146.9726</v>
      </c>
      <c r="L253">
        <f>Materials_data!L56</f>
        <v>148.07619999999901</v>
      </c>
      <c r="M253">
        <f>Materials_data!M56</f>
        <v>149.1797</v>
      </c>
      <c r="N253">
        <f>Materials_data!N56</f>
        <v>150</v>
      </c>
      <c r="O253">
        <f>Materials_data!O56</f>
        <v>144.4</v>
      </c>
      <c r="P253">
        <f>Materials_data!P56</f>
        <v>138.80000000000001</v>
      </c>
      <c r="Q253">
        <f>Materials_data!Q56</f>
        <v>140.47430994167399</v>
      </c>
      <c r="R253">
        <f>Materials_data!R56</f>
        <v>142.17135007141201</v>
      </c>
      <c r="S253">
        <f>Materials_data!S56</f>
        <v>145.06313368076499</v>
      </c>
      <c r="T253">
        <f>Materials_data!T56</f>
        <v>149.79060745344</v>
      </c>
      <c r="U253">
        <f>Materials_data!U56</f>
        <v>151.92608149810701</v>
      </c>
      <c r="V253">
        <f>Materials_data!V56</f>
        <v>153.85147506554699</v>
      </c>
      <c r="W253">
        <f>Materials_data!W56</f>
        <v>157.85941702174401</v>
      </c>
      <c r="X253">
        <f>Materials_data!X56</f>
        <v>161.73930020354999</v>
      </c>
      <c r="Y253">
        <f>Materials_data!Y56</f>
        <v>168.12795006418199</v>
      </c>
      <c r="Z253">
        <f>Materials_data!Z56</f>
        <v>177.68777647887799</v>
      </c>
      <c r="AA253">
        <f>Materials_data!AA56</f>
        <v>186.776449564394</v>
      </c>
      <c r="AB253">
        <f>Materials_data!AB56</f>
        <v>193.665917383145</v>
      </c>
      <c r="AC253">
        <f>Materials_data!AC56</f>
        <v>200.22939534964399</v>
      </c>
      <c r="AD253">
        <f>Materials_data!AD56</f>
        <v>208.502152951597</v>
      </c>
      <c r="AE253">
        <f>Materials_data!AE56</f>
        <v>215.94159751611099</v>
      </c>
      <c r="AF253">
        <f>Materials_data!AF56</f>
        <v>223.49514546724399</v>
      </c>
      <c r="AG253">
        <f>Materials_data!AG56</f>
        <v>227.51746330246201</v>
      </c>
      <c r="AH253">
        <f>Materials_data!AH56</f>
        <v>231.44378464565901</v>
      </c>
      <c r="AI253">
        <f>Materials_data!AI56</f>
        <v>235.61634589801699</v>
      </c>
      <c r="AJ253">
        <f>Materials_data!AJ56</f>
        <v>239.75180050491301</v>
      </c>
      <c r="AK253">
        <f>Materials_data!AK56</f>
        <v>242.216929808928</v>
      </c>
      <c r="AL253">
        <f>Materials_data!AL56</f>
        <v>246.22762612647099</v>
      </c>
      <c r="AM253">
        <f>Materials_data!AM56</f>
        <v>250.304161269193</v>
      </c>
      <c r="AN253">
        <f>Materials_data!AN56</f>
        <v>253.70506575906899</v>
      </c>
      <c r="AO253">
        <f>Materials_data!AO56</f>
        <v>257.09072126135999</v>
      </c>
      <c r="AP253">
        <f>Materials_data!AP56</f>
        <v>260.64656391302702</v>
      </c>
      <c r="AQ253">
        <f>Materials_data!AQ56</f>
        <v>264.437683673837</v>
      </c>
      <c r="AR253">
        <f>Materials_data!AR56</f>
        <v>271.72383675291798</v>
      </c>
    </row>
    <row r="254" spans="1:44" x14ac:dyDescent="0.2">
      <c r="A254" t="str">
        <f>Materials_data!A57</f>
        <v>MATERIALS</v>
      </c>
      <c r="B254" t="str">
        <f>Materials_data!B57</f>
        <v>Primary Energy|Fossil</v>
      </c>
      <c r="C254" t="str">
        <f>Materials_data!C57</f>
        <v>EJ/yr</v>
      </c>
      <c r="D254">
        <f>Materials_data!D57</f>
        <v>414.82859999999903</v>
      </c>
      <c r="E254">
        <f>Materials_data!E57</f>
        <v>418.21449999999902</v>
      </c>
      <c r="F254">
        <f>Materials_data!F57</f>
        <v>421.60039999999901</v>
      </c>
      <c r="G254">
        <f>Materials_data!G57</f>
        <v>424.98619999999903</v>
      </c>
      <c r="H254">
        <f>Materials_data!H57</f>
        <v>428.37199999999996</v>
      </c>
      <c r="I254">
        <f>Materials_data!I57</f>
        <v>431.75779999999997</v>
      </c>
      <c r="J254">
        <f>Materials_data!J57</f>
        <v>435.14359999999999</v>
      </c>
      <c r="K254">
        <f>Materials_data!K57</f>
        <v>438.52949999999902</v>
      </c>
      <c r="L254">
        <f>Materials_data!L57</f>
        <v>441.91529999999801</v>
      </c>
      <c r="M254">
        <f>Materials_data!M57</f>
        <v>445.301099999999</v>
      </c>
      <c r="N254">
        <f>Materials_data!N57</f>
        <v>449</v>
      </c>
      <c r="O254">
        <f>Materials_data!O57</f>
        <v>443.599999999999</v>
      </c>
      <c r="P254">
        <f>Materials_data!P57</f>
        <v>438.19999999999902</v>
      </c>
      <c r="Q254">
        <f>Materials_data!Q57</f>
        <v>440.07430994167299</v>
      </c>
      <c r="R254">
        <f>Materials_data!R57</f>
        <v>441.97135007141202</v>
      </c>
      <c r="S254">
        <f>Materials_data!S57</f>
        <v>445.06313368076496</v>
      </c>
      <c r="T254">
        <f>Materials_data!T57</f>
        <v>448.19060745344001</v>
      </c>
      <c r="U254">
        <f>Materials_data!U57</f>
        <v>448.726081498106</v>
      </c>
      <c r="V254">
        <f>Materials_data!V57</f>
        <v>449.05147506554704</v>
      </c>
      <c r="W254">
        <f>Materials_data!W57</f>
        <v>451.45941702174406</v>
      </c>
      <c r="X254">
        <f>Materials_data!X57</f>
        <v>453.73930020354999</v>
      </c>
      <c r="Y254">
        <f>Materials_data!Y57</f>
        <v>458.12795006418196</v>
      </c>
      <c r="Z254">
        <f>Materials_data!Z57</f>
        <v>465.68777647887799</v>
      </c>
      <c r="AA254">
        <f>Materials_data!AA57</f>
        <v>472.776449564394</v>
      </c>
      <c r="AB254">
        <f>Materials_data!AB57</f>
        <v>477.66591738314503</v>
      </c>
      <c r="AC254">
        <f>Materials_data!AC57</f>
        <v>482.22939534964399</v>
      </c>
      <c r="AD254">
        <f>Materials_data!AD57</f>
        <v>487.70215295159699</v>
      </c>
      <c r="AE254">
        <f>Materials_data!AE57</f>
        <v>492.34159751611094</v>
      </c>
      <c r="AF254">
        <f>Materials_data!AF57</f>
        <v>497.09514546724404</v>
      </c>
      <c r="AG254">
        <f>Materials_data!AG57</f>
        <v>498.31746330246204</v>
      </c>
      <c r="AH254">
        <f>Materials_data!AH57</f>
        <v>499.44378464565898</v>
      </c>
      <c r="AI254">
        <f>Materials_data!AI57</f>
        <v>500.61634589801696</v>
      </c>
      <c r="AJ254">
        <f>Materials_data!AJ57</f>
        <v>502.25177252621904</v>
      </c>
      <c r="AK254">
        <f>Materials_data!AK57</f>
        <v>501.21692980892601</v>
      </c>
      <c r="AL254">
        <f>Materials_data!AL57</f>
        <v>502.22762612647</v>
      </c>
      <c r="AM254">
        <f>Materials_data!AM57</f>
        <v>503.44776682935105</v>
      </c>
      <c r="AN254">
        <f>Materials_data!AN57</f>
        <v>504.22600246395598</v>
      </c>
      <c r="AO254">
        <f>Materials_data!AO57</f>
        <v>504.90845229945802</v>
      </c>
      <c r="AP254">
        <f>Materials_data!AP57</f>
        <v>505.84656391302701</v>
      </c>
      <c r="AQ254">
        <f>Materials_data!AQ57</f>
        <v>507.03768367383702</v>
      </c>
      <c r="AR254">
        <f>Materials_data!AR57</f>
        <v>511.72383675291798</v>
      </c>
    </row>
    <row r="255" spans="1:44" x14ac:dyDescent="0.2">
      <c r="A255" t="str">
        <f>Materials_data!A58</f>
        <v>MATERIALS</v>
      </c>
      <c r="B255" t="str">
        <f>Materials_data!B58</f>
        <v>Primary Energy|Gas</v>
      </c>
      <c r="C255" t="str">
        <f>Materials_data!C58</f>
        <v>EJ/yr</v>
      </c>
      <c r="D255">
        <f>Materials_data!D58</f>
        <v>108.0354</v>
      </c>
      <c r="E255">
        <f>Materials_data!E58</f>
        <v>109.716999999999</v>
      </c>
      <c r="F255">
        <f>Materials_data!F58</f>
        <v>111.3986</v>
      </c>
      <c r="G255">
        <f>Materials_data!G58</f>
        <v>113.080199999999</v>
      </c>
      <c r="H255">
        <f>Materials_data!H58</f>
        <v>114.76179999999999</v>
      </c>
      <c r="I255">
        <f>Materials_data!I58</f>
        <v>116.44329999999999</v>
      </c>
      <c r="J255">
        <f>Materials_data!J58</f>
        <v>118.1249</v>
      </c>
      <c r="K255">
        <f>Materials_data!K58</f>
        <v>119.80649999999901</v>
      </c>
      <c r="L255">
        <f>Materials_data!L58</f>
        <v>121.48809999999899</v>
      </c>
      <c r="M255">
        <f>Materials_data!M58</f>
        <v>123.16970000000001</v>
      </c>
      <c r="N255">
        <f>Materials_data!N58</f>
        <v>125</v>
      </c>
      <c r="O255">
        <f>Materials_data!O58</f>
        <v>127</v>
      </c>
      <c r="P255">
        <f>Materials_data!P58</f>
        <v>129</v>
      </c>
      <c r="Q255">
        <f>Materials_data!Q58</f>
        <v>131</v>
      </c>
      <c r="R255">
        <f>Materials_data!R58</f>
        <v>133</v>
      </c>
      <c r="S255">
        <f>Materials_data!S58</f>
        <v>135</v>
      </c>
      <c r="T255">
        <f>Materials_data!T58</f>
        <v>135.19999999999999</v>
      </c>
      <c r="U255">
        <f>Materials_data!U58</f>
        <v>135.4</v>
      </c>
      <c r="V255">
        <f>Materials_data!V58</f>
        <v>135.6</v>
      </c>
      <c r="W255">
        <f>Materials_data!W58</f>
        <v>135.80000000000001</v>
      </c>
      <c r="X255">
        <f>Materials_data!X58</f>
        <v>136</v>
      </c>
      <c r="Y255">
        <f>Materials_data!Y58</f>
        <v>136</v>
      </c>
      <c r="Z255">
        <f>Materials_data!Z58</f>
        <v>136</v>
      </c>
      <c r="AA255">
        <f>Materials_data!AA58</f>
        <v>136</v>
      </c>
      <c r="AB255">
        <f>Materials_data!AB58</f>
        <v>136</v>
      </c>
      <c r="AC255">
        <f>Materials_data!AC58</f>
        <v>136</v>
      </c>
      <c r="AD255">
        <f>Materials_data!AD58</f>
        <v>135</v>
      </c>
      <c r="AE255">
        <f>Materials_data!AE58</f>
        <v>134</v>
      </c>
      <c r="AF255">
        <f>Materials_data!AF58</f>
        <v>133</v>
      </c>
      <c r="AG255">
        <f>Materials_data!AG58</f>
        <v>132</v>
      </c>
      <c r="AH255">
        <f>Materials_data!AH58</f>
        <v>131</v>
      </c>
      <c r="AI255">
        <f>Materials_data!AI58</f>
        <v>130.19999999999999</v>
      </c>
      <c r="AJ255">
        <f>Materials_data!AJ58</f>
        <v>129.89997202130701</v>
      </c>
      <c r="AK255">
        <f>Materials_data!AK58</f>
        <v>128.599999999999</v>
      </c>
      <c r="AL255">
        <f>Materials_data!AL58</f>
        <v>127.799999999999</v>
      </c>
      <c r="AM255">
        <f>Materials_data!AM58</f>
        <v>126.99999999999901</v>
      </c>
      <c r="AN255">
        <f>Materials_data!AN58</f>
        <v>126.2</v>
      </c>
      <c r="AO255">
        <f>Materials_data!AO58</f>
        <v>125.4</v>
      </c>
      <c r="AP255">
        <f>Materials_data!AP58</f>
        <v>124.6</v>
      </c>
      <c r="AQ255">
        <f>Materials_data!AQ58</f>
        <v>123.8</v>
      </c>
      <c r="AR255">
        <f>Materials_data!AR58</f>
        <v>123</v>
      </c>
    </row>
    <row r="256" spans="1:44" x14ac:dyDescent="0.2">
      <c r="A256" t="str">
        <f>Materials_data!A59</f>
        <v>MATERIALS</v>
      </c>
      <c r="B256" t="str">
        <f>Materials_data!B59</f>
        <v>Primary Energy|Hydro</v>
      </c>
      <c r="C256" t="str">
        <f>Materials_data!C59</f>
        <v>EJ/yr</v>
      </c>
      <c r="D256">
        <f>Materials_data!D59</f>
        <v>12.561203813760001</v>
      </c>
      <c r="E256">
        <f>Materials_data!E59</f>
        <v>12.6517229064576</v>
      </c>
      <c r="F256">
        <f>Materials_data!F59</f>
        <v>12.734546584435199</v>
      </c>
      <c r="G256">
        <f>Materials_data!G59</f>
        <v>12.8125570741056</v>
      </c>
      <c r="H256">
        <f>Materials_data!H59</f>
        <v>12.8842950281472</v>
      </c>
      <c r="I256">
        <f>Materials_data!I59</f>
        <v>12.949760446559999</v>
      </c>
      <c r="J256">
        <f>Materials_data!J59</f>
        <v>13.006254680294299</v>
      </c>
      <c r="K256">
        <f>Materials_data!K59</f>
        <v>13.0592114956799</v>
      </c>
      <c r="L256">
        <f>Materials_data!L59</f>
        <v>12.8800844928</v>
      </c>
      <c r="M256">
        <f>Materials_data!M59</f>
        <v>12.702379132799999</v>
      </c>
      <c r="N256">
        <f>Materials_data!N59</f>
        <v>12.5232521299199</v>
      </c>
      <c r="O256">
        <f>Materials_data!O59</f>
        <v>12.34412512704</v>
      </c>
      <c r="P256">
        <f>Materials_data!P59</f>
        <v>12.16499812416</v>
      </c>
      <c r="Q256">
        <f>Materials_data!Q59</f>
        <v>11.985871121279999</v>
      </c>
      <c r="R256">
        <f>Materials_data!R59</f>
        <v>11.806744118400001</v>
      </c>
      <c r="S256">
        <f>Materials_data!S59</f>
        <v>11.6290387584</v>
      </c>
      <c r="T256">
        <f>Materials_data!T59</f>
        <v>12.548108443405999</v>
      </c>
      <c r="U256">
        <f>Materials_data!U59</f>
        <v>14.501445760526</v>
      </c>
      <c r="V256">
        <f>Materials_data!V59</f>
        <v>16.454783077645999</v>
      </c>
      <c r="W256">
        <f>Materials_data!W59</f>
        <v>17.361242479936202</v>
      </c>
      <c r="X256">
        <f>Materials_data!X59</f>
        <v>17.736146438956201</v>
      </c>
      <c r="Y256">
        <f>Materials_data!Y59</f>
        <v>18.807316461027401</v>
      </c>
      <c r="Z256">
        <f>Materials_data!Z59</f>
        <v>19.469099736081599</v>
      </c>
      <c r="AA256">
        <f>Materials_data!AA59</f>
        <v>20.649442343679102</v>
      </c>
      <c r="AB256">
        <f>Materials_data!AB59</f>
        <v>22.373500583130202</v>
      </c>
      <c r="AC256">
        <f>Materials_data!AC59</f>
        <v>23.806831668479902</v>
      </c>
      <c r="AD256">
        <f>Materials_data!AD59</f>
        <v>24.035716172160001</v>
      </c>
      <c r="AE256">
        <f>Materials_data!AE59</f>
        <v>24.266022318719902</v>
      </c>
      <c r="AF256">
        <f>Materials_data!AF59</f>
        <v>24.496328465279902</v>
      </c>
      <c r="AG256">
        <f>Materials_data!AG59</f>
        <v>24.725212968960001</v>
      </c>
      <c r="AH256">
        <f>Materials_data!AH59</f>
        <v>24.9540974726401</v>
      </c>
      <c r="AI256">
        <f>Materials_data!AI59</f>
        <v>25.1559707615999</v>
      </c>
      <c r="AJ256">
        <f>Materials_data!AJ59</f>
        <v>25.357844050560001</v>
      </c>
      <c r="AK256">
        <f>Materials_data!AK59</f>
        <v>25.559717339519999</v>
      </c>
      <c r="AL256">
        <f>Materials_data!AL59</f>
        <v>25.763012271359901</v>
      </c>
      <c r="AM256">
        <f>Materials_data!AM59</f>
        <v>25.964885560319999</v>
      </c>
      <c r="AN256">
        <f>Materials_data!AN59</f>
        <v>26.099941633919901</v>
      </c>
      <c r="AO256">
        <f>Materials_data!AO59</f>
        <v>26.234997707519998</v>
      </c>
      <c r="AP256">
        <f>Materials_data!AP59</f>
        <v>26.370053781119999</v>
      </c>
      <c r="AQ256">
        <f>Materials_data!AQ59</f>
        <v>26.505109854719898</v>
      </c>
      <c r="AR256">
        <f>Materials_data!AR59</f>
        <v>26.641587571199999</v>
      </c>
    </row>
    <row r="257" spans="1:44" x14ac:dyDescent="0.2">
      <c r="A257" t="str">
        <f>Materials_data!A60</f>
        <v>MATERIALS</v>
      </c>
      <c r="B257" t="str">
        <f>Materials_data!B60</f>
        <v>Primary Energy|Nuclear</v>
      </c>
      <c r="C257" t="str">
        <f>Materials_data!C60</f>
        <v>EJ/yr</v>
      </c>
      <c r="D257">
        <f>Materials_data!D60</f>
        <v>25.2242661327953</v>
      </c>
      <c r="E257">
        <f>Materials_data!E60</f>
        <v>27.776602891100602</v>
      </c>
      <c r="F257">
        <f>Materials_data!F60</f>
        <v>24.8136323734673</v>
      </c>
      <c r="G257">
        <f>Materials_data!G60</f>
        <v>15.9799243410625</v>
      </c>
      <c r="H257">
        <f>Materials_data!H60</f>
        <v>9.6743474634020501</v>
      </c>
      <c r="I257">
        <f>Materials_data!I60</f>
        <v>5.2884176592374796</v>
      </c>
      <c r="J257">
        <f>Materials_data!J60</f>
        <v>4.4477609618005598</v>
      </c>
      <c r="K257">
        <f>Materials_data!K60</f>
        <v>2.2520732793126901</v>
      </c>
      <c r="L257">
        <f>Materials_data!L60</f>
        <v>2.1969352234561499</v>
      </c>
      <c r="M257">
        <f>Materials_data!M60</f>
        <v>6.8967035372635896</v>
      </c>
      <c r="N257">
        <f>Materials_data!N60</f>
        <v>5.8331923559644103</v>
      </c>
      <c r="O257">
        <f>Materials_data!O60</f>
        <v>8.8305562883450701</v>
      </c>
      <c r="P257">
        <f>Materials_data!P60</f>
        <v>18.585696159235798</v>
      </c>
      <c r="Q257">
        <f>Materials_data!Q60</f>
        <v>21.880406921472002</v>
      </c>
      <c r="R257">
        <f>Materials_data!R60</f>
        <v>21.2626990282752</v>
      </c>
      <c r="S257">
        <f>Materials_data!S60</f>
        <v>20.639214042623902</v>
      </c>
      <c r="T257">
        <f>Materials_data!T60</f>
        <v>20.017471004697601</v>
      </c>
      <c r="U257">
        <f>Materials_data!U60</f>
        <v>19.404944854732801</v>
      </c>
      <c r="V257">
        <f>Materials_data!V60</f>
        <v>18.786674687270398</v>
      </c>
      <c r="W257">
        <f>Materials_data!W60</f>
        <v>18.170146467532799</v>
      </c>
      <c r="X257">
        <f>Materials_data!X60</f>
        <v>17.562802060799999</v>
      </c>
      <c r="Y257">
        <f>Materials_data!Y60</f>
        <v>16.97489470368</v>
      </c>
      <c r="Z257">
        <f>Materials_data!Z60</f>
        <v>16.394429211839999</v>
      </c>
      <c r="AA257">
        <f>Materials_data!AA60</f>
        <v>15.80652185472</v>
      </c>
      <c r="AB257">
        <f>Materials_data!AB60</f>
        <v>15.218614497600001</v>
      </c>
      <c r="AC257">
        <f>Materials_data!AC60</f>
        <v>14.6381490057599</v>
      </c>
      <c r="AD257">
        <f>Materials_data!AD60</f>
        <v>14.05024164864</v>
      </c>
      <c r="AE257">
        <f>Materials_data!AE60</f>
        <v>13.4623342915199</v>
      </c>
      <c r="AF257">
        <f>Materials_data!AF60</f>
        <v>12.8818687996799</v>
      </c>
      <c r="AG257">
        <f>Materials_data!AG60</f>
        <v>12.293961442560001</v>
      </c>
      <c r="AH257">
        <f>Materials_data!AH60</f>
        <v>11.70605408544</v>
      </c>
      <c r="AI257">
        <f>Materials_data!AI60</f>
        <v>11.1255885936</v>
      </c>
      <c r="AJ257">
        <f>Materials_data!AJ60</f>
        <v>10.537681236479999</v>
      </c>
      <c r="AK257">
        <f>Materials_data!AK60</f>
        <v>9.9497738793599897</v>
      </c>
      <c r="AL257">
        <f>Materials_data!AL60</f>
        <v>9.3693083875199896</v>
      </c>
      <c r="AM257">
        <f>Materials_data!AM60</f>
        <v>8.7814010303999996</v>
      </c>
      <c r="AN257">
        <f>Materials_data!AN60</f>
        <v>8.1934936732799901</v>
      </c>
      <c r="AO257">
        <f>Materials_data!AO60</f>
        <v>7.61302818143999</v>
      </c>
      <c r="AP257">
        <f>Materials_data!AP60</f>
        <v>7.0251208243199903</v>
      </c>
      <c r="AQ257">
        <f>Materials_data!AQ60</f>
        <v>6.4372134671999897</v>
      </c>
      <c r="AR257">
        <f>Materials_data!AR60</f>
        <v>5.8567479753599896</v>
      </c>
    </row>
    <row r="258" spans="1:44" x14ac:dyDescent="0.2">
      <c r="A258" t="str">
        <f>Materials_data!A61</f>
        <v>MATERIALS</v>
      </c>
      <c r="B258" t="str">
        <f>Materials_data!B61</f>
        <v>Primary Energy|Oil</v>
      </c>
      <c r="C258" t="str">
        <f>Materials_data!C61</f>
        <v>EJ/yr</v>
      </c>
      <c r="D258">
        <f>Materials_data!D61</f>
        <v>167.54559999999901</v>
      </c>
      <c r="E258">
        <f>Materials_data!E61</f>
        <v>168.1463</v>
      </c>
      <c r="F258">
        <f>Materials_data!F61</f>
        <v>168.74699999999899</v>
      </c>
      <c r="G258">
        <f>Materials_data!G61</f>
        <v>169.3477</v>
      </c>
      <c r="H258">
        <f>Materials_data!H61</f>
        <v>169.94829999999999</v>
      </c>
      <c r="I258">
        <f>Materials_data!I61</f>
        <v>170.54900000000001</v>
      </c>
      <c r="J258">
        <f>Materials_data!J61</f>
        <v>171.1497</v>
      </c>
      <c r="K258">
        <f>Materials_data!K61</f>
        <v>171.75040000000001</v>
      </c>
      <c r="L258">
        <f>Materials_data!L61</f>
        <v>172.351</v>
      </c>
      <c r="M258">
        <f>Materials_data!M61</f>
        <v>172.95169999999899</v>
      </c>
      <c r="N258">
        <f>Materials_data!N61</f>
        <v>174</v>
      </c>
      <c r="O258">
        <f>Materials_data!O61</f>
        <v>172.19999999999899</v>
      </c>
      <c r="P258">
        <f>Materials_data!P61</f>
        <v>170.39999999999901</v>
      </c>
      <c r="Q258">
        <f>Materials_data!Q61</f>
        <v>168.599999999999</v>
      </c>
      <c r="R258">
        <f>Materials_data!R61</f>
        <v>166.8</v>
      </c>
      <c r="S258">
        <f>Materials_data!S61</f>
        <v>165</v>
      </c>
      <c r="T258">
        <f>Materials_data!T61</f>
        <v>163.19999999999999</v>
      </c>
      <c r="U258">
        <f>Materials_data!U61</f>
        <v>161.39999999999901</v>
      </c>
      <c r="V258">
        <f>Materials_data!V61</f>
        <v>159.6</v>
      </c>
      <c r="W258">
        <f>Materials_data!W61</f>
        <v>157.80000000000001</v>
      </c>
      <c r="X258">
        <f>Materials_data!X61</f>
        <v>156</v>
      </c>
      <c r="Y258">
        <f>Materials_data!Y61</f>
        <v>154</v>
      </c>
      <c r="Z258">
        <f>Materials_data!Z61</f>
        <v>152</v>
      </c>
      <c r="AA258">
        <f>Materials_data!AA61</f>
        <v>150</v>
      </c>
      <c r="AB258">
        <f>Materials_data!AB61</f>
        <v>148</v>
      </c>
      <c r="AC258">
        <f>Materials_data!AC61</f>
        <v>146</v>
      </c>
      <c r="AD258">
        <f>Materials_data!AD61</f>
        <v>144.19999999999999</v>
      </c>
      <c r="AE258">
        <f>Materials_data!AE61</f>
        <v>142.4</v>
      </c>
      <c r="AF258">
        <f>Materials_data!AF61</f>
        <v>140.6</v>
      </c>
      <c r="AG258">
        <f>Materials_data!AG61</f>
        <v>138.80000000000001</v>
      </c>
      <c r="AH258">
        <f>Materials_data!AH61</f>
        <v>137</v>
      </c>
      <c r="AI258">
        <f>Materials_data!AI61</f>
        <v>134.80000000000001</v>
      </c>
      <c r="AJ258">
        <f>Materials_data!AJ61</f>
        <v>132.599999999999</v>
      </c>
      <c r="AK258">
        <f>Materials_data!AK61</f>
        <v>130.39999999999901</v>
      </c>
      <c r="AL258">
        <f>Materials_data!AL61</f>
        <v>128.19999999999999</v>
      </c>
      <c r="AM258">
        <f>Materials_data!AM61</f>
        <v>126.143605560159</v>
      </c>
      <c r="AN258">
        <f>Materials_data!AN61</f>
        <v>124.320936704887</v>
      </c>
      <c r="AO258">
        <f>Materials_data!AO61</f>
        <v>122.417731038098</v>
      </c>
      <c r="AP258">
        <f>Materials_data!AP61</f>
        <v>120.6</v>
      </c>
      <c r="AQ258">
        <f>Materials_data!AQ61</f>
        <v>118.8</v>
      </c>
      <c r="AR258">
        <f>Materials_data!AR61</f>
        <v>117</v>
      </c>
    </row>
    <row r="259" spans="1:44" x14ac:dyDescent="0.2">
      <c r="A259" t="str">
        <f>Materials_data!A62</f>
        <v>MATERIALS</v>
      </c>
      <c r="B259" t="str">
        <f>Materials_data!B62</f>
        <v>Primary Energy|Other</v>
      </c>
      <c r="C259" t="str">
        <f>Materials_data!C62</f>
        <v>EJ/yr</v>
      </c>
      <c r="D259">
        <f>Materials_data!D62</f>
        <v>0.256576896</v>
      </c>
      <c r="E259">
        <f>Materials_data!E62</f>
        <v>0.24976512000000001</v>
      </c>
      <c r="F259">
        <f>Materials_data!F62</f>
        <v>0.24295334399999999</v>
      </c>
      <c r="G259">
        <f>Materials_data!G62</f>
        <v>0.241389158399999</v>
      </c>
      <c r="H259">
        <f>Materials_data!H62</f>
        <v>0.23442600960000001</v>
      </c>
      <c r="I259">
        <f>Materials_data!I62</f>
        <v>0.22978391040000001</v>
      </c>
      <c r="J259">
        <f>Materials_data!J62</f>
        <v>0.222820761599999</v>
      </c>
      <c r="K259">
        <f>Materials_data!K62</f>
        <v>0.21585761279999999</v>
      </c>
      <c r="L259">
        <f>Materials_data!L62</f>
        <v>0.208894464</v>
      </c>
      <c r="M259">
        <f>Materials_data!M62</f>
        <v>0.20193131519999999</v>
      </c>
      <c r="N259">
        <f>Materials_data!N62</f>
        <v>0.19728921599999999</v>
      </c>
      <c r="O259">
        <f>Materials_data!O62</f>
        <v>0.1903260672</v>
      </c>
      <c r="P259">
        <f>Materials_data!P62</f>
        <v>0.18336291839999999</v>
      </c>
      <c r="Q259">
        <f>Materials_data!Q62</f>
        <v>0.17639976960000001</v>
      </c>
      <c r="R259">
        <f>Materials_data!R62</f>
        <v>0.16943662079999999</v>
      </c>
      <c r="S259">
        <f>Materials_data!S62</f>
        <v>0.16247347200000001</v>
      </c>
      <c r="T259">
        <f>Materials_data!T62</f>
        <v>0.15783137279999901</v>
      </c>
      <c r="U259">
        <f>Materials_data!U62</f>
        <v>0.150868224</v>
      </c>
      <c r="V259">
        <f>Materials_data!V62</f>
        <v>0.14390507520000001</v>
      </c>
      <c r="W259">
        <f>Materials_data!W62</f>
        <v>0.136941926399999</v>
      </c>
      <c r="X259">
        <f>Materials_data!X62</f>
        <v>1.16980899839999</v>
      </c>
      <c r="Y259">
        <f>Materials_data!Y62</f>
        <v>1.2440825856</v>
      </c>
      <c r="Z259">
        <f>Materials_data!Z62</f>
        <v>1.31835617279999</v>
      </c>
      <c r="AA259">
        <f>Materials_data!AA62</f>
        <v>1.3949508096000001</v>
      </c>
      <c r="AB259">
        <f>Materials_data!AB62</f>
        <v>1.4692243968000001</v>
      </c>
      <c r="AC259">
        <f>Materials_data!AC62</f>
        <v>1.543497984</v>
      </c>
      <c r="AD259">
        <f>Materials_data!AD62</f>
        <v>1.6340189184</v>
      </c>
      <c r="AE259">
        <f>Materials_data!AE62</f>
        <v>1.7245398528</v>
      </c>
      <c r="AF259">
        <f>Materials_data!AF62</f>
        <v>1.8150607872</v>
      </c>
      <c r="AG259">
        <f>Materials_data!AG62</f>
        <v>1.9055817215999999</v>
      </c>
      <c r="AH259">
        <f>Materials_data!AH62</f>
        <v>1.9961026559999899</v>
      </c>
      <c r="AI259">
        <f>Materials_data!AI62</f>
        <v>2.13304458239999</v>
      </c>
      <c r="AJ259">
        <f>Materials_data!AJ62</f>
        <v>2.2699865088000002</v>
      </c>
      <c r="AK259">
        <f>Materials_data!AK62</f>
        <v>2.40692843519999</v>
      </c>
      <c r="AL259">
        <f>Materials_data!AL62</f>
        <v>2.54387036159999</v>
      </c>
      <c r="AM259">
        <f>Materials_data!AM62</f>
        <v>2.6808122879999901</v>
      </c>
      <c r="AN259">
        <f>Materials_data!AN62</f>
        <v>2.7899016191999899</v>
      </c>
      <c r="AO259">
        <f>Materials_data!AO62</f>
        <v>2.8989909504</v>
      </c>
      <c r="AP259">
        <f>Materials_data!AP62</f>
        <v>3.01040133119999</v>
      </c>
      <c r="AQ259">
        <f>Materials_data!AQ62</f>
        <v>3.1194906623999898</v>
      </c>
      <c r="AR259">
        <f>Materials_data!AR62</f>
        <v>3.2285799935999901</v>
      </c>
    </row>
    <row r="260" spans="1:44" x14ac:dyDescent="0.2">
      <c r="A260" t="str">
        <f>Materials_data!A63</f>
        <v>MATERIALS</v>
      </c>
      <c r="B260" t="str">
        <f>Materials_data!B63</f>
        <v>Primary Energy|Solar</v>
      </c>
      <c r="C260" t="str">
        <f>Materials_data!C63</f>
        <v>EJ/yr</v>
      </c>
      <c r="D260">
        <f>Materials_data!D63</f>
        <v>0.2330439759359989</v>
      </c>
      <c r="E260">
        <f>Materials_data!E63</f>
        <v>0.40144091788800002</v>
      </c>
      <c r="F260">
        <f>Materials_data!F63</f>
        <v>0.56841873983999891</v>
      </c>
      <c r="G260">
        <f>Materials_data!G63</f>
        <v>0.55946279335679905</v>
      </c>
      <c r="H260">
        <f>Materials_data!H63</f>
        <v>0.55044378748799894</v>
      </c>
      <c r="I260">
        <f>Materials_data!I63</f>
        <v>0.54148784100479896</v>
      </c>
      <c r="J260">
        <f>Materials_data!J63</f>
        <v>0.53104971513599997</v>
      </c>
      <c r="K260">
        <f>Materials_data!K63</f>
        <v>0.522093768652799</v>
      </c>
      <c r="L260">
        <f>Materials_data!L63</f>
        <v>0.51313782216959902</v>
      </c>
      <c r="M260">
        <f>Materials_data!M63</f>
        <v>0.50411881630080002</v>
      </c>
      <c r="N260">
        <f>Materials_data!N63</f>
        <v>0.52288940679551998</v>
      </c>
      <c r="O260">
        <f>Materials_data!O63</f>
        <v>0.51194253712895899</v>
      </c>
      <c r="P260">
        <f>Materials_data!P63</f>
        <v>0.50247784684800001</v>
      </c>
      <c r="Q260">
        <f>Materials_data!Q63</f>
        <v>0.49301315656703892</v>
      </c>
      <c r="R260">
        <f>Materials_data!R63</f>
        <v>0.48348540690047997</v>
      </c>
      <c r="S260">
        <f>Materials_data!S63</f>
        <v>0.47260159661951895</v>
      </c>
      <c r="T260">
        <f>Materials_data!T63</f>
        <v>0.46307384695296</v>
      </c>
      <c r="U260">
        <f>Materials_data!U63</f>
        <v>0.45360915667199997</v>
      </c>
      <c r="V260">
        <f>Materials_data!V63</f>
        <v>0.44414446639103899</v>
      </c>
      <c r="W260">
        <f>Materials_data!W63</f>
        <v>0.43319759672447999</v>
      </c>
      <c r="X260">
        <f>Materials_data!X63</f>
        <v>0.437124864272112</v>
      </c>
      <c r="Y260">
        <f>Materials_data!Y63</f>
        <v>0.42731484851548796</v>
      </c>
      <c r="Z260">
        <f>Materials_data!Z63</f>
        <v>0.417536529245567</v>
      </c>
      <c r="AA260">
        <f>Materials_data!AA63</f>
        <v>0.40633908997564605</v>
      </c>
      <c r="AB260">
        <f>Materials_data!AB63</f>
        <v>0.39652907421902395</v>
      </c>
      <c r="AC260">
        <f>Materials_data!AC63</f>
        <v>0</v>
      </c>
      <c r="AD260">
        <f>Materials_data!AD63</f>
        <v>0.57332447999999903</v>
      </c>
      <c r="AE260">
        <f>Materials_data!AE63</f>
        <v>1.56670847999999</v>
      </c>
      <c r="AF260">
        <f>Materials_data!AF63</f>
        <v>2.56009247999999</v>
      </c>
      <c r="AG260">
        <f>Materials_data!AG63</f>
        <v>4.0582406868479897</v>
      </c>
      <c r="AH260">
        <f>Materials_data!AH63</f>
        <v>5.5815948364031893</v>
      </c>
      <c r="AI260">
        <f>Materials_data!AI63</f>
        <v>7.0923460146048001</v>
      </c>
      <c r="AJ260">
        <f>Materials_data!AJ63</f>
        <v>8.6030971928063913</v>
      </c>
      <c r="AK260">
        <f>Materials_data!AK63</f>
        <v>9.2070306910080006</v>
      </c>
      <c r="AL260">
        <f>Materials_data!AL63</f>
        <v>10.717781869209599</v>
      </c>
      <c r="AM260">
        <f>Materials_data!AM63</f>
        <v>11.775833767411189</v>
      </c>
      <c r="AN260">
        <f>Materials_data!AN63</f>
        <v>13.100680225612791</v>
      </c>
      <c r="AO260">
        <f>Materials_data!AO63</f>
        <v>14.42552668381439</v>
      </c>
      <c r="AP260">
        <f>Materials_data!AP63</f>
        <v>15.748954022015901</v>
      </c>
      <c r="AQ260">
        <f>Materials_data!AQ63</f>
        <v>17.0738004802175</v>
      </c>
      <c r="AR260">
        <f>Materials_data!AR63</f>
        <v>18.548495111577502</v>
      </c>
    </row>
    <row r="261" spans="1:44" x14ac:dyDescent="0.2">
      <c r="A261" t="str">
        <f>Materials_data!A64</f>
        <v>MATERIALS</v>
      </c>
      <c r="B261" t="str">
        <f>Materials_data!B64</f>
        <v>Primary Energy|Wind</v>
      </c>
      <c r="C261" t="str">
        <f>Materials_data!C64</f>
        <v>EJ/yr</v>
      </c>
      <c r="D261">
        <f>Materials_data!D64</f>
        <v>1.3084917119999999</v>
      </c>
      <c r="E261">
        <f>Materials_data!E64</f>
        <v>1.2656847456</v>
      </c>
      <c r="F261">
        <f>Materials_data!F64</f>
        <v>1.2217487904</v>
      </c>
      <c r="G261">
        <f>Materials_data!G64</f>
        <v>1.1781628848000001</v>
      </c>
      <c r="H261">
        <f>Materials_data!H64</f>
        <v>1.1326091328000001</v>
      </c>
      <c r="I261">
        <f>Materials_data!I64</f>
        <v>1.0865728800000001</v>
      </c>
      <c r="J261">
        <f>Materials_data!J64</f>
        <v>1.0405870848000001</v>
      </c>
      <c r="K261">
        <f>Materials_data!K64</f>
        <v>0.99260506079999899</v>
      </c>
      <c r="L261">
        <f>Materials_data!L64</f>
        <v>0.94502039039999997</v>
      </c>
      <c r="M261">
        <f>Materials_data!M64</f>
        <v>0.89454386879999992</v>
      </c>
      <c r="N261">
        <f>Materials_data!N64</f>
        <v>0.84535401599999904</v>
      </c>
      <c r="O261">
        <f>Materials_data!O64</f>
        <v>0.79253752319999993</v>
      </c>
      <c r="P261">
        <f>Materials_data!P64</f>
        <v>0.73719815039999992</v>
      </c>
      <c r="Q261">
        <f>Materials_data!Q64</f>
        <v>0.6835806432</v>
      </c>
      <c r="R261">
        <f>Materials_data!R64</f>
        <v>0.62832326400000005</v>
      </c>
      <c r="S261">
        <f>Materials_data!S64</f>
        <v>1.2929286959999999</v>
      </c>
      <c r="T261">
        <f>Materials_data!T64</f>
        <v>1.9612806048</v>
      </c>
      <c r="U261">
        <f>Materials_data!U64</f>
        <v>2.6339277167999997</v>
      </c>
      <c r="V261">
        <f>Materials_data!V64</f>
        <v>3.3124720608000002</v>
      </c>
      <c r="W261">
        <f>Materials_data!W64</f>
        <v>3.9944065248</v>
      </c>
      <c r="X261">
        <f>Materials_data!X64</f>
        <v>4.6813299839999898</v>
      </c>
      <c r="Y261">
        <f>Materials_data!Y64</f>
        <v>5.3738132400000005</v>
      </c>
      <c r="Z261">
        <f>Materials_data!Z64</f>
        <v>6.0696771552</v>
      </c>
      <c r="AA261">
        <f>Materials_data!AA64</f>
        <v>6.7714540703999901</v>
      </c>
      <c r="AB261">
        <f>Materials_data!AB64</f>
        <v>7.4756781792</v>
      </c>
      <c r="AC261">
        <f>Materials_data!AC64</f>
        <v>8.1867455999999894</v>
      </c>
      <c r="AD261">
        <f>Materials_data!AD64</f>
        <v>8.9612697600000004</v>
      </c>
      <c r="AE261">
        <f>Materials_data!AE64</f>
        <v>9.7408396799999899</v>
      </c>
      <c r="AF261">
        <f>Materials_data!AF64</f>
        <v>10.52545536</v>
      </c>
      <c r="AG261">
        <f>Materials_data!AG64</f>
        <v>11.315116799999901</v>
      </c>
      <c r="AH261">
        <f>Materials_data!AH64</f>
        <v>12.885609599999999</v>
      </c>
      <c r="AI261">
        <f>Materials_data!AI64</f>
        <v>14.464932479999899</v>
      </c>
      <c r="AJ261">
        <f>Materials_data!AJ64</f>
        <v>16.05308543999999</v>
      </c>
      <c r="AK261">
        <f>Materials_data!AK64</f>
        <v>17.562861754736389</v>
      </c>
      <c r="AL261">
        <f>Materials_data!AL64</f>
        <v>19.168463720437771</v>
      </c>
      <c r="AM261">
        <f>Materials_data!AM64</f>
        <v>20.782895766139433</v>
      </c>
      <c r="AN261">
        <f>Materials_data!AN64</f>
        <v>22.406157891841012</v>
      </c>
      <c r="AO261">
        <f>Materials_data!AO64</f>
        <v>24.038250097542601</v>
      </c>
      <c r="AP261">
        <f>Materials_data!AP64</f>
        <v>25.41095441486328</v>
      </c>
      <c r="AQ261">
        <f>Materials_data!AQ64</f>
        <v>27.019201173800091</v>
      </c>
      <c r="AR261">
        <f>Materials_data!AR64</f>
        <v>27.894951622424841</v>
      </c>
    </row>
    <row r="262" spans="1:44" x14ac:dyDescent="0.2">
      <c r="A262" t="str">
        <f>Materials_data!A67</f>
        <v>MATERIALS</v>
      </c>
      <c r="B262" t="str">
        <f>Materials_data!B67</f>
        <v>SDG|SDG02|Food availability</v>
      </c>
      <c r="C262" t="str">
        <f>Materials_data!C67</f>
        <v>kcal/cap/day</v>
      </c>
      <c r="D262">
        <f>Materials_data!D67</f>
        <v>2856.3201850944711</v>
      </c>
      <c r="E262">
        <f>Materials_data!E67</f>
        <v>2867.5667417364225</v>
      </c>
      <c r="F262">
        <f>Materials_data!F67</f>
        <v>2878.8546235695385</v>
      </c>
      <c r="G262">
        <f>Materials_data!G67</f>
        <v>2890.0902420072202</v>
      </c>
      <c r="H262">
        <f>Materials_data!H67</f>
        <v>2901.366554683596</v>
      </c>
      <c r="I262">
        <f>Materials_data!I67</f>
        <v>2912.5919157585263</v>
      </c>
      <c r="J262">
        <f>Materials_data!J67</f>
        <v>2923.857351939399</v>
      </c>
      <c r="K262">
        <f>Materials_data!K67</f>
        <v>2935.1616527540828</v>
      </c>
      <c r="L262">
        <f>Materials_data!L67</f>
        <v>2946.4159676525992</v>
      </c>
      <c r="M262">
        <f>Materials_data!M67</f>
        <v>2957.7085995521347</v>
      </c>
      <c r="N262">
        <f>Materials_data!N67</f>
        <v>2968.9524506611479</v>
      </c>
      <c r="O262">
        <f>Materials_data!O67</f>
        <v>2973.2788979422326</v>
      </c>
      <c r="P262">
        <f>Materials_data!P67</f>
        <v>2977.532609205774</v>
      </c>
      <c r="Q262">
        <f>Materials_data!Q67</f>
        <v>2981.8830520822089</v>
      </c>
      <c r="R262">
        <f>Materials_data!R67</f>
        <v>2986.1615648143638</v>
      </c>
      <c r="S262">
        <f>Materials_data!S67</f>
        <v>2990.5348162093296</v>
      </c>
      <c r="T262">
        <f>Materials_data!T67</f>
        <v>2994.7551572028124</v>
      </c>
      <c r="U262">
        <f>Materials_data!U67</f>
        <v>2999.0696468939491</v>
      </c>
      <c r="V262">
        <f>Materials_data!V67</f>
        <v>3003.3150843083304</v>
      </c>
      <c r="W262">
        <f>Materials_data!W67</f>
        <v>3007.6527770846656</v>
      </c>
      <c r="X262">
        <f>Materials_data!X67</f>
        <v>3011.9221398291975</v>
      </c>
      <c r="Y262">
        <f>Materials_data!Y67</f>
        <v>3012.4962740211085</v>
      </c>
      <c r="Z262">
        <f>Materials_data!Z67</f>
        <v>3012.9849928944454</v>
      </c>
      <c r="AA262">
        <f>Materials_data!AA67</f>
        <v>3013.5453362174553</v>
      </c>
      <c r="AB262">
        <f>Materials_data!AB67</f>
        <v>3014.0987330903863</v>
      </c>
      <c r="AC262">
        <f>Materials_data!AC67</f>
        <v>3014.6453118877721</v>
      </c>
      <c r="AD262">
        <f>Materials_data!AD67</f>
        <v>3015.1851978403797</v>
      </c>
      <c r="AE262">
        <f>Materials_data!AE67</f>
        <v>3015.7185131307433</v>
      </c>
      <c r="AF262">
        <f>Materials_data!AF67</f>
        <v>3016.1700066519329</v>
      </c>
      <c r="AG262">
        <f>Materials_data!AG67</f>
        <v>3016.7659057636115</v>
      </c>
      <c r="AH262">
        <f>Materials_data!AH67</f>
        <v>3017.2802130431955</v>
      </c>
      <c r="AI262">
        <f>Materials_data!AI67</f>
        <v>3018.4566462882512</v>
      </c>
      <c r="AJ262">
        <f>Materials_data!AJ67</f>
        <v>3019.6229394120746</v>
      </c>
      <c r="AK262">
        <f>Materials_data!AK67</f>
        <v>3020.8527337524033</v>
      </c>
      <c r="AL262">
        <f>Materials_data!AL67</f>
        <v>3022.0720186172498</v>
      </c>
      <c r="AM262">
        <f>Materials_data!AM67</f>
        <v>3023.2809281499572</v>
      </c>
      <c r="AN262">
        <f>Materials_data!AN67</f>
        <v>3024.4795942205928</v>
      </c>
      <c r="AO262">
        <f>Materials_data!AO67</f>
        <v>3025.7404167683458</v>
      </c>
      <c r="AP262">
        <f>Materials_data!AP67</f>
        <v>3026.8467123761629</v>
      </c>
      <c r="AQ262">
        <f>Materials_data!AQ67</f>
        <v>3028.0870828718225</v>
      </c>
      <c r="AR262">
        <f>Materials_data!AR67</f>
        <v>3029.3171184685521</v>
      </c>
    </row>
    <row r="263" spans="1:44" x14ac:dyDescent="0.2">
      <c r="A263" t="str">
        <f>Materials_data!A68</f>
        <v>MATERIALS</v>
      </c>
      <c r="B263" t="str">
        <f>Materials_data!B68</f>
        <v>SDG|SDG06|Water withdrawal</v>
      </c>
      <c r="C263" t="str">
        <f>Materials_data!C68</f>
        <v>km3/yr</v>
      </c>
      <c r="D263">
        <f>Materials_data!D68</f>
        <v>2181.6507653140798</v>
      </c>
      <c r="E263">
        <f>Materials_data!E68</f>
        <v>2187.69197279645</v>
      </c>
      <c r="F263">
        <f>Materials_data!F68</f>
        <v>2192.37264763541</v>
      </c>
      <c r="G263">
        <f>Materials_data!G68</f>
        <v>2195.7526030615199</v>
      </c>
      <c r="H263">
        <f>Materials_data!H68</f>
        <v>2200.17847515434</v>
      </c>
      <c r="I263">
        <f>Materials_data!I68</f>
        <v>2202.7027219388001</v>
      </c>
      <c r="J263">
        <f>Materials_data!J68</f>
        <v>2207.1637277570499</v>
      </c>
      <c r="K263">
        <f>Materials_data!K68</f>
        <v>2211.71431832691</v>
      </c>
      <c r="L263">
        <f>Materials_data!L68</f>
        <v>2210.91320030628</v>
      </c>
      <c r="M263">
        <f>Materials_data!M68</f>
        <v>2212.2162818572201</v>
      </c>
      <c r="N263">
        <f>Materials_data!N68</f>
        <v>2210.1224471515302</v>
      </c>
      <c r="O263">
        <f>Materials_data!O68</f>
        <v>2277.0073154786496</v>
      </c>
      <c r="P263">
        <f>Materials_data!P68</f>
        <v>2350.2438074735001</v>
      </c>
      <c r="Q263">
        <f>Materials_data!Q68</f>
        <v>2430.25107087676</v>
      </c>
      <c r="R263">
        <f>Materials_data!R68</f>
        <v>2511.20717981287</v>
      </c>
      <c r="S263">
        <f>Materials_data!S68</f>
        <v>2597.0603744801897</v>
      </c>
      <c r="T263">
        <f>Materials_data!T68</f>
        <v>2709.5890272207398</v>
      </c>
      <c r="U263">
        <f>Materials_data!U68</f>
        <v>2850.9944529549598</v>
      </c>
      <c r="V263">
        <f>Materials_data!V68</f>
        <v>2998.3106419629798</v>
      </c>
      <c r="W263">
        <f>Materials_data!W68</f>
        <v>3129.45879838777</v>
      </c>
      <c r="X263">
        <f>Materials_data!X68</f>
        <v>3254.1748974776501</v>
      </c>
      <c r="Y263">
        <f>Materials_data!Y68</f>
        <v>3400.3807053405603</v>
      </c>
      <c r="Z263">
        <f>Materials_data!Z68</f>
        <v>3543.6303637504998</v>
      </c>
      <c r="AA263">
        <f>Materials_data!AA68</f>
        <v>3704.4470829838501</v>
      </c>
      <c r="AB263">
        <f>Materials_data!AB68</f>
        <v>3884.1905916137102</v>
      </c>
      <c r="AC263">
        <f>Materials_data!AC68</f>
        <v>4064.3465881257698</v>
      </c>
      <c r="AD263">
        <f>Materials_data!AD68</f>
        <v>4224.9587789635698</v>
      </c>
      <c r="AE263">
        <f>Materials_data!AE68</f>
        <v>4393.2929552183996</v>
      </c>
      <c r="AF263">
        <f>Materials_data!AF68</f>
        <v>4570.00766098233</v>
      </c>
      <c r="AG263">
        <f>Materials_data!AG68</f>
        <v>4754.4169472266603</v>
      </c>
      <c r="AH263">
        <f>Materials_data!AH68</f>
        <v>4947.5898997161603</v>
      </c>
      <c r="AI263">
        <f>Materials_data!AI68</f>
        <v>5149.8930868048801</v>
      </c>
      <c r="AJ263">
        <f>Materials_data!AJ68</f>
        <v>5361.7176905439201</v>
      </c>
      <c r="AK263">
        <f>Materials_data!AK68</f>
        <v>5583.2078683886803</v>
      </c>
      <c r="AL263">
        <f>Materials_data!AL68</f>
        <v>5816.3816196020798</v>
      </c>
      <c r="AM263">
        <f>Materials_data!AM68</f>
        <v>6060.8267065639402</v>
      </c>
      <c r="AN263">
        <f>Materials_data!AN68</f>
        <v>6315.6478685083102</v>
      </c>
      <c r="AO263">
        <f>Materials_data!AO68</f>
        <v>6583.0338889649993</v>
      </c>
      <c r="AP263">
        <f>Materials_data!AP68</f>
        <v>6863.7838203354204</v>
      </c>
      <c r="AQ263">
        <f>Materials_data!AQ68</f>
        <v>7157.8398644768795</v>
      </c>
      <c r="AR263">
        <f>Materials_data!AR68</f>
        <v>7467.5868059309705</v>
      </c>
    </row>
    <row r="264" spans="1:44" x14ac:dyDescent="0.2">
      <c r="A264" t="str">
        <f>Materials_data!A69</f>
        <v>MATERIALS</v>
      </c>
      <c r="B264" t="str">
        <f>Materials_data!B69</f>
        <v>SDG|SDG07|Renewable energy share</v>
      </c>
      <c r="C264" t="str">
        <f>Materials_data!C69</f>
        <v>percentage</v>
      </c>
      <c r="D264">
        <f>Materials_data!D69</f>
        <v>0.10346409404678218</v>
      </c>
      <c r="E264">
        <f>Materials_data!E69</f>
        <v>0.10282621744354904</v>
      </c>
      <c r="F264">
        <f>Materials_data!F69</f>
        <v>0.10331913010443822</v>
      </c>
      <c r="G264">
        <f>Materials_data!G69</f>
        <v>0.10457261153643629</v>
      </c>
      <c r="H264">
        <f>Materials_data!H69</f>
        <v>0.10498918838089867</v>
      </c>
      <c r="I264">
        <f>Materials_data!I69</f>
        <v>0.10444242057374967</v>
      </c>
      <c r="J264">
        <f>Materials_data!J69</f>
        <v>0.10287974562919451</v>
      </c>
      <c r="K264">
        <f>Materials_data!K69</f>
        <v>0.10160039620067882</v>
      </c>
      <c r="L264">
        <f>Materials_data!L69</f>
        <v>9.9465083823720421E-2</v>
      </c>
      <c r="M264">
        <f>Materials_data!M69</f>
        <v>9.6422205742143413E-2</v>
      </c>
      <c r="N264">
        <f>Materials_data!N69</f>
        <v>9.4533767164993565E-2</v>
      </c>
      <c r="O264">
        <f>Materials_data!O69</f>
        <v>9.3968831633343367E-2</v>
      </c>
      <c r="P264">
        <f>Materials_data!P69</f>
        <v>9.2146524199356039E-2</v>
      </c>
      <c r="Q264">
        <f>Materials_data!Q69</f>
        <v>9.0214561738121715E-2</v>
      </c>
      <c r="R264">
        <f>Materials_data!R69</f>
        <v>8.8996136121708591E-2</v>
      </c>
      <c r="S264">
        <f>Materials_data!S69</f>
        <v>8.8867249353559677E-2</v>
      </c>
      <c r="T264">
        <f>Materials_data!T69</f>
        <v>9.070784736857139E-2</v>
      </c>
      <c r="U264">
        <f>Materials_data!U69</f>
        <v>9.4807994327824288E-2</v>
      </c>
      <c r="V264">
        <f>Materials_data!V69</f>
        <v>9.8931310807833253E-2</v>
      </c>
      <c r="W264">
        <f>Materials_data!W69</f>
        <v>0.10082309725320657</v>
      </c>
      <c r="X264">
        <f>Materials_data!X69</f>
        <v>0.10362513462888603</v>
      </c>
      <c r="Y264">
        <f>Materials_data!Y69</f>
        <v>0.10568414913028668</v>
      </c>
      <c r="Z264">
        <f>Materials_data!Z69</f>
        <v>0.10641653138061999</v>
      </c>
      <c r="AA264">
        <f>Materials_data!AA69</f>
        <v>0.10807293832323345</v>
      </c>
      <c r="AB264">
        <f>Materials_data!AB69</f>
        <v>0.11101156392789147</v>
      </c>
      <c r="AC264">
        <f>Materials_data!AC69</f>
        <v>0.11289374091592871</v>
      </c>
      <c r="AD264">
        <f>Materials_data!AD69</f>
        <v>0.11432325949565922</v>
      </c>
      <c r="AE264">
        <f>Materials_data!AE69</f>
        <v>0.11655803552501817</v>
      </c>
      <c r="AF264">
        <f>Materials_data!AF69</f>
        <v>0.11875130870211709</v>
      </c>
      <c r="AG264">
        <f>Materials_data!AG69</f>
        <v>0.1224005308052144</v>
      </c>
      <c r="AH264">
        <f>Materials_data!AH69</f>
        <v>0.12725703742275227</v>
      </c>
      <c r="AI264">
        <f>Materials_data!AI69</f>
        <v>0.13217546983211503</v>
      </c>
      <c r="AJ264">
        <f>Materials_data!AJ69</f>
        <v>0.13694750857145307</v>
      </c>
      <c r="AK264">
        <f>Materials_data!AK69</f>
        <v>0.14087482909517782</v>
      </c>
      <c r="AL264">
        <f>Materials_data!AL69</f>
        <v>0.14574185015927985</v>
      </c>
      <c r="AM264">
        <f>Materials_data!AM69</f>
        <v>0.1498813732601616</v>
      </c>
      <c r="AN264">
        <f>Materials_data!AN69</f>
        <v>0.15435000965644355</v>
      </c>
      <c r="AO264">
        <f>Materials_data!AO69</f>
        <v>0.15881813045816714</v>
      </c>
      <c r="AP264">
        <f>Materials_data!AP69</f>
        <v>0.16284462527417207</v>
      </c>
      <c r="AQ264">
        <f>Materials_data!AQ69</f>
        <v>0.16708096127964134</v>
      </c>
      <c r="AR264">
        <f>Materials_data!AR69</f>
        <v>0.16954592336788263</v>
      </c>
    </row>
    <row r="265" spans="1:44" x14ac:dyDescent="0.2">
      <c r="A265" t="str">
        <f>Materials_data!A70</f>
        <v>MATERIALS</v>
      </c>
      <c r="B265" t="str">
        <f>Materials_data!B70</f>
        <v>SDG|SDG15|Forest share</v>
      </c>
      <c r="C265" t="str">
        <f>Materials_data!C70</f>
        <v>percentage</v>
      </c>
      <c r="D265">
        <f>Materials_data!D70</f>
        <v>0.30750307503074953</v>
      </c>
      <c r="E265">
        <f>Materials_data!E70</f>
        <v>0.30750307503075031</v>
      </c>
      <c r="F265">
        <f>Materials_data!F70</f>
        <v>0.30750307503075031</v>
      </c>
      <c r="G265">
        <f>Materials_data!G70</f>
        <v>0.30684182650193637</v>
      </c>
      <c r="H265">
        <f>Materials_data!H70</f>
        <v>0.30502622253609735</v>
      </c>
      <c r="I265">
        <f>Materials_data!I70</f>
        <v>0.30102361907118225</v>
      </c>
      <c r="J265">
        <f>Materials_data!J70</f>
        <v>0.29606457691028598</v>
      </c>
      <c r="K265">
        <f>Materials_data!K70</f>
        <v>0.29109181482017832</v>
      </c>
      <c r="L265">
        <f>Materials_data!L70</f>
        <v>0.28610990611059639</v>
      </c>
      <c r="M265">
        <f>Materials_data!M70</f>
        <v>0.28111427747179801</v>
      </c>
      <c r="N265">
        <f>Materials_data!N70</f>
        <v>0.27610950221352681</v>
      </c>
      <c r="O265">
        <f>Materials_data!O70</f>
        <v>0.27310960506029752</v>
      </c>
      <c r="P265">
        <f>Materials_data!P70</f>
        <v>0.27013272714967562</v>
      </c>
      <c r="Q265">
        <f>Materials_data!Q70</f>
        <v>0.26717087282431701</v>
      </c>
      <c r="R265">
        <f>Materials_data!R70</f>
        <v>0.2642343972151841</v>
      </c>
      <c r="S265">
        <f>Materials_data!S70</f>
        <v>0.26131542263510954</v>
      </c>
      <c r="T265">
        <f>Materials_data!T70</f>
        <v>0.25848116575467184</v>
      </c>
      <c r="U265">
        <f>Materials_data!U70</f>
        <v>0.25566714129226381</v>
      </c>
      <c r="V265">
        <f>Materials_data!V70</f>
        <v>0.25288396481298253</v>
      </c>
      <c r="W265">
        <f>Materials_data!W70</f>
        <v>0.25012403210176415</v>
      </c>
      <c r="X265">
        <f>Materials_data!X70</f>
        <v>0.2473981092963356</v>
      </c>
      <c r="Y265">
        <f>Materials_data!Y70</f>
        <v>0.24565300031336229</v>
      </c>
      <c r="Z265">
        <f>Materials_data!Z70</f>
        <v>0.24400212491704976</v>
      </c>
      <c r="AA265">
        <f>Materials_data!AA70</f>
        <v>0.24233388257006841</v>
      </c>
      <c r="AB265">
        <f>Materials_data!AB70</f>
        <v>0.24075914383481359</v>
      </c>
      <c r="AC265">
        <f>Materials_data!AC70</f>
        <v>0.23922781131247675</v>
      </c>
      <c r="AD265">
        <f>Materials_data!AD70</f>
        <v>0.23774205531583059</v>
      </c>
      <c r="AE265">
        <f>Materials_data!AE70</f>
        <v>0.23630415467228766</v>
      </c>
      <c r="AF265">
        <f>Materials_data!AF70</f>
        <v>0.23497323981517412</v>
      </c>
      <c r="AG265">
        <f>Materials_data!AG70</f>
        <v>0.23363377450666153</v>
      </c>
      <c r="AH265">
        <f>Materials_data!AH70</f>
        <v>0.23240644541681682</v>
      </c>
      <c r="AI265">
        <f>Materials_data!AI70</f>
        <v>0.23186311396243139</v>
      </c>
      <c r="AJ265">
        <f>Materials_data!AJ70</f>
        <v>0.23138085940562533</v>
      </c>
      <c r="AK265">
        <f>Materials_data!AK70</f>
        <v>0.2309581622727781</v>
      </c>
      <c r="AL265">
        <f>Materials_data!AL70</f>
        <v>0.23060280244536088</v>
      </c>
      <c r="AM265">
        <f>Materials_data!AM70</f>
        <v>0.2303181467661127</v>
      </c>
      <c r="AN265">
        <f>Materials_data!AN70</f>
        <v>0.23010773045996694</v>
      </c>
      <c r="AO265">
        <f>Materials_data!AO70</f>
        <v>0.22997069213577215</v>
      </c>
      <c r="AP265">
        <f>Materials_data!AP70</f>
        <v>0.229976813703968</v>
      </c>
      <c r="AQ265">
        <f>Materials_data!AQ70</f>
        <v>0.23000756563076483</v>
      </c>
      <c r="AR265">
        <f>Materials_data!AR70</f>
        <v>0.23012855596769086</v>
      </c>
    </row>
    <row r="266" spans="1:44" x14ac:dyDescent="0.2">
      <c r="A266" t="str">
        <f>Materials_data!A73</f>
        <v>MATERIALS</v>
      </c>
      <c r="B266" t="str">
        <f>Materials_data!B73</f>
        <v>Secondary Energy</v>
      </c>
      <c r="C266" t="str">
        <f>Materials_data!C73</f>
        <v>EJ/yr</v>
      </c>
      <c r="D266">
        <f>Materials_data!D73</f>
        <v>173.42949324731552</v>
      </c>
      <c r="E266">
        <f>Materials_data!E73</f>
        <v>180.46334162707387</v>
      </c>
      <c r="F266">
        <f>Materials_data!F73</f>
        <v>185.72065599985984</v>
      </c>
      <c r="G266">
        <f>Materials_data!G73</f>
        <v>191.43262647564529</v>
      </c>
      <c r="H266">
        <f>Materials_data!H73</f>
        <v>197.91517267547204</v>
      </c>
      <c r="I266">
        <f>Materials_data!I73</f>
        <v>203.00409925776896</v>
      </c>
      <c r="J266">
        <f>Materials_data!J73</f>
        <v>207.42894694003144</v>
      </c>
      <c r="K266">
        <f>Materials_data!K73</f>
        <v>211.3771351524698</v>
      </c>
      <c r="L266">
        <f>Materials_data!L73</f>
        <v>217.43774712001638</v>
      </c>
      <c r="M266">
        <f>Materials_data!M73</f>
        <v>221.92080845732474</v>
      </c>
      <c r="N266">
        <f>Materials_data!N73</f>
        <v>227.54071021126501</v>
      </c>
      <c r="O266">
        <f>Materials_data!O73</f>
        <v>234.55088369869389</v>
      </c>
      <c r="P266">
        <f>Materials_data!P73</f>
        <v>240.99584388113519</v>
      </c>
      <c r="Q266">
        <f>Materials_data!Q73</f>
        <v>246.0246079243822</v>
      </c>
      <c r="R266">
        <f>Materials_data!R73</f>
        <v>248.73894196678171</v>
      </c>
      <c r="S266">
        <f>Materials_data!S73</f>
        <v>259.56210295534322</v>
      </c>
      <c r="T266">
        <f>Materials_data!T73</f>
        <v>253.79643441697189</v>
      </c>
      <c r="U266">
        <f>Materials_data!U73</f>
        <v>256.86392632507693</v>
      </c>
      <c r="V266">
        <f>Materials_data!V73</f>
        <v>259.9823433699566</v>
      </c>
      <c r="W266">
        <f>Materials_data!W73</f>
        <v>262.93498258578012</v>
      </c>
      <c r="X266">
        <f>Materials_data!X73</f>
        <v>263.21340480875807</v>
      </c>
      <c r="Y266">
        <f>Materials_data!Y73</f>
        <v>261.5896709636063</v>
      </c>
      <c r="Z266">
        <f>Materials_data!Z73</f>
        <v>263.17508914694321</v>
      </c>
      <c r="AA266">
        <f>Materials_data!AA73</f>
        <v>264.3232807549403</v>
      </c>
      <c r="AB266">
        <f>Materials_data!AB73</f>
        <v>265.23752485153921</v>
      </c>
      <c r="AC266">
        <f>Materials_data!AC73</f>
        <v>267.62622151381822</v>
      </c>
      <c r="AD266">
        <f>Materials_data!AD73</f>
        <v>268.47526640559011</v>
      </c>
      <c r="AE266">
        <f>Materials_data!AE73</f>
        <v>268.67320871770215</v>
      </c>
      <c r="AF266">
        <f>Materials_data!AF73</f>
        <v>268.52707258565431</v>
      </c>
      <c r="AG266">
        <f>Materials_data!AG73</f>
        <v>271.71199080384298</v>
      </c>
      <c r="AH266">
        <f>Materials_data!AH73</f>
        <v>274.50785759116434</v>
      </c>
      <c r="AI266">
        <f>Materials_data!AI73</f>
        <v>277.15662207282162</v>
      </c>
      <c r="AJ266">
        <f>Materials_data!AJ73</f>
        <v>279.57123093055111</v>
      </c>
      <c r="AK266">
        <f>Materials_data!AK73</f>
        <v>280.09702814703411</v>
      </c>
      <c r="AL266">
        <f>Materials_data!AL73</f>
        <v>282.63997849396549</v>
      </c>
      <c r="AM266">
        <f>Materials_data!AM73</f>
        <v>284.65737325162576</v>
      </c>
      <c r="AN266">
        <f>Materials_data!AN73</f>
        <v>287.17807161596858</v>
      </c>
      <c r="AO266">
        <f>Materials_data!AO73</f>
        <v>289.70797532014376</v>
      </c>
      <c r="AP266">
        <f>Materials_data!AP73</f>
        <v>291.09360485440561</v>
      </c>
      <c r="AQ266">
        <f>Materials_data!AQ73</f>
        <v>291.18801835052011</v>
      </c>
      <c r="AR266">
        <f>Materials_data!AR73</f>
        <v>296.22480640774609</v>
      </c>
    </row>
    <row r="267" spans="1:44" x14ac:dyDescent="0.2">
      <c r="A267" t="str">
        <f>Materials_data!A74</f>
        <v>MATERIALS</v>
      </c>
      <c r="B267" t="str">
        <f>Materials_data!B74</f>
        <v>Secondary Energy|Electricity</v>
      </c>
      <c r="C267" t="str">
        <f>Materials_data!C74</f>
        <v>EJ/yr</v>
      </c>
      <c r="D267">
        <f>Materials_data!D74</f>
        <v>74.487499228324666</v>
      </c>
      <c r="E267">
        <f>Materials_data!E74</f>
        <v>77.350127266767515</v>
      </c>
      <c r="F267">
        <f>Materials_data!F74</f>
        <v>80.173530110941471</v>
      </c>
      <c r="G267">
        <f>Materials_data!G74</f>
        <v>82.870811176618886</v>
      </c>
      <c r="H267">
        <f>Materials_data!H74</f>
        <v>85.462761026398056</v>
      </c>
      <c r="I267">
        <f>Materials_data!I74</f>
        <v>88.036437982263948</v>
      </c>
      <c r="J267">
        <f>Materials_data!J74</f>
        <v>91.074645659262075</v>
      </c>
      <c r="K267">
        <f>Materials_data!K74</f>
        <v>93.999211373038889</v>
      </c>
      <c r="L267">
        <f>Materials_data!L74</f>
        <v>97.002193550076726</v>
      </c>
      <c r="M267">
        <f>Materials_data!M74</f>
        <v>100.20428166065899</v>
      </c>
      <c r="N267">
        <f>Materials_data!N74</f>
        <v>103.03861467276379</v>
      </c>
      <c r="O267">
        <f>Materials_data!O74</f>
        <v>106.2188817341155</v>
      </c>
      <c r="P267">
        <f>Materials_data!P74</f>
        <v>109.36605989436893</v>
      </c>
      <c r="Q267">
        <f>Materials_data!Q74</f>
        <v>112.4792339802801</v>
      </c>
      <c r="R267">
        <f>Materials_data!R74</f>
        <v>114.40576742263826</v>
      </c>
      <c r="S267">
        <f>Materials_data!S74</f>
        <v>117.4224207886849</v>
      </c>
      <c r="T267">
        <f>Materials_data!T74</f>
        <v>120.5245418788387</v>
      </c>
      <c r="U267">
        <f>Materials_data!U74</f>
        <v>123.61169065870828</v>
      </c>
      <c r="V267">
        <f>Materials_data!V74</f>
        <v>126.65946155684362</v>
      </c>
      <c r="W267">
        <f>Materials_data!W74</f>
        <v>129.67395929637968</v>
      </c>
      <c r="X267">
        <f>Materials_data!X74</f>
        <v>132.65971661990682</v>
      </c>
      <c r="Y267">
        <f>Materials_data!Y74</f>
        <v>135.98147055460086</v>
      </c>
      <c r="Z267">
        <f>Materials_data!Z74</f>
        <v>139.29975398290381</v>
      </c>
      <c r="AA267">
        <f>Materials_data!AA74</f>
        <v>142.61017386931607</v>
      </c>
      <c r="AB267">
        <f>Materials_data!AB74</f>
        <v>146.11450677568442</v>
      </c>
      <c r="AC267">
        <f>Materials_data!AC74</f>
        <v>149.72185791284309</v>
      </c>
      <c r="AD267">
        <f>Materials_data!AD74</f>
        <v>152.59800565717541</v>
      </c>
      <c r="AE267">
        <f>Materials_data!AE74</f>
        <v>155.58322156036397</v>
      </c>
      <c r="AF267">
        <f>Materials_data!AF74</f>
        <v>158.53929435078558</v>
      </c>
      <c r="AG267">
        <f>Materials_data!AG74</f>
        <v>161.83685002163097</v>
      </c>
      <c r="AH267">
        <f>Materials_data!AH74</f>
        <v>164.84309218819828</v>
      </c>
      <c r="AI267">
        <f>Materials_data!AI74</f>
        <v>167.56477655208352</v>
      </c>
      <c r="AJ267">
        <f>Materials_data!AJ74</f>
        <v>170.07661154237067</v>
      </c>
      <c r="AK267">
        <f>Materials_data!AK74</f>
        <v>170.81342572035496</v>
      </c>
      <c r="AL267">
        <f>Materials_data!AL74</f>
        <v>173.41809254288921</v>
      </c>
      <c r="AM267">
        <f>Materials_data!AM74</f>
        <v>176.01870783373451</v>
      </c>
      <c r="AN267">
        <f>Materials_data!AN74</f>
        <v>178.59390078863376</v>
      </c>
      <c r="AO267">
        <f>Materials_data!AO74</f>
        <v>181.17200944428373</v>
      </c>
      <c r="AP267">
        <f>Materials_data!AP74</f>
        <v>183.71516655095434</v>
      </c>
      <c r="AQ267">
        <f>Materials_data!AQ74</f>
        <v>186.1304912279835</v>
      </c>
      <c r="AR267">
        <f>Materials_data!AR74</f>
        <v>187.73181128510211</v>
      </c>
    </row>
    <row r="268" spans="1:44" x14ac:dyDescent="0.2">
      <c r="A268" t="str">
        <f>Materials_data!A75</f>
        <v>MATERIALS</v>
      </c>
      <c r="B268" t="str">
        <f>Materials_data!B75</f>
        <v>Secondary Energy|Electricity|Biomass</v>
      </c>
      <c r="C268" t="str">
        <f>Materials_data!C75</f>
        <v>EJ/yr</v>
      </c>
      <c r="D268">
        <f>Materials_data!D75</f>
        <v>0.93297480523200005</v>
      </c>
      <c r="E268">
        <f>Materials_data!E75</f>
        <v>0.90586147694399999</v>
      </c>
      <c r="F268">
        <f>Materials_data!F75</f>
        <v>0.8765055921599999</v>
      </c>
      <c r="G268">
        <f>Materials_data!G75</f>
        <v>0.84714970737599993</v>
      </c>
      <c r="H268">
        <f>Materials_data!H75</f>
        <v>0.81757026388799903</v>
      </c>
      <c r="I268">
        <f>Materials_data!I75</f>
        <v>0.790680494304</v>
      </c>
      <c r="J268">
        <f>Materials_data!J75</f>
        <v>1.2177843360709959</v>
      </c>
      <c r="K268">
        <f>Materials_data!K75</f>
        <v>1.600910848799999</v>
      </c>
      <c r="L268">
        <f>Materials_data!L75</f>
        <v>1.5263644751999998</v>
      </c>
      <c r="M268">
        <f>Materials_data!M75</f>
        <v>1.6495336344495408</v>
      </c>
      <c r="N268">
        <f>Materials_data!N75</f>
        <v>2.5881768936090603</v>
      </c>
      <c r="O268">
        <f>Materials_data!O75</f>
        <v>3.9883406040090401</v>
      </c>
      <c r="P268">
        <f>Materials_data!P75</f>
        <v>5.3934633504090703</v>
      </c>
      <c r="Q268">
        <f>Materials_data!Q75</f>
        <v>6.3168184034926496</v>
      </c>
      <c r="R268">
        <f>Materials_data!R75</f>
        <v>7.0952867630419094</v>
      </c>
      <c r="S268">
        <f>Materials_data!S75</f>
        <v>7.8801959349431208</v>
      </c>
      <c r="T268">
        <f>Materials_data!T75</f>
        <v>7.7645887895077301</v>
      </c>
      <c r="U268">
        <f>Materials_data!U75</f>
        <v>7.8295568690497701</v>
      </c>
      <c r="V268">
        <f>Materials_data!V75</f>
        <v>7.7607463324923858</v>
      </c>
      <c r="W268">
        <f>Materials_data!W75</f>
        <v>7.6928513510214298</v>
      </c>
      <c r="X268">
        <f>Materials_data!X75</f>
        <v>7.7685342962089328</v>
      </c>
      <c r="Y268">
        <f>Materials_data!Y75</f>
        <v>7.6517305750298812</v>
      </c>
      <c r="Z268">
        <f>Materials_data!Z75</f>
        <v>7.75226542730943</v>
      </c>
      <c r="AA268">
        <f>Materials_data!AA75</f>
        <v>7.6752529385094297</v>
      </c>
      <c r="AB268">
        <f>Materials_data!AB75</f>
        <v>7.5957475289094303</v>
      </c>
      <c r="AC268">
        <f>Materials_data!AC75</f>
        <v>7.9898854044251797</v>
      </c>
      <c r="AD268">
        <f>Materials_data!AD75</f>
        <v>8.6484289365697702</v>
      </c>
      <c r="AE268">
        <f>Materials_data!AE75</f>
        <v>8.7043469240547999</v>
      </c>
      <c r="AF268">
        <f>Materials_data!AF75</f>
        <v>8.6796857720548104</v>
      </c>
      <c r="AG268">
        <f>Materials_data!AG75</f>
        <v>8.7093756934245299</v>
      </c>
      <c r="AH268">
        <f>Materials_data!AH75</f>
        <v>8.6847145414245297</v>
      </c>
      <c r="AI268">
        <f>Materials_data!AI75</f>
        <v>8.6721833297160291</v>
      </c>
      <c r="AJ268">
        <f>Materials_data!AJ75</f>
        <v>8.6900560970430103</v>
      </c>
      <c r="AK268">
        <f>Materials_data!AK75</f>
        <v>8.6678610602430108</v>
      </c>
      <c r="AL268">
        <f>Materials_data!AL75</f>
        <v>8.6699882088392801</v>
      </c>
      <c r="AM268">
        <f>Materials_data!AM75</f>
        <v>9.1163538791806893</v>
      </c>
      <c r="AN268">
        <f>Materials_data!AN75</f>
        <v>9.1163538791806893</v>
      </c>
      <c r="AO268">
        <f>Materials_data!AO75</f>
        <v>9.1554501768449406</v>
      </c>
      <c r="AP268">
        <f>Materials_data!AP75</f>
        <v>9.1554501768449299</v>
      </c>
      <c r="AQ268">
        <f>Materials_data!AQ75</f>
        <v>9.1554501768449299</v>
      </c>
      <c r="AR268">
        <f>Materials_data!AR75</f>
        <v>9.21544541720057</v>
      </c>
    </row>
    <row r="269" spans="1:44" x14ac:dyDescent="0.2">
      <c r="A269" t="str">
        <f>Materials_data!A76</f>
        <v>MATERIALS</v>
      </c>
      <c r="B269" t="str">
        <f>Materials_data!B76</f>
        <v>Secondary Energy|Electricity|Coal</v>
      </c>
      <c r="C269" t="str">
        <f>Materials_data!C76</f>
        <v>EJ/yr</v>
      </c>
      <c r="D269">
        <f>Materials_data!D76</f>
        <v>30.029407019999997</v>
      </c>
      <c r="E269">
        <f>Materials_data!E76</f>
        <v>29.886208398503999</v>
      </c>
      <c r="F269">
        <f>Materials_data!F76</f>
        <v>29.668114804464</v>
      </c>
      <c r="G269">
        <f>Materials_data!G76</f>
        <v>31.204889297495999</v>
      </c>
      <c r="H269">
        <f>Materials_data!H76</f>
        <v>30.906810647063999</v>
      </c>
      <c r="I269">
        <f>Materials_data!I76</f>
        <v>30.674531561039998</v>
      </c>
      <c r="J269">
        <f>Materials_data!J76</f>
        <v>32.618310436396698</v>
      </c>
      <c r="K269">
        <f>Materials_data!K76</f>
        <v>32.126237714572099</v>
      </c>
      <c r="L269">
        <f>Materials_data!L76</f>
        <v>31.225720134239999</v>
      </c>
      <c r="M269">
        <f>Materials_data!M76</f>
        <v>30.090990390022888</v>
      </c>
      <c r="N269">
        <f>Materials_data!N76</f>
        <v>28.823905580185897</v>
      </c>
      <c r="O269">
        <f>Materials_data!O76</f>
        <v>25.5425117300476</v>
      </c>
      <c r="P269">
        <f>Materials_data!P76</f>
        <v>21.6183881088444</v>
      </c>
      <c r="Q269">
        <f>Materials_data!Q76</f>
        <v>22.469641855908499</v>
      </c>
      <c r="R269">
        <f>Materials_data!R76</f>
        <v>22.666322399789202</v>
      </c>
      <c r="S269">
        <f>Materials_data!S76</f>
        <v>22.649059443312002</v>
      </c>
      <c r="T269">
        <f>Materials_data!T76</f>
        <v>23.1310982330806</v>
      </c>
      <c r="U269">
        <f>Materials_data!U76</f>
        <v>22.456214483039901</v>
      </c>
      <c r="V269">
        <f>Materials_data!V76</f>
        <v>22.549779464016698</v>
      </c>
      <c r="W269">
        <f>Materials_data!W76</f>
        <v>23.601772799081399</v>
      </c>
      <c r="X269">
        <f>Materials_data!X76</f>
        <v>25.091306379881399</v>
      </c>
      <c r="Y269">
        <f>Materials_data!Y76</f>
        <v>26.5857721910814</v>
      </c>
      <c r="Z269">
        <f>Materials_data!Z76</f>
        <v>28.077771887081397</v>
      </c>
      <c r="AA269">
        <f>Materials_data!AA76</f>
        <v>29.5673054678814</v>
      </c>
      <c r="AB269">
        <f>Materials_data!AB76</f>
        <v>31.059305163881401</v>
      </c>
      <c r="AC269">
        <f>Materials_data!AC76</f>
        <v>32.551304859881398</v>
      </c>
      <c r="AD269">
        <f>Materials_data!AD76</f>
        <v>34.043304555881399</v>
      </c>
      <c r="AE269">
        <f>Materials_data!AE76</f>
        <v>35.532838136681399</v>
      </c>
      <c r="AF269">
        <f>Materials_data!AF76</f>
        <v>36.34598033999422</v>
      </c>
      <c r="AG269">
        <f>Materials_data!AG76</f>
        <v>37.850798249369404</v>
      </c>
      <c r="AH269">
        <f>Materials_data!AH76</f>
        <v>39.398861857769404</v>
      </c>
      <c r="AI269">
        <f>Materials_data!AI76</f>
        <v>40.944459350969396</v>
      </c>
      <c r="AJ269">
        <f>Materials_data!AJ76</f>
        <v>42.492746518073403</v>
      </c>
      <c r="AK269">
        <f>Materials_data!AK76</f>
        <v>44.038344011273402</v>
      </c>
      <c r="AL269">
        <f>Materials_data!AL76</f>
        <v>45.586407619673395</v>
      </c>
      <c r="AM269">
        <f>Materials_data!AM76</f>
        <v>47.132005112873401</v>
      </c>
      <c r="AN269">
        <f>Materials_data!AN76</f>
        <v>48.680292279977401</v>
      </c>
      <c r="AO269">
        <f>Materials_data!AO76</f>
        <v>50.2258897731774</v>
      </c>
      <c r="AP269">
        <f>Materials_data!AP76</f>
        <v>51.7739533815774</v>
      </c>
      <c r="AQ269">
        <f>Materials_data!AQ76</f>
        <v>53.319550874777406</v>
      </c>
      <c r="AR269">
        <f>Materials_data!AR76</f>
        <v>54.867838041881399</v>
      </c>
    </row>
    <row r="270" spans="1:44" x14ac:dyDescent="0.2">
      <c r="A270" t="str">
        <f>Materials_data!A77</f>
        <v>MATERIALS</v>
      </c>
      <c r="B270" t="str">
        <f>Materials_data!B77</f>
        <v>Secondary Energy|Electricity|Gas</v>
      </c>
      <c r="C270" t="str">
        <f>Materials_data!C77</f>
        <v>EJ/yr</v>
      </c>
      <c r="D270">
        <f>Materials_data!D77</f>
        <v>18.85677982868329</v>
      </c>
      <c r="E270">
        <f>Materials_data!E77</f>
        <v>20.26935854333842</v>
      </c>
      <c r="F270">
        <f>Materials_data!F77</f>
        <v>23.656102468966932</v>
      </c>
      <c r="G270">
        <f>Materials_data!G77</f>
        <v>27.401692850679648</v>
      </c>
      <c r="H270">
        <f>Materials_data!H77</f>
        <v>31.925935525765453</v>
      </c>
      <c r="I270">
        <f>Materials_data!I77</f>
        <v>35.619230914015915</v>
      </c>
      <c r="J270">
        <f>Materials_data!J77</f>
        <v>35.818970793735737</v>
      </c>
      <c r="K270">
        <f>Materials_data!K77</f>
        <v>39.114068183164491</v>
      </c>
      <c r="L270">
        <f>Materials_data!L77</f>
        <v>42.37612251143554</v>
      </c>
      <c r="M270">
        <f>Materials_data!M77</f>
        <v>44.054451843499557</v>
      </c>
      <c r="N270">
        <f>Materials_data!N77</f>
        <v>45.032293281110952</v>
      </c>
      <c r="O270">
        <f>Materials_data!O77</f>
        <v>48.062383612806642</v>
      </c>
      <c r="P270">
        <f>Materials_data!P77</f>
        <v>49.989599843293249</v>
      </c>
      <c r="Q270">
        <f>Materials_data!Q77</f>
        <v>52.26383116759434</v>
      </c>
      <c r="R270">
        <f>Materials_data!R77</f>
        <v>55.135456968993239</v>
      </c>
      <c r="S270">
        <f>Materials_data!S77</f>
        <v>58.902523350457443</v>
      </c>
      <c r="T270">
        <f>Materials_data!T77</f>
        <v>60.491296096612643</v>
      </c>
      <c r="U270">
        <f>Materials_data!U77</f>
        <v>61.826417596413819</v>
      </c>
      <c r="V270">
        <f>Materials_data!V77</f>
        <v>63.212208481826217</v>
      </c>
      <c r="W270">
        <f>Materials_data!W77</f>
        <v>65.214709643894608</v>
      </c>
      <c r="X270">
        <f>Materials_data!X77</f>
        <v>66.073367608409313</v>
      </c>
      <c r="Y270">
        <f>Materials_data!Y77</f>
        <v>67.92418129585721</v>
      </c>
      <c r="Z270">
        <f>Materials_data!Z77</f>
        <v>68.791787841795013</v>
      </c>
      <c r="AA270">
        <f>Materials_data!AA77</f>
        <v>68.992539801751718</v>
      </c>
      <c r="AB270">
        <f>Materials_data!AB77</f>
        <v>68.842002387897537</v>
      </c>
      <c r="AC270">
        <f>Materials_data!AC77</f>
        <v>69.033398314681804</v>
      </c>
      <c r="AD270">
        <f>Materials_data!AD77</f>
        <v>68.3868303794615</v>
      </c>
      <c r="AE270">
        <f>Materials_data!AE77</f>
        <v>68.027408771133068</v>
      </c>
      <c r="AF270">
        <f>Materials_data!AF77</f>
        <v>68.388499129553907</v>
      </c>
      <c r="AG270">
        <f>Materials_data!AG77</f>
        <v>67.839413511398334</v>
      </c>
      <c r="AH270">
        <f>Materials_data!AH77</f>
        <v>66.20408246060228</v>
      </c>
      <c r="AI270">
        <f>Materials_data!AI77</f>
        <v>64.223510229434666</v>
      </c>
      <c r="AJ270">
        <f>Materials_data!AJ77</f>
        <v>61.993921138129046</v>
      </c>
      <c r="AK270">
        <f>Materials_data!AK77</f>
        <v>59.017263037815319</v>
      </c>
      <c r="AL270">
        <f>Materials_data!AL77</f>
        <v>56.874848061210422</v>
      </c>
      <c r="AM270">
        <f>Materials_data!AM77</f>
        <v>54.798093719899121</v>
      </c>
      <c r="AN270">
        <f>Materials_data!AN77</f>
        <v>52.811843406361774</v>
      </c>
      <c r="AO270">
        <f>Materials_data!AO77</f>
        <v>50.79436951562559</v>
      </c>
      <c r="AP270">
        <f>Materials_data!AP77</f>
        <v>49.120486767406923</v>
      </c>
      <c r="AQ270">
        <f>Materials_data!AQ77</f>
        <v>47.096540499109061</v>
      </c>
      <c r="AR270">
        <f>Materials_data!AR77</f>
        <v>44.954943641725052</v>
      </c>
    </row>
    <row r="271" spans="1:44" x14ac:dyDescent="0.2">
      <c r="A271" t="str">
        <f>Materials_data!A78</f>
        <v>MATERIALS</v>
      </c>
      <c r="B271" t="str">
        <f>Materials_data!B78</f>
        <v>Secondary Energy|Electricity|Hydro</v>
      </c>
      <c r="C271" t="str">
        <f>Materials_data!C78</f>
        <v>EJ/yr</v>
      </c>
      <c r="D271">
        <f>Materials_data!D78</f>
        <v>12.561203813760001</v>
      </c>
      <c r="E271">
        <f>Materials_data!E78</f>
        <v>12.6517229064576</v>
      </c>
      <c r="F271">
        <f>Materials_data!F78</f>
        <v>12.734546584435199</v>
      </c>
      <c r="G271">
        <f>Materials_data!G78</f>
        <v>12.8125570741056</v>
      </c>
      <c r="H271">
        <f>Materials_data!H78</f>
        <v>12.8842950281472</v>
      </c>
      <c r="I271">
        <f>Materials_data!I78</f>
        <v>12.949760446559999</v>
      </c>
      <c r="J271">
        <f>Materials_data!J78</f>
        <v>13.006254680294299</v>
      </c>
      <c r="K271">
        <f>Materials_data!K78</f>
        <v>13.0592114956799</v>
      </c>
      <c r="L271">
        <f>Materials_data!L78</f>
        <v>12.8800844928</v>
      </c>
      <c r="M271">
        <f>Materials_data!M78</f>
        <v>12.702379132799999</v>
      </c>
      <c r="N271">
        <f>Materials_data!N78</f>
        <v>12.5232521299199</v>
      </c>
      <c r="O271">
        <f>Materials_data!O78</f>
        <v>12.34412512704</v>
      </c>
      <c r="P271">
        <f>Materials_data!P78</f>
        <v>12.16499812416</v>
      </c>
      <c r="Q271">
        <f>Materials_data!Q78</f>
        <v>11.985871121279999</v>
      </c>
      <c r="R271">
        <f>Materials_data!R78</f>
        <v>11.806744118400001</v>
      </c>
      <c r="S271">
        <f>Materials_data!S78</f>
        <v>11.6290387584</v>
      </c>
      <c r="T271">
        <f>Materials_data!T78</f>
        <v>12.548108443405999</v>
      </c>
      <c r="U271">
        <f>Materials_data!U78</f>
        <v>14.501445760526</v>
      </c>
      <c r="V271">
        <f>Materials_data!V78</f>
        <v>16.454783077645999</v>
      </c>
      <c r="W271">
        <f>Materials_data!W78</f>
        <v>17.361242479936202</v>
      </c>
      <c r="X271">
        <f>Materials_data!X78</f>
        <v>17.736146438956201</v>
      </c>
      <c r="Y271">
        <f>Materials_data!Y78</f>
        <v>18.807316461027401</v>
      </c>
      <c r="Z271">
        <f>Materials_data!Z78</f>
        <v>19.469099736081599</v>
      </c>
      <c r="AA271">
        <f>Materials_data!AA78</f>
        <v>20.649442343679102</v>
      </c>
      <c r="AB271">
        <f>Materials_data!AB78</f>
        <v>22.373500583130202</v>
      </c>
      <c r="AC271">
        <f>Materials_data!AC78</f>
        <v>23.806831668479902</v>
      </c>
      <c r="AD271">
        <f>Materials_data!AD78</f>
        <v>24.035716172160001</v>
      </c>
      <c r="AE271">
        <f>Materials_data!AE78</f>
        <v>24.266022318719902</v>
      </c>
      <c r="AF271">
        <f>Materials_data!AF78</f>
        <v>24.496328465279902</v>
      </c>
      <c r="AG271">
        <f>Materials_data!AG78</f>
        <v>24.725212968960001</v>
      </c>
      <c r="AH271">
        <f>Materials_data!AH78</f>
        <v>24.9540974726401</v>
      </c>
      <c r="AI271">
        <f>Materials_data!AI78</f>
        <v>25.1559707615999</v>
      </c>
      <c r="AJ271">
        <f>Materials_data!AJ78</f>
        <v>25.357844050560001</v>
      </c>
      <c r="AK271">
        <f>Materials_data!AK78</f>
        <v>25.559717339519999</v>
      </c>
      <c r="AL271">
        <f>Materials_data!AL78</f>
        <v>25.763012271359901</v>
      </c>
      <c r="AM271">
        <f>Materials_data!AM78</f>
        <v>25.964885560319999</v>
      </c>
      <c r="AN271">
        <f>Materials_data!AN78</f>
        <v>26.099941633919901</v>
      </c>
      <c r="AO271">
        <f>Materials_data!AO78</f>
        <v>26.234997707519998</v>
      </c>
      <c r="AP271">
        <f>Materials_data!AP78</f>
        <v>26.370053781119999</v>
      </c>
      <c r="AQ271">
        <f>Materials_data!AQ78</f>
        <v>26.505109854719898</v>
      </c>
      <c r="AR271">
        <f>Materials_data!AR78</f>
        <v>26.641587571199999</v>
      </c>
    </row>
    <row r="272" spans="1:44" x14ac:dyDescent="0.2">
      <c r="A272" t="str">
        <f>Materials_data!A79</f>
        <v>MATERIALS</v>
      </c>
      <c r="B272" t="str">
        <f>Materials_data!B79</f>
        <v>Secondary Energy|Electricity|Nuclear</v>
      </c>
      <c r="C272" t="str">
        <f>Materials_data!C79</f>
        <v>EJ/yr</v>
      </c>
      <c r="D272">
        <f>Materials_data!D79</f>
        <v>9.0734770261853797</v>
      </c>
      <c r="E272">
        <f>Materials_data!E79</f>
        <v>10.005980868551999</v>
      </c>
      <c r="F272">
        <f>Materials_data!F79</f>
        <v>8.9515268302551707</v>
      </c>
      <c r="G272">
        <f>Materials_data!G79</f>
        <v>5.7730940538520601</v>
      </c>
      <c r="H272">
        <f>Materials_data!H79</f>
        <v>3.5001257103480601</v>
      </c>
      <c r="I272">
        <f>Materials_data!I79</f>
        <v>1.91609335479618</v>
      </c>
      <c r="J272">
        <f>Materials_data!J79</f>
        <v>1.6138465028303901</v>
      </c>
      <c r="K272">
        <f>Materials_data!K79</f>
        <v>0.81834058114560004</v>
      </c>
      <c r="L272">
        <f>Materials_data!L79</f>
        <v>0.79946696632320002</v>
      </c>
      <c r="M272">
        <f>Materials_data!M79</f>
        <v>2.5133759246587402</v>
      </c>
      <c r="N272">
        <f>Materials_data!N79</f>
        <v>2.1289023196950398</v>
      </c>
      <c r="O272">
        <f>Materials_data!O79</f>
        <v>3.2275425030500999</v>
      </c>
      <c r="P272">
        <f>Materials_data!P79</f>
        <v>6.8029634550643499</v>
      </c>
      <c r="Q272">
        <f>Materials_data!Q79</f>
        <v>8.0206770239999994</v>
      </c>
      <c r="R272">
        <f>Materials_data!R79</f>
        <v>7.8056898048000001</v>
      </c>
      <c r="S272">
        <f>Materials_data!S79</f>
        <v>7.5879463392000002</v>
      </c>
      <c r="T272">
        <f>Materials_data!T79</f>
        <v>7.3702028736000003</v>
      </c>
      <c r="U272">
        <f>Materials_data!U79</f>
        <v>7.1552156544000001</v>
      </c>
      <c r="V272">
        <f>Materials_data!V79</f>
        <v>6.9374721888000002</v>
      </c>
      <c r="W272">
        <f>Materials_data!W79</f>
        <v>6.7197287231999896</v>
      </c>
      <c r="X272">
        <f>Materials_data!X79</f>
        <v>6.5047415040000001</v>
      </c>
      <c r="Y272">
        <f>Materials_data!Y79</f>
        <v>6.2869980384000002</v>
      </c>
      <c r="Z272">
        <f>Materials_data!Z79</f>
        <v>6.0720108191999902</v>
      </c>
      <c r="AA272">
        <f>Materials_data!AA79</f>
        <v>5.8542673536000001</v>
      </c>
      <c r="AB272">
        <f>Materials_data!AB79</f>
        <v>5.6365238880000001</v>
      </c>
      <c r="AC272">
        <f>Materials_data!AC79</f>
        <v>5.4215366688</v>
      </c>
      <c r="AD272">
        <f>Materials_data!AD79</f>
        <v>5.2037932031999903</v>
      </c>
      <c r="AE272">
        <f>Materials_data!AE79</f>
        <v>4.9860497376000001</v>
      </c>
      <c r="AF272">
        <f>Materials_data!AF79</f>
        <v>4.7710625183999902</v>
      </c>
      <c r="AG272">
        <f>Materials_data!AG79</f>
        <v>4.5533190527999903</v>
      </c>
      <c r="AH272">
        <f>Materials_data!AH79</f>
        <v>4.3355755872000001</v>
      </c>
      <c r="AI272">
        <f>Materials_data!AI79</f>
        <v>4.1205883679999999</v>
      </c>
      <c r="AJ272">
        <f>Materials_data!AJ79</f>
        <v>3.9028449024</v>
      </c>
      <c r="AK272">
        <f>Materials_data!AK79</f>
        <v>3.6851014368000001</v>
      </c>
      <c r="AL272">
        <f>Materials_data!AL79</f>
        <v>3.4701142175999999</v>
      </c>
      <c r="AM272">
        <f>Materials_data!AM79</f>
        <v>3.252370752</v>
      </c>
      <c r="AN272">
        <f>Materials_data!AN79</f>
        <v>3.0346272864000001</v>
      </c>
      <c r="AO272">
        <f>Materials_data!AO79</f>
        <v>2.8196400671999999</v>
      </c>
      <c r="AP272">
        <f>Materials_data!AP79</f>
        <v>2.6018966016</v>
      </c>
      <c r="AQ272">
        <f>Materials_data!AQ79</f>
        <v>2.3841531360000001</v>
      </c>
      <c r="AR272">
        <f>Materials_data!AR79</f>
        <v>2.1691659167999999</v>
      </c>
    </row>
    <row r="273" spans="1:44" x14ac:dyDescent="0.2">
      <c r="A273" t="str">
        <f>Materials_data!A80</f>
        <v>MATERIALS</v>
      </c>
      <c r="B273" t="str">
        <f>Materials_data!B80</f>
        <v>Secondary Energy|Electricity|Oil</v>
      </c>
      <c r="C273" t="str">
        <f>Materials_data!C80</f>
        <v>EJ/yr</v>
      </c>
      <c r="D273">
        <f>Materials_data!D80</f>
        <v>1.2355441505279989</v>
      </c>
      <c r="E273">
        <f>Materials_data!E80</f>
        <v>1.714104289483487</v>
      </c>
      <c r="F273">
        <f>Materials_data!F80</f>
        <v>2.2536129564201599</v>
      </c>
      <c r="G273">
        <f>Materials_data!G80</f>
        <v>2.8524133565527681</v>
      </c>
      <c r="H273">
        <f>Materials_data!H80</f>
        <v>3.5105449212973441</v>
      </c>
      <c r="I273">
        <f>Materials_data!I80</f>
        <v>4.2282965801430619</v>
      </c>
      <c r="J273">
        <f>Materials_data!J80</f>
        <v>5.0050213483979409</v>
      </c>
      <c r="K273">
        <f>Materials_data!K80</f>
        <v>5.5498861074239905</v>
      </c>
      <c r="L273">
        <f>Materials_data!L80</f>
        <v>6.5273822935083894</v>
      </c>
      <c r="M273">
        <f>Materials_data!M80</f>
        <v>7.5929567349274603</v>
      </c>
      <c r="N273">
        <f>Materials_data!N80</f>
        <v>10.37655182944741</v>
      </c>
      <c r="O273">
        <f>Materials_data!O80</f>
        <v>11.55917202963316</v>
      </c>
      <c r="P273">
        <f>Materials_data!P80</f>
        <v>11.973608096949889</v>
      </c>
      <c r="Q273">
        <f>Materials_data!Q80</f>
        <v>10.069400838637591</v>
      </c>
      <c r="R273">
        <f>Materials_data!R80</f>
        <v>8.6150220759134495</v>
      </c>
      <c r="S273">
        <f>Materials_data!S80</f>
        <v>6.8456531977528137</v>
      </c>
      <c r="T273">
        <f>Materials_data!T80</f>
        <v>6.6370616180787758</v>
      </c>
      <c r="U273">
        <f>Materials_data!U80</f>
        <v>6.6044351978067972</v>
      </c>
      <c r="V273">
        <f>Materials_data!V80</f>
        <v>5.843950409671276</v>
      </c>
      <c r="W273">
        <f>Materials_data!W80</f>
        <v>4.5191082513215477</v>
      </c>
      <c r="X273">
        <f>Materials_data!X80</f>
        <v>3.1973565457788875</v>
      </c>
      <c r="Y273">
        <f>Materials_data!Y80</f>
        <v>1.6802613190894529</v>
      </c>
      <c r="Z273">
        <f>Materials_data!Z80</f>
        <v>1.331248414190807</v>
      </c>
      <c r="AA273">
        <f>Materials_data!AA80</f>
        <v>1.298621993918806</v>
      </c>
      <c r="AB273">
        <f>Materials_data!AB80</f>
        <v>1.265995573646806</v>
      </c>
      <c r="AC273">
        <f>Materials_data!AC80</f>
        <v>1.1886574125748071</v>
      </c>
      <c r="AD273">
        <f>Materials_data!AD80</f>
        <v>1.111319251502807</v>
      </c>
      <c r="AE273">
        <f>Materials_data!AE80</f>
        <v>1.034467659374807</v>
      </c>
      <c r="AF273">
        <f>Materials_data!AF80</f>
        <v>0.95712949830280702</v>
      </c>
      <c r="AG273">
        <f>Materials_data!AG80</f>
        <v>0.87979133723080705</v>
      </c>
      <c r="AH273">
        <f>Materials_data!AH80</f>
        <v>0.80245317615880696</v>
      </c>
      <c r="AI273">
        <f>Materials_data!AI80</f>
        <v>0.75774143535880989</v>
      </c>
      <c r="AJ273">
        <f>Materials_data!AJ80</f>
        <v>0.71302969455880494</v>
      </c>
      <c r="AK273">
        <f>Materials_data!AK80</f>
        <v>0.66831795375880698</v>
      </c>
      <c r="AL273">
        <f>Materials_data!AL80</f>
        <v>0.62360621295880692</v>
      </c>
      <c r="AM273">
        <f>Materials_data!AM80</f>
        <v>0.51545698791068395</v>
      </c>
      <c r="AN273">
        <f>Materials_data!AN80</f>
        <v>0.55410256614023701</v>
      </c>
      <c r="AO273">
        <f>Materials_data!AO80</f>
        <v>0.57889447215881695</v>
      </c>
      <c r="AP273">
        <f>Materials_data!AP80</f>
        <v>0.52301607432590003</v>
      </c>
      <c r="AQ273">
        <f>Materials_data!AQ80</f>
        <v>0.457194370114612</v>
      </c>
      <c r="AR273">
        <f>Materials_data!AR80</f>
        <v>0.21080396869273901</v>
      </c>
    </row>
    <row r="274" spans="1:44" x14ac:dyDescent="0.2">
      <c r="A274" t="str">
        <f>Materials_data!A81</f>
        <v>MATERIALS</v>
      </c>
      <c r="B274" t="str">
        <f>Materials_data!B81</f>
        <v>Secondary Energy|Electricity|Other</v>
      </c>
      <c r="C274" t="str">
        <f>Materials_data!C81</f>
        <v>EJ/yr</v>
      </c>
      <c r="D274">
        <f>Materials_data!D81</f>
        <v>0.256576896</v>
      </c>
      <c r="E274">
        <f>Materials_data!E81</f>
        <v>0.24976512000000001</v>
      </c>
      <c r="F274">
        <f>Materials_data!F81</f>
        <v>0.24295334399999999</v>
      </c>
      <c r="G274">
        <f>Materials_data!G81</f>
        <v>0.241389158399999</v>
      </c>
      <c r="H274">
        <f>Materials_data!H81</f>
        <v>0.23442600960000001</v>
      </c>
      <c r="I274">
        <f>Materials_data!I81</f>
        <v>0.22978391040000001</v>
      </c>
      <c r="J274">
        <f>Materials_data!J81</f>
        <v>0.222820761599999</v>
      </c>
      <c r="K274">
        <f>Materials_data!K81</f>
        <v>0.21585761279999999</v>
      </c>
      <c r="L274">
        <f>Materials_data!L81</f>
        <v>0.208894464</v>
      </c>
      <c r="M274">
        <f>Materials_data!M81</f>
        <v>0.20193131519999999</v>
      </c>
      <c r="N274">
        <f>Materials_data!N81</f>
        <v>0.19728921599999999</v>
      </c>
      <c r="O274">
        <f>Materials_data!O81</f>
        <v>0.1903260672</v>
      </c>
      <c r="P274">
        <f>Materials_data!P81</f>
        <v>0.18336291839999999</v>
      </c>
      <c r="Q274">
        <f>Materials_data!Q81</f>
        <v>0.17639976960000001</v>
      </c>
      <c r="R274">
        <f>Materials_data!R81</f>
        <v>0.16943662079999999</v>
      </c>
      <c r="S274">
        <f>Materials_data!S81</f>
        <v>0.16247347200000001</v>
      </c>
      <c r="T274">
        <f>Materials_data!T81</f>
        <v>0.15783137279999901</v>
      </c>
      <c r="U274">
        <f>Materials_data!U81</f>
        <v>0.150868224</v>
      </c>
      <c r="V274">
        <f>Materials_data!V81</f>
        <v>0.14390507520000001</v>
      </c>
      <c r="W274">
        <f>Materials_data!W81</f>
        <v>0.136941926399999</v>
      </c>
      <c r="X274">
        <f>Materials_data!X81</f>
        <v>1.16980899839999</v>
      </c>
      <c r="Y274">
        <f>Materials_data!Y81</f>
        <v>1.2440825856</v>
      </c>
      <c r="Z274">
        <f>Materials_data!Z81</f>
        <v>1.31835617279999</v>
      </c>
      <c r="AA274">
        <f>Materials_data!AA81</f>
        <v>1.3949508096000001</v>
      </c>
      <c r="AB274">
        <f>Materials_data!AB81</f>
        <v>1.4692243968000001</v>
      </c>
      <c r="AC274">
        <f>Materials_data!AC81</f>
        <v>1.543497984</v>
      </c>
      <c r="AD274">
        <f>Materials_data!AD81</f>
        <v>1.6340189184</v>
      </c>
      <c r="AE274">
        <f>Materials_data!AE81</f>
        <v>1.7245398528</v>
      </c>
      <c r="AF274">
        <f>Materials_data!AF81</f>
        <v>1.8150607872</v>
      </c>
      <c r="AG274">
        <f>Materials_data!AG81</f>
        <v>1.9055817215999999</v>
      </c>
      <c r="AH274">
        <f>Materials_data!AH81</f>
        <v>1.9961026559999899</v>
      </c>
      <c r="AI274">
        <f>Materials_data!AI81</f>
        <v>2.13304458239999</v>
      </c>
      <c r="AJ274">
        <f>Materials_data!AJ81</f>
        <v>2.2699865088000002</v>
      </c>
      <c r="AK274">
        <f>Materials_data!AK81</f>
        <v>2.40692843519999</v>
      </c>
      <c r="AL274">
        <f>Materials_data!AL81</f>
        <v>2.54387036159999</v>
      </c>
      <c r="AM274">
        <f>Materials_data!AM81</f>
        <v>2.6808122879999901</v>
      </c>
      <c r="AN274">
        <f>Materials_data!AN81</f>
        <v>2.7899016191999899</v>
      </c>
      <c r="AO274">
        <f>Materials_data!AO81</f>
        <v>2.8989909504</v>
      </c>
      <c r="AP274">
        <f>Materials_data!AP81</f>
        <v>3.01040133119999</v>
      </c>
      <c r="AQ274">
        <f>Materials_data!AQ81</f>
        <v>3.1194906623999898</v>
      </c>
      <c r="AR274">
        <f>Materials_data!AR81</f>
        <v>3.2285799935999901</v>
      </c>
    </row>
    <row r="275" spans="1:44" x14ac:dyDescent="0.2">
      <c r="A275" t="str">
        <f>Materials_data!A82</f>
        <v>MATERIALS</v>
      </c>
      <c r="B275" t="str">
        <f>Materials_data!B82</f>
        <v>Secondary Energy|Electricity|Solar</v>
      </c>
      <c r="C275" t="str">
        <f>Materials_data!C82</f>
        <v>EJ/yr</v>
      </c>
      <c r="D275">
        <f>Materials_data!D82</f>
        <v>0.23304397593599893</v>
      </c>
      <c r="E275">
        <f>Materials_data!E82</f>
        <v>0.40144091788799996</v>
      </c>
      <c r="F275">
        <f>Materials_data!F82</f>
        <v>0.56841873983999891</v>
      </c>
      <c r="G275">
        <f>Materials_data!G82</f>
        <v>0.55946279335679905</v>
      </c>
      <c r="H275">
        <f>Materials_data!H82</f>
        <v>0.55044378748799894</v>
      </c>
      <c r="I275">
        <f>Materials_data!I82</f>
        <v>0.54148784100479896</v>
      </c>
      <c r="J275">
        <f>Materials_data!J82</f>
        <v>0.53104971513599997</v>
      </c>
      <c r="K275">
        <f>Materials_data!K82</f>
        <v>0.522093768652799</v>
      </c>
      <c r="L275">
        <f>Materials_data!L82</f>
        <v>0.51313782216959902</v>
      </c>
      <c r="M275">
        <f>Materials_data!M82</f>
        <v>0.50411881630080002</v>
      </c>
      <c r="N275">
        <f>Materials_data!N82</f>
        <v>0.52288940679551998</v>
      </c>
      <c r="O275">
        <f>Materials_data!O82</f>
        <v>0.51194253712895899</v>
      </c>
      <c r="P275">
        <f>Materials_data!P82</f>
        <v>0.50247784684800001</v>
      </c>
      <c r="Q275">
        <f>Materials_data!Q82</f>
        <v>0.49301315656703892</v>
      </c>
      <c r="R275">
        <f>Materials_data!R82</f>
        <v>0.48348540690047997</v>
      </c>
      <c r="S275">
        <f>Materials_data!S82</f>
        <v>0.47260159661951895</v>
      </c>
      <c r="T275">
        <f>Materials_data!T82</f>
        <v>0.46307384695296</v>
      </c>
      <c r="U275">
        <f>Materials_data!U82</f>
        <v>0.45360915667199997</v>
      </c>
      <c r="V275">
        <f>Materials_data!V82</f>
        <v>0.44414446639103899</v>
      </c>
      <c r="W275">
        <f>Materials_data!W82</f>
        <v>0.43319759672447999</v>
      </c>
      <c r="X275">
        <f>Materials_data!X82</f>
        <v>0.437124864272112</v>
      </c>
      <c r="Y275">
        <f>Materials_data!Y82</f>
        <v>0.42731484851548796</v>
      </c>
      <c r="Z275">
        <f>Materials_data!Z82</f>
        <v>0.417536529245567</v>
      </c>
      <c r="AA275">
        <f>Materials_data!AA82</f>
        <v>0.40633908997564605</v>
      </c>
      <c r="AB275">
        <f>Materials_data!AB82</f>
        <v>0.39652907421902395</v>
      </c>
      <c r="AC275">
        <f>Materials_data!AC82</f>
        <v>0</v>
      </c>
      <c r="AD275">
        <f>Materials_data!AD82</f>
        <v>0.57332447999999903</v>
      </c>
      <c r="AE275">
        <f>Materials_data!AE82</f>
        <v>1.56670847999999</v>
      </c>
      <c r="AF275">
        <f>Materials_data!AF82</f>
        <v>2.56009247999999</v>
      </c>
      <c r="AG275">
        <f>Materials_data!AG82</f>
        <v>4.0582406868479897</v>
      </c>
      <c r="AH275">
        <f>Materials_data!AH82</f>
        <v>5.5815948364031893</v>
      </c>
      <c r="AI275">
        <f>Materials_data!AI82</f>
        <v>7.0923460146048001</v>
      </c>
      <c r="AJ275">
        <f>Materials_data!AJ82</f>
        <v>8.6030971928063913</v>
      </c>
      <c r="AK275">
        <f>Materials_data!AK82</f>
        <v>9.2070306910080006</v>
      </c>
      <c r="AL275">
        <f>Materials_data!AL82</f>
        <v>10.717781869209599</v>
      </c>
      <c r="AM275">
        <f>Materials_data!AM82</f>
        <v>11.775833767411189</v>
      </c>
      <c r="AN275">
        <f>Materials_data!AN82</f>
        <v>13.100680225612791</v>
      </c>
      <c r="AO275">
        <f>Materials_data!AO82</f>
        <v>14.42552668381439</v>
      </c>
      <c r="AP275">
        <f>Materials_data!AP82</f>
        <v>15.748954022015901</v>
      </c>
      <c r="AQ275">
        <f>Materials_data!AQ82</f>
        <v>17.0738004802175</v>
      </c>
      <c r="AR275">
        <f>Materials_data!AR82</f>
        <v>18.548495111577502</v>
      </c>
    </row>
    <row r="276" spans="1:44" x14ac:dyDescent="0.2">
      <c r="A276" t="str">
        <f>Materials_data!A83</f>
        <v>MATERIALS</v>
      </c>
      <c r="B276" t="str">
        <f>Materials_data!B83</f>
        <v>Secondary Energy|Electricity|Wind</v>
      </c>
      <c r="C276" t="str">
        <f>Materials_data!C83</f>
        <v>EJ/yr</v>
      </c>
      <c r="D276">
        <f>Materials_data!D83</f>
        <v>1.3084917119999999</v>
      </c>
      <c r="E276">
        <f>Materials_data!E83</f>
        <v>1.2656847456</v>
      </c>
      <c r="F276">
        <f>Materials_data!F83</f>
        <v>1.2217487904</v>
      </c>
      <c r="G276">
        <f>Materials_data!G83</f>
        <v>1.1781628848000001</v>
      </c>
      <c r="H276">
        <f>Materials_data!H83</f>
        <v>1.1326091328000001</v>
      </c>
      <c r="I276">
        <f>Materials_data!I83</f>
        <v>1.0865728800000001</v>
      </c>
      <c r="J276">
        <f>Materials_data!J83</f>
        <v>1.0405870848000001</v>
      </c>
      <c r="K276">
        <f>Materials_data!K83</f>
        <v>0.99260506079999899</v>
      </c>
      <c r="L276">
        <f>Materials_data!L83</f>
        <v>0.94502039039999997</v>
      </c>
      <c r="M276">
        <f>Materials_data!M83</f>
        <v>0.89454386879999992</v>
      </c>
      <c r="N276">
        <f>Materials_data!N83</f>
        <v>0.84535401599999904</v>
      </c>
      <c r="O276">
        <f>Materials_data!O83</f>
        <v>0.79253752319999993</v>
      </c>
      <c r="P276">
        <f>Materials_data!P83</f>
        <v>0.73719815039999992</v>
      </c>
      <c r="Q276">
        <f>Materials_data!Q83</f>
        <v>0.6835806432</v>
      </c>
      <c r="R276">
        <f>Materials_data!R83</f>
        <v>0.62832326400000005</v>
      </c>
      <c r="S276">
        <f>Materials_data!S83</f>
        <v>1.2929286959999999</v>
      </c>
      <c r="T276">
        <f>Materials_data!T83</f>
        <v>1.9612806048</v>
      </c>
      <c r="U276">
        <f>Materials_data!U83</f>
        <v>2.6339277167999997</v>
      </c>
      <c r="V276">
        <f>Materials_data!V83</f>
        <v>3.3124720608000002</v>
      </c>
      <c r="W276">
        <f>Materials_data!W83</f>
        <v>3.9944065248</v>
      </c>
      <c r="X276">
        <f>Materials_data!X83</f>
        <v>4.6813299839999898</v>
      </c>
      <c r="Y276">
        <f>Materials_data!Y83</f>
        <v>5.3738132400000005</v>
      </c>
      <c r="Z276">
        <f>Materials_data!Z83</f>
        <v>6.0696771552</v>
      </c>
      <c r="AA276">
        <f>Materials_data!AA83</f>
        <v>6.7714540703999901</v>
      </c>
      <c r="AB276">
        <f>Materials_data!AB83</f>
        <v>7.4756781792</v>
      </c>
      <c r="AC276">
        <f>Materials_data!AC83</f>
        <v>8.1867455999999894</v>
      </c>
      <c r="AD276">
        <f>Materials_data!AD83</f>
        <v>8.9612697600000004</v>
      </c>
      <c r="AE276">
        <f>Materials_data!AE83</f>
        <v>9.7408396799999899</v>
      </c>
      <c r="AF276">
        <f>Materials_data!AF83</f>
        <v>10.52545536</v>
      </c>
      <c r="AG276">
        <f>Materials_data!AG83</f>
        <v>11.315116799999901</v>
      </c>
      <c r="AH276">
        <f>Materials_data!AH83</f>
        <v>12.885609599999999</v>
      </c>
      <c r="AI276">
        <f>Materials_data!AI83</f>
        <v>14.464932479999899</v>
      </c>
      <c r="AJ276">
        <f>Materials_data!AJ83</f>
        <v>16.05308543999999</v>
      </c>
      <c r="AK276">
        <f>Materials_data!AK83</f>
        <v>17.562861754736389</v>
      </c>
      <c r="AL276">
        <f>Materials_data!AL83</f>
        <v>19.168463720437771</v>
      </c>
      <c r="AM276">
        <f>Materials_data!AM83</f>
        <v>20.782895766139433</v>
      </c>
      <c r="AN276">
        <f>Materials_data!AN83</f>
        <v>22.406157891841012</v>
      </c>
      <c r="AO276">
        <f>Materials_data!AO83</f>
        <v>24.038250097542601</v>
      </c>
      <c r="AP276">
        <f>Materials_data!AP83</f>
        <v>25.41095441486328</v>
      </c>
      <c r="AQ276">
        <f>Materials_data!AQ83</f>
        <v>27.019201173800091</v>
      </c>
      <c r="AR276">
        <f>Materials_data!AR83</f>
        <v>27.894951622424841</v>
      </c>
    </row>
    <row r="277" spans="1:44" x14ac:dyDescent="0.2">
      <c r="A277" t="str">
        <f>Materials_data!A84</f>
        <v>MATERIALS</v>
      </c>
      <c r="B277" t="str">
        <f>Materials_data!B84</f>
        <v>Secondary Energy|Heat</v>
      </c>
      <c r="C277" t="str">
        <f>Materials_data!C84</f>
        <v>EJ/yr</v>
      </c>
      <c r="D277">
        <f>Materials_data!D84</f>
        <v>98.941994018990869</v>
      </c>
      <c r="E277">
        <f>Materials_data!E84</f>
        <v>103.11321436030637</v>
      </c>
      <c r="F277">
        <f>Materials_data!F84</f>
        <v>105.54712588891837</v>
      </c>
      <c r="G277">
        <f>Materials_data!G84</f>
        <v>108.56181529902641</v>
      </c>
      <c r="H277">
        <f>Materials_data!H84</f>
        <v>112.45241164907399</v>
      </c>
      <c r="I277">
        <f>Materials_data!I84</f>
        <v>114.96766127550501</v>
      </c>
      <c r="J277">
        <f>Materials_data!J84</f>
        <v>116.35430128076938</v>
      </c>
      <c r="K277">
        <f>Materials_data!K84</f>
        <v>117.3779237794309</v>
      </c>
      <c r="L277">
        <f>Materials_data!L84</f>
        <v>120.43555356993966</v>
      </c>
      <c r="M277">
        <f>Materials_data!M84</f>
        <v>121.71652679666575</v>
      </c>
      <c r="N277">
        <f>Materials_data!N84</f>
        <v>124.50209553850122</v>
      </c>
      <c r="O277">
        <f>Materials_data!O84</f>
        <v>128.33200196457838</v>
      </c>
      <c r="P277">
        <f>Materials_data!P84</f>
        <v>131.62978398676626</v>
      </c>
      <c r="Q277">
        <f>Materials_data!Q84</f>
        <v>133.5453739441021</v>
      </c>
      <c r="R277">
        <f>Materials_data!R84</f>
        <v>134.33317454414345</v>
      </c>
      <c r="S277">
        <f>Materials_data!S84</f>
        <v>142.13968216665833</v>
      </c>
      <c r="T277">
        <f>Materials_data!T84</f>
        <v>133.27189253813319</v>
      </c>
      <c r="U277">
        <f>Materials_data!U84</f>
        <v>133.25223566636865</v>
      </c>
      <c r="V277">
        <f>Materials_data!V84</f>
        <v>133.32288181311299</v>
      </c>
      <c r="W277">
        <f>Materials_data!W84</f>
        <v>133.26102328940044</v>
      </c>
      <c r="X277">
        <f>Materials_data!X84</f>
        <v>130.55368818885125</v>
      </c>
      <c r="Y277">
        <f>Materials_data!Y84</f>
        <v>125.60820040900541</v>
      </c>
      <c r="Z277">
        <f>Materials_data!Z84</f>
        <v>123.8753351640394</v>
      </c>
      <c r="AA277">
        <f>Materials_data!AA84</f>
        <v>121.71310688562421</v>
      </c>
      <c r="AB277">
        <f>Materials_data!AB84</f>
        <v>119.1230180758548</v>
      </c>
      <c r="AC277">
        <f>Materials_data!AC84</f>
        <v>117.90436360097512</v>
      </c>
      <c r="AD277">
        <f>Materials_data!AD84</f>
        <v>115.87726074841468</v>
      </c>
      <c r="AE277">
        <f>Materials_data!AE84</f>
        <v>113.08998715733819</v>
      </c>
      <c r="AF277">
        <f>Materials_data!AF84</f>
        <v>109.9877782348687</v>
      </c>
      <c r="AG277">
        <f>Materials_data!AG84</f>
        <v>109.87514078221201</v>
      </c>
      <c r="AH277">
        <f>Materials_data!AH84</f>
        <v>109.66476540296603</v>
      </c>
      <c r="AI277">
        <f>Materials_data!AI84</f>
        <v>109.59184552073808</v>
      </c>
      <c r="AJ277">
        <f>Materials_data!AJ84</f>
        <v>109.49461938818041</v>
      </c>
      <c r="AK277">
        <f>Materials_data!AK84</f>
        <v>109.28360242667915</v>
      </c>
      <c r="AL277">
        <f>Materials_data!AL84</f>
        <v>109.22188595107627</v>
      </c>
      <c r="AM277">
        <f>Materials_data!AM84</f>
        <v>108.63866541789125</v>
      </c>
      <c r="AN277">
        <f>Materials_data!AN84</f>
        <v>108.58417082733482</v>
      </c>
      <c r="AO277">
        <f>Materials_data!AO84</f>
        <v>108.53596587586</v>
      </c>
      <c r="AP277">
        <f>Materials_data!AP84</f>
        <v>107.37843830345128</v>
      </c>
      <c r="AQ277">
        <f>Materials_data!AQ84</f>
        <v>105.0575271225366</v>
      </c>
      <c r="AR277">
        <f>Materials_data!AR84</f>
        <v>108.492995122644</v>
      </c>
    </row>
    <row r="278" spans="1:44" x14ac:dyDescent="0.2">
      <c r="A278" t="str">
        <f>Materials_data!A87</f>
        <v>MATERIALS</v>
      </c>
      <c r="B278" t="str">
        <f>Materials_data!B87</f>
        <v>Water Withdrawal|Electricity</v>
      </c>
      <c r="C278" t="str">
        <f>Materials_data!C87</f>
        <v>km3/yr</v>
      </c>
      <c r="D278">
        <f>Materials_data!D87</f>
        <v>359.62563955493727</v>
      </c>
      <c r="E278">
        <f>Materials_data!E87</f>
        <v>354.00820290087592</v>
      </c>
      <c r="F278">
        <f>Materials_data!F87</f>
        <v>358.74144989589252</v>
      </c>
      <c r="G278">
        <f>Materials_data!G87</f>
        <v>363.37530914017384</v>
      </c>
      <c r="H278">
        <f>Materials_data!H87</f>
        <v>378.1929173964258</v>
      </c>
      <c r="I278">
        <f>Materials_data!I87</f>
        <v>377.1500843065599</v>
      </c>
      <c r="J278">
        <f>Materials_data!J87</f>
        <v>359.5179689332997</v>
      </c>
      <c r="K278">
        <f>Materials_data!K87</f>
        <v>361.91303800881701</v>
      </c>
      <c r="L278">
        <f>Materials_data!L87</f>
        <v>358.01380865077886</v>
      </c>
      <c r="M278">
        <f>Materials_data!M87</f>
        <v>355.83474873493901</v>
      </c>
      <c r="N278">
        <f>Materials_data!N87</f>
        <v>350.73018108451049</v>
      </c>
      <c r="O278">
        <f>Materials_data!O87</f>
        <v>345.53839281090166</v>
      </c>
      <c r="P278">
        <f>Materials_data!P87</f>
        <v>342.17946366833053</v>
      </c>
      <c r="Q278">
        <f>Materials_data!Q87</f>
        <v>341.55815326471975</v>
      </c>
      <c r="R278">
        <f>Materials_data!R87</f>
        <v>338.31048052519458</v>
      </c>
      <c r="S278">
        <f>Materials_data!S87</f>
        <v>334.95742147358811</v>
      </c>
      <c r="T278">
        <f>Materials_data!T87</f>
        <v>355.26681455991292</v>
      </c>
      <c r="U278">
        <f>Materials_data!U87</f>
        <v>398.65964817768548</v>
      </c>
      <c r="V278">
        <f>Materials_data!V87</f>
        <v>442.48932393284457</v>
      </c>
      <c r="W278">
        <f>Materials_data!W87</f>
        <v>464.76233511546417</v>
      </c>
      <c r="X278">
        <f>Materials_data!X87</f>
        <v>475.45697745244598</v>
      </c>
      <c r="Y278">
        <f>Materials_data!Y87</f>
        <v>502.31306144868057</v>
      </c>
      <c r="Z278">
        <f>Materials_data!Z87</f>
        <v>519.54545652425156</v>
      </c>
      <c r="AA278">
        <f>Materials_data!AA87</f>
        <v>547.94861466993211</v>
      </c>
      <c r="AB278">
        <f>Materials_data!AB87</f>
        <v>588.37905580950019</v>
      </c>
      <c r="AC278">
        <f>Materials_data!AC87</f>
        <v>622.48323647553548</v>
      </c>
      <c r="AD278">
        <f>Materials_data!AD87</f>
        <v>629.61644445053525</v>
      </c>
      <c r="AE278">
        <f>Materials_data!AE87</f>
        <v>636.78694673197208</v>
      </c>
      <c r="AF278">
        <f>Materials_data!AF87</f>
        <v>643.99547472495624</v>
      </c>
      <c r="AG278">
        <f>Materials_data!AG87</f>
        <v>650.41425533609765</v>
      </c>
      <c r="AH278">
        <f>Materials_data!AH87</f>
        <v>656.23990100525157</v>
      </c>
      <c r="AI278">
        <f>Materials_data!AI87</f>
        <v>661.53602154904797</v>
      </c>
      <c r="AJ278">
        <f>Materials_data!AJ87</f>
        <v>666.69577811312854</v>
      </c>
      <c r="AK278">
        <f>Materials_data!AK87</f>
        <v>671.43971984225618</v>
      </c>
      <c r="AL278">
        <f>Materials_data!AL87</f>
        <v>676.68159204444601</v>
      </c>
      <c r="AM278">
        <f>Materials_data!AM87</f>
        <v>681.95212240261094</v>
      </c>
      <c r="AN278">
        <f>Materials_data!AN87</f>
        <v>685.77917799977911</v>
      </c>
      <c r="AO278">
        <f>Materials_data!AO87</f>
        <v>689.58076863039844</v>
      </c>
      <c r="AP278">
        <f>Materials_data!AP87</f>
        <v>693.5551182213344</v>
      </c>
      <c r="AQ278">
        <f>Materials_data!AQ87</f>
        <v>697.32954092581531</v>
      </c>
      <c r="AR278">
        <f>Materials_data!AR87</f>
        <v>702.56213986761304</v>
      </c>
    </row>
    <row r="279" spans="1:44" x14ac:dyDescent="0.2">
      <c r="A279" t="str">
        <f>Materials_data!A88</f>
        <v>MATERIALS</v>
      </c>
      <c r="B279" t="str">
        <f>Materials_data!B88</f>
        <v>Water Withdrawal|Electricity|Biomass</v>
      </c>
      <c r="C279" t="str">
        <f>Materials_data!C88</f>
        <v>km3/yr</v>
      </c>
      <c r="D279">
        <f>Materials_data!D88</f>
        <v>0.27956245927247997</v>
      </c>
      <c r="E279">
        <f>Materials_data!E88</f>
        <v>0.26961872895216005</v>
      </c>
      <c r="F279">
        <f>Materials_data!F88</f>
        <v>0.25964048910239901</v>
      </c>
      <c r="G279">
        <f>Materials_data!G88</f>
        <v>0.24966224925264002</v>
      </c>
      <c r="H279">
        <f>Materials_data!H88</f>
        <v>0.23937326280431998</v>
      </c>
      <c r="I279">
        <f>Materials_data!I88</f>
        <v>0.22974027908256001</v>
      </c>
      <c r="J279">
        <f>Materials_data!J88</f>
        <v>0.85424105913868498</v>
      </c>
      <c r="K279">
        <f>Materials_data!K88</f>
        <v>1.417613351832</v>
      </c>
      <c r="L279">
        <f>Materials_data!L88</f>
        <v>1.3417376885280001</v>
      </c>
      <c r="M279">
        <f>Materials_data!M88</f>
        <v>1.2935421998229351</v>
      </c>
      <c r="N279">
        <f>Materials_data!N88</f>
        <v>1.359513085105269</v>
      </c>
      <c r="O279">
        <f>Materials_data!O88</f>
        <v>1.4869806825612659</v>
      </c>
      <c r="P279">
        <f>Materials_data!P88</f>
        <v>1.6182586960572689</v>
      </c>
      <c r="Q279">
        <f>Materials_data!Q88</f>
        <v>1.6820892324889709</v>
      </c>
      <c r="R279">
        <f>Materials_data!R88</f>
        <v>1.7225194808258681</v>
      </c>
      <c r="S279">
        <f>Materials_data!S88</f>
        <v>1.76696759389203</v>
      </c>
      <c r="T279">
        <f>Materials_data!T88</f>
        <v>1.1406965194910801</v>
      </c>
      <c r="U279">
        <f>Materials_data!U88</f>
        <v>1.2442190158423931</v>
      </c>
      <c r="V279">
        <f>Materials_data!V88</f>
        <v>1.179398810027628</v>
      </c>
      <c r="W279">
        <f>Materials_data!W88</f>
        <v>1.112768581783</v>
      </c>
      <c r="X279">
        <f>Materials_data!X88</f>
        <v>1.2487943155936301</v>
      </c>
      <c r="Y279">
        <f>Materials_data!Y88</f>
        <v>1.1172635831547473</v>
      </c>
      <c r="Z279">
        <f>Materials_data!Z88</f>
        <v>1.2847508238233198</v>
      </c>
      <c r="AA279">
        <f>Materials_data!AA88</f>
        <v>1.2085299043913198</v>
      </c>
      <c r="AB279">
        <f>Materials_data!AB88</f>
        <v>1.1288438250473201</v>
      </c>
      <c r="AC279">
        <f>Materials_data!AC88</f>
        <v>1.1185839566195199</v>
      </c>
      <c r="AD279">
        <f>Materials_data!AD88</f>
        <v>1.2107800511197599</v>
      </c>
      <c r="AE279">
        <f>Materials_data!AE88</f>
        <v>1.21860856936767</v>
      </c>
      <c r="AF279">
        <f>Materials_data!AF88</f>
        <v>1.21515600808767</v>
      </c>
      <c r="AG279">
        <f>Materials_data!AG88</f>
        <v>1.2193125970794301</v>
      </c>
      <c r="AH279">
        <f>Materials_data!AH88</f>
        <v>1.21586003579943</v>
      </c>
      <c r="AI279">
        <f>Materials_data!AI88</f>
        <v>1.2141056661602401</v>
      </c>
      <c r="AJ279">
        <f>Materials_data!AJ88</f>
        <v>1.2166078535860201</v>
      </c>
      <c r="AK279">
        <f>Materials_data!AK88</f>
        <v>1.21350054843402</v>
      </c>
      <c r="AL279">
        <f>Materials_data!AL88</f>
        <v>1.2137983492375</v>
      </c>
      <c r="AM279">
        <f>Materials_data!AM88</f>
        <v>1.2762895430852901</v>
      </c>
      <c r="AN279">
        <f>Materials_data!AN88</f>
        <v>1.2762895430852901</v>
      </c>
      <c r="AO279">
        <f>Materials_data!AO88</f>
        <v>1.2817630247582901</v>
      </c>
      <c r="AP279">
        <f>Materials_data!AP88</f>
        <v>1.2817630247582901</v>
      </c>
      <c r="AQ279">
        <f>Materials_data!AQ88</f>
        <v>1.2817630247582901</v>
      </c>
      <c r="AR279">
        <f>Materials_data!AR88</f>
        <v>1.2901623584080801</v>
      </c>
    </row>
    <row r="280" spans="1:44" x14ac:dyDescent="0.2">
      <c r="A280" t="str">
        <f>Materials_data!A89</f>
        <v>MATERIALS</v>
      </c>
      <c r="B280" t="str">
        <f>Materials_data!B89</f>
        <v>Water Withdrawal|Electricity|Fossil</v>
      </c>
      <c r="C280" t="str">
        <f>Materials_data!C89</f>
        <v>km3/yr</v>
      </c>
      <c r="D280">
        <f>Materials_data!D89</f>
        <v>66.581964121345266</v>
      </c>
      <c r="E280">
        <f>Materials_data!E89</f>
        <v>57.659949747672933</v>
      </c>
      <c r="F280">
        <f>Materials_data!F89</f>
        <v>62.022175308586689</v>
      </c>
      <c r="G280">
        <f>Materials_data!G89</f>
        <v>69.344655367778302</v>
      </c>
      <c r="H280">
        <f>Materials_data!H89</f>
        <v>85.733239014767165</v>
      </c>
      <c r="I280">
        <f>Materials_data!I89</f>
        <v>85.442650895649393</v>
      </c>
      <c r="J280">
        <f>Materials_data!J89</f>
        <v>66.347395809833458</v>
      </c>
      <c r="K280">
        <f>Materials_data!K89</f>
        <v>68.104919631059587</v>
      </c>
      <c r="L280">
        <f>Materials_data!L89</f>
        <v>68.303343215509869</v>
      </c>
      <c r="M280">
        <f>Materials_data!M89</f>
        <v>67.753991646235676</v>
      </c>
      <c r="N280">
        <f>Materials_data!N89</f>
        <v>67.112978459321752</v>
      </c>
      <c r="O280">
        <f>Materials_data!O89</f>
        <v>64.262206478916553</v>
      </c>
      <c r="P280">
        <f>Materials_data!P89</f>
        <v>59.797709061921211</v>
      </c>
      <c r="Q280">
        <f>Materials_data!Q89</f>
        <v>61.415491123429575</v>
      </c>
      <c r="R280">
        <f>Materials_data!R89</f>
        <v>62.421771542180629</v>
      </c>
      <c r="S280">
        <f>Materials_data!S89</f>
        <v>63.290812594438563</v>
      </c>
      <c r="T280">
        <f>Materials_data!T89</f>
        <v>64.034580257469429</v>
      </c>
      <c r="U280">
        <f>Materials_data!U89</f>
        <v>64.064314139950071</v>
      </c>
      <c r="V280">
        <f>Materials_data!V89</f>
        <v>64.703064044479362</v>
      </c>
      <c r="W280">
        <f>Materials_data!W89</f>
        <v>67.132385782756728</v>
      </c>
      <c r="X280">
        <f>Materials_data!X89</f>
        <v>69.484912801704397</v>
      </c>
      <c r="Y280">
        <f>Materials_data!Y89</f>
        <v>72.877745320035018</v>
      </c>
      <c r="Z280">
        <f>Materials_data!Z89</f>
        <v>75.473357911025957</v>
      </c>
      <c r="AA280">
        <f>Materials_data!AA89</f>
        <v>77.923117425661999</v>
      </c>
      <c r="AB280">
        <f>Materials_data!AB89</f>
        <v>80.279055186657232</v>
      </c>
      <c r="AC280">
        <f>Materials_data!AC89</f>
        <v>82.720280624420994</v>
      </c>
      <c r="AD280">
        <f>Materials_data!AD89</f>
        <v>84.929958824823487</v>
      </c>
      <c r="AE280">
        <f>Materials_data!AE89</f>
        <v>87.216994486093412</v>
      </c>
      <c r="AF280">
        <f>Materials_data!AF89</f>
        <v>89.549505755941567</v>
      </c>
      <c r="AG280">
        <f>Materials_data!AG89</f>
        <v>91.115146670324677</v>
      </c>
      <c r="AH280">
        <f>Materials_data!AH89</f>
        <v>92.095009733564098</v>
      </c>
      <c r="AI280">
        <f>Materials_data!AI89</f>
        <v>93.135795476406784</v>
      </c>
      <c r="AJ280">
        <f>Materials_data!AJ89</f>
        <v>94.03979186495836</v>
      </c>
      <c r="AK280">
        <f>Materials_data!AK89</f>
        <v>94.560787441536235</v>
      </c>
      <c r="AL280">
        <f>Materials_data!AL89</f>
        <v>95.51357003610164</v>
      </c>
      <c r="AM280">
        <f>Materials_data!AM89</f>
        <v>96.481932190713763</v>
      </c>
      <c r="AN280">
        <f>Materials_data!AN89</f>
        <v>97.555230207238807</v>
      </c>
      <c r="AO280">
        <f>Materials_data!AO89</f>
        <v>98.593758593041187</v>
      </c>
      <c r="AP280">
        <f>Materials_data!AP89</f>
        <v>99.814068229987924</v>
      </c>
      <c r="AQ280">
        <f>Materials_data!AQ89</f>
        <v>100.83473335382381</v>
      </c>
      <c r="AR280">
        <f>Materials_data!AR89</f>
        <v>103.2681430808732</v>
      </c>
    </row>
    <row r="281" spans="1:44" x14ac:dyDescent="0.2">
      <c r="A281" t="str">
        <f>Materials_data!A90</f>
        <v>MATERIALS</v>
      </c>
      <c r="B281" t="str">
        <f>Materials_data!B90</f>
        <v>Water Withdrawal|Electricity|Hydro</v>
      </c>
      <c r="C281" t="str">
        <f>Materials_data!C90</f>
        <v>km3/yr</v>
      </c>
      <c r="D281">
        <f>Materials_data!D90</f>
        <v>280.11484504684802</v>
      </c>
      <c r="E281">
        <f>Materials_data!E90</f>
        <v>282.13342081400401</v>
      </c>
      <c r="F281">
        <f>Materials_data!F90</f>
        <v>283.98038883290405</v>
      </c>
      <c r="G281">
        <f>Materials_data!G90</f>
        <v>285.72002275255397</v>
      </c>
      <c r="H281">
        <f>Materials_data!H90</f>
        <v>287.31977912768201</v>
      </c>
      <c r="I281">
        <f>Materials_data!I90</f>
        <v>288.77965795828698</v>
      </c>
      <c r="J281">
        <f>Materials_data!J90</f>
        <v>290.039479370565</v>
      </c>
      <c r="K281">
        <f>Materials_data!K90</f>
        <v>291.22041635366298</v>
      </c>
      <c r="L281">
        <f>Materials_data!L90</f>
        <v>287.22588418943997</v>
      </c>
      <c r="M281">
        <f>Materials_data!M90</f>
        <v>283.26305466143901</v>
      </c>
      <c r="N281">
        <f>Materials_data!N90</f>
        <v>279.26852249721497</v>
      </c>
      <c r="O281">
        <f>Materials_data!O90</f>
        <v>275.27399033299196</v>
      </c>
      <c r="P281">
        <f>Materials_data!P90</f>
        <v>271.27945816876792</v>
      </c>
      <c r="Q281">
        <f>Materials_data!Q90</f>
        <v>267.28492600454399</v>
      </c>
      <c r="R281">
        <f>Materials_data!R90</f>
        <v>263.29039384031898</v>
      </c>
      <c r="S281">
        <f>Materials_data!S90</f>
        <v>259.32756431231991</v>
      </c>
      <c r="T281">
        <f>Materials_data!T90</f>
        <v>279.82281828795487</v>
      </c>
      <c r="U281">
        <f>Materials_data!U90</f>
        <v>323.38224045973101</v>
      </c>
      <c r="V281">
        <f>Materials_data!V90</f>
        <v>366.94166263150703</v>
      </c>
      <c r="W281">
        <f>Materials_data!W90</f>
        <v>387.15570730257798</v>
      </c>
      <c r="X281">
        <f>Materials_data!X90</f>
        <v>395.51606558872498</v>
      </c>
      <c r="Y281">
        <f>Materials_data!Y90</f>
        <v>419.40315708091197</v>
      </c>
      <c r="Z281">
        <f>Materials_data!Z90</f>
        <v>434.16092411461904</v>
      </c>
      <c r="AA281">
        <f>Materials_data!AA90</f>
        <v>460.48256426404299</v>
      </c>
      <c r="AB281">
        <f>Materials_data!AB90</f>
        <v>498.929063003804</v>
      </c>
      <c r="AC281">
        <f>Materials_data!AC90</f>
        <v>530.89234620710306</v>
      </c>
      <c r="AD281">
        <f>Materials_data!AD90</f>
        <v>535.99647063916802</v>
      </c>
      <c r="AE281">
        <f>Materials_data!AE90</f>
        <v>541.132297707455</v>
      </c>
      <c r="AF281">
        <f>Materials_data!AF90</f>
        <v>546.26812477574299</v>
      </c>
      <c r="AG281">
        <f>Materials_data!AG90</f>
        <v>551.37224920780898</v>
      </c>
      <c r="AH281">
        <f>Materials_data!AH90</f>
        <v>556.47637363987599</v>
      </c>
      <c r="AI281">
        <f>Materials_data!AI90</f>
        <v>560.97814798367892</v>
      </c>
      <c r="AJ281">
        <f>Materials_data!AJ90</f>
        <v>565.479922327488</v>
      </c>
      <c r="AK281">
        <f>Materials_data!AK90</f>
        <v>569.98169667129594</v>
      </c>
      <c r="AL281">
        <f>Materials_data!AL90</f>
        <v>574.5151736513269</v>
      </c>
      <c r="AM281">
        <f>Materials_data!AM90</f>
        <v>579.01694799513791</v>
      </c>
      <c r="AN281">
        <f>Materials_data!AN90</f>
        <v>582.02869843641508</v>
      </c>
      <c r="AO281">
        <f>Materials_data!AO90</f>
        <v>585.0404488776968</v>
      </c>
      <c r="AP281">
        <f>Materials_data!AP90</f>
        <v>588.05219931897591</v>
      </c>
      <c r="AQ281">
        <f>Materials_data!AQ90</f>
        <v>591.0639497602549</v>
      </c>
      <c r="AR281">
        <f>Materials_data!AR90</f>
        <v>594.10740283775999</v>
      </c>
    </row>
    <row r="282" spans="1:44" x14ac:dyDescent="0.2">
      <c r="A282" t="str">
        <f>Materials_data!A91</f>
        <v>MATERIALS</v>
      </c>
      <c r="B282" t="str">
        <f>Materials_data!B91</f>
        <v>Water Withdrawal|Electricity|Nuclear</v>
      </c>
      <c r="C282" t="str">
        <f>Materials_data!C91</f>
        <v>km3/yr</v>
      </c>
      <c r="D282">
        <f>Materials_data!D91</f>
        <v>12.612133066397599</v>
      </c>
      <c r="E282">
        <f>Materials_data!E91</f>
        <v>13.908313407287402</v>
      </c>
      <c r="F282">
        <f>Materials_data!F91</f>
        <v>12.442622294054601</v>
      </c>
      <c r="G282">
        <f>Materials_data!G91</f>
        <v>8.02460073485436</v>
      </c>
      <c r="H282">
        <f>Materials_data!H91</f>
        <v>4.8651747373838106</v>
      </c>
      <c r="I282">
        <f>Materials_data!I91</f>
        <v>2.6633697631666999</v>
      </c>
      <c r="J282">
        <f>Materials_data!J91</f>
        <v>2.2432466389342398</v>
      </c>
      <c r="K282">
        <f>Materials_data!K91</f>
        <v>1.1374934077923802</v>
      </c>
      <c r="L282">
        <f>Materials_data!L91</f>
        <v>1.1112590831892402</v>
      </c>
      <c r="M282">
        <f>Materials_data!M91</f>
        <v>3.4935925352756496</v>
      </c>
      <c r="N282">
        <f>Materials_data!N91</f>
        <v>2.9591742243761003</v>
      </c>
      <c r="O282">
        <f>Materials_data!O91</f>
        <v>4.4862840792396401</v>
      </c>
      <c r="P282">
        <f>Materials_data!P91</f>
        <v>9.4561192025394494</v>
      </c>
      <c r="Q282">
        <f>Materials_data!Q91</f>
        <v>11.148741063359999</v>
      </c>
      <c r="R282">
        <f>Materials_data!R91</f>
        <v>10.849908828672</v>
      </c>
      <c r="S282">
        <f>Materials_data!S91</f>
        <v>10.547245411487999</v>
      </c>
      <c r="T282">
        <f>Materials_data!T91</f>
        <v>10.244581994303999</v>
      </c>
      <c r="U282">
        <f>Materials_data!U91</f>
        <v>9.9457497596159996</v>
      </c>
      <c r="V282">
        <f>Materials_data!V91</f>
        <v>9.6430863424319995</v>
      </c>
      <c r="W282">
        <f>Materials_data!W91</f>
        <v>9.3404229252479993</v>
      </c>
      <c r="X282">
        <f>Materials_data!X91</f>
        <v>9.0415906905599996</v>
      </c>
      <c r="Y282">
        <f>Materials_data!Y91</f>
        <v>8.7389272733759995</v>
      </c>
      <c r="Z282">
        <f>Materials_data!Z91</f>
        <v>8.4400950386879998</v>
      </c>
      <c r="AA282">
        <f>Materials_data!AA91</f>
        <v>8.1374316215039997</v>
      </c>
      <c r="AB282">
        <f>Materials_data!AB91</f>
        <v>7.8347682043200004</v>
      </c>
      <c r="AC282">
        <f>Materials_data!AC91</f>
        <v>7.5359359696319999</v>
      </c>
      <c r="AD282">
        <f>Materials_data!AD91</f>
        <v>7.2332725524479997</v>
      </c>
      <c r="AE282">
        <f>Materials_data!AE91</f>
        <v>6.9306091352640005</v>
      </c>
      <c r="AF282">
        <f>Materials_data!AF91</f>
        <v>6.6317769005759999</v>
      </c>
      <c r="AG282">
        <f>Materials_data!AG91</f>
        <v>6.3291134833919998</v>
      </c>
      <c r="AH282">
        <f>Materials_data!AH91</f>
        <v>6.0264500662079996</v>
      </c>
      <c r="AI282">
        <f>Materials_data!AI91</f>
        <v>5.7276178315199902</v>
      </c>
      <c r="AJ282">
        <f>Materials_data!AJ91</f>
        <v>5.4249544143359998</v>
      </c>
      <c r="AK282">
        <f>Materials_data!AK91</f>
        <v>5.1222909971519996</v>
      </c>
      <c r="AL282">
        <f>Materials_data!AL91</f>
        <v>4.8234587624639902</v>
      </c>
      <c r="AM282">
        <f>Materials_data!AM91</f>
        <v>4.5207953452799998</v>
      </c>
      <c r="AN282">
        <f>Materials_data!AN91</f>
        <v>4.2181319280959997</v>
      </c>
      <c r="AO282">
        <f>Materials_data!AO91</f>
        <v>3.919299693408</v>
      </c>
      <c r="AP282">
        <f>Materials_data!AP91</f>
        <v>3.6166362762239999</v>
      </c>
      <c r="AQ282">
        <f>Materials_data!AQ91</f>
        <v>3.3139728590400002</v>
      </c>
      <c r="AR282">
        <f>Materials_data!AR91</f>
        <v>3.0151406243519903</v>
      </c>
    </row>
    <row r="283" spans="1:44" x14ac:dyDescent="0.2">
      <c r="A283" t="str">
        <f>Materials_data!A92</f>
        <v>MATERIALS</v>
      </c>
      <c r="B283" t="str">
        <f>Materials_data!B92</f>
        <v>Water Withdrawal|Electricity|Solar</v>
      </c>
      <c r="C283" t="str">
        <f>Materials_data!C92</f>
        <v>km3/yr</v>
      </c>
      <c r="D283">
        <f>Materials_data!D92</f>
        <v>1.2140956339199999E-3</v>
      </c>
      <c r="E283">
        <f>Materials_data!E92</f>
        <v>1.9330861593599999E-3</v>
      </c>
      <c r="F283">
        <f>Materials_data!F92</f>
        <v>2.6095030847999999E-3</v>
      </c>
      <c r="G283">
        <f>Materials_data!G92</f>
        <v>2.573553558528E-3</v>
      </c>
      <c r="H283">
        <f>Materials_data!H92</f>
        <v>2.5316124445440001E-3</v>
      </c>
      <c r="I283">
        <f>Materials_data!I92</f>
        <v>2.4956629182720002E-3</v>
      </c>
      <c r="J283">
        <f>Materials_data!J92</f>
        <v>2.4111482042880003E-3</v>
      </c>
      <c r="K283">
        <f>Materials_data!K92</f>
        <v>2.3751986780159899E-3</v>
      </c>
      <c r="L283">
        <f>Materials_data!L92</f>
        <v>2.339249151744E-3</v>
      </c>
      <c r="M283">
        <f>Materials_data!M92</f>
        <v>2.2973080377599901E-3</v>
      </c>
      <c r="N283">
        <f>Materials_data!N92</f>
        <v>2.3723282523744E-3</v>
      </c>
      <c r="O283">
        <f>Materials_data!O92</f>
        <v>2.2855877842751899E-3</v>
      </c>
      <c r="P283">
        <f>Materials_data!P92</f>
        <v>2.2477304687616001E-3</v>
      </c>
      <c r="Q283">
        <f>Materials_data!Q92</f>
        <v>2.209873153248E-3</v>
      </c>
      <c r="R283">
        <f>Materials_data!R92</f>
        <v>2.1657062851488003E-3</v>
      </c>
      <c r="S283">
        <f>Materials_data!S92</f>
        <v>2.0852753696351998E-3</v>
      </c>
      <c r="T283">
        <f>Materials_data!T92</f>
        <v>2.041108501536E-3</v>
      </c>
      <c r="U283">
        <f>Materials_data!U92</f>
        <v>2.0032511860223999E-3</v>
      </c>
      <c r="V283">
        <f>Materials_data!V92</f>
        <v>1.9653938705088002E-3</v>
      </c>
      <c r="W283">
        <f>Materials_data!W92</f>
        <v>1.8786534024096001E-3</v>
      </c>
      <c r="X283">
        <f>Materials_data!X92</f>
        <v>1.840796086896E-3</v>
      </c>
      <c r="Y283">
        <f>Materials_data!Y92</f>
        <v>1.79662921879679E-3</v>
      </c>
      <c r="Z283">
        <f>Materials_data!Z92</f>
        <v>1.7587719032831999E-3</v>
      </c>
      <c r="AA283">
        <f>Materials_data!AA92</f>
        <v>1.6783409877696002E-3</v>
      </c>
      <c r="AB283">
        <f>Materials_data!AB92</f>
        <v>1.6341741196704001E-3</v>
      </c>
      <c r="AC283">
        <f>Materials_data!AC92</f>
        <v>0</v>
      </c>
      <c r="AD283">
        <f>Materials_data!AD92</f>
        <v>1.7199734399999899E-2</v>
      </c>
      <c r="AE283">
        <f>Materials_data!AE92</f>
        <v>4.7001254399999901E-2</v>
      </c>
      <c r="AF283">
        <f>Materials_data!AF92</f>
        <v>7.6802774399999996E-2</v>
      </c>
      <c r="AG283">
        <f>Materials_data!AG92</f>
        <v>0.11165193646848</v>
      </c>
      <c r="AH283">
        <f>Materials_data!AH92</f>
        <v>0.14675315796403099</v>
      </c>
      <c r="AI283">
        <f>Materials_data!AI92</f>
        <v>0.1817283497460479</v>
      </c>
      <c r="AJ283">
        <f>Materials_data!AJ92</f>
        <v>0.21670354152806401</v>
      </c>
      <c r="AK283">
        <f>Materials_data!AK92</f>
        <v>0.22447420291008</v>
      </c>
      <c r="AL283">
        <f>Materials_data!AL92</f>
        <v>0.25944939469209599</v>
      </c>
      <c r="AM283">
        <f>Materials_data!AM92</f>
        <v>0.28084360807411202</v>
      </c>
      <c r="AN283">
        <f>Materials_data!AN92</f>
        <v>0.31024165825612704</v>
      </c>
      <c r="AO283">
        <f>Materials_data!AO92</f>
        <v>0.33963970843814301</v>
      </c>
      <c r="AP283">
        <f>Materials_data!AP92</f>
        <v>0.36899518502015999</v>
      </c>
      <c r="AQ283">
        <f>Materials_data!AQ92</f>
        <v>0.39839323520217501</v>
      </c>
      <c r="AR283">
        <f>Materials_data!AR92</f>
        <v>0.42928976711577493</v>
      </c>
    </row>
    <row r="284" spans="1:44" x14ac:dyDescent="0.2">
      <c r="A284" t="str">
        <f>Materials_data!A93</f>
        <v>MATERIALS</v>
      </c>
      <c r="B284" t="str">
        <f>Materials_data!B93</f>
        <v>Water Withdrawal|Industrial Water</v>
      </c>
      <c r="C284" t="str">
        <f>Materials_data!C93</f>
        <v>km3/yr</v>
      </c>
      <c r="D284">
        <f>Materials_data!D93</f>
        <v>332.19781648250648</v>
      </c>
      <c r="E284">
        <f>Materials_data!E93</f>
        <v>335.69723338363292</v>
      </c>
      <c r="F284">
        <f>Materials_data!F93</f>
        <v>338.90403945905058</v>
      </c>
      <c r="G284">
        <f>Materials_data!G93</f>
        <v>342.16090954770476</v>
      </c>
      <c r="H284">
        <f>Materials_data!H93</f>
        <v>345.38469936907478</v>
      </c>
      <c r="I284">
        <f>Materials_data!I93</f>
        <v>348.66099525261166</v>
      </c>
      <c r="J284">
        <f>Materials_data!J93</f>
        <v>351.94767108310594</v>
      </c>
      <c r="K284">
        <f>Materials_data!K93</f>
        <v>355.19792632764251</v>
      </c>
      <c r="L284">
        <f>Materials_data!L93</f>
        <v>358.44071019371853</v>
      </c>
      <c r="M284">
        <f>Materials_data!M93</f>
        <v>361.7081729064505</v>
      </c>
      <c r="N284">
        <f>Materials_data!N93</f>
        <v>365.03398562673857</v>
      </c>
      <c r="O284">
        <f>Materials_data!O93</f>
        <v>364.03547705165505</v>
      </c>
      <c r="P284">
        <f>Materials_data!P93</f>
        <v>363.25411360944287</v>
      </c>
      <c r="Q284">
        <f>Materials_data!Q93</f>
        <v>362.24442955551723</v>
      </c>
      <c r="R284">
        <f>Materials_data!R93</f>
        <v>361.16330435474941</v>
      </c>
      <c r="S284">
        <f>Materials_data!S93</f>
        <v>360.05711470185287</v>
      </c>
      <c r="T284">
        <f>Materials_data!T93</f>
        <v>359.0060844123476</v>
      </c>
      <c r="U284">
        <f>Materials_data!U93</f>
        <v>357.89412987461907</v>
      </c>
      <c r="V284">
        <f>Materials_data!V93</f>
        <v>356.83295508030392</v>
      </c>
      <c r="W284">
        <f>Materials_data!W93</f>
        <v>355.96766550475775</v>
      </c>
      <c r="X284">
        <f>Materials_data!X93</f>
        <v>354.81801424243463</v>
      </c>
      <c r="Y284">
        <f>Materials_data!Y93</f>
        <v>353.71496518956116</v>
      </c>
      <c r="Z284">
        <f>Materials_data!Z93</f>
        <v>352.55055370713444</v>
      </c>
      <c r="AA284">
        <f>Materials_data!AA93</f>
        <v>351.35118333745015</v>
      </c>
      <c r="AB284">
        <f>Materials_data!AB93</f>
        <v>350.4262488484257</v>
      </c>
      <c r="AC284">
        <f>Materials_data!AC93</f>
        <v>349.28196858715427</v>
      </c>
      <c r="AD284">
        <f>Materials_data!AD93</f>
        <v>348.05119114423354</v>
      </c>
      <c r="AE284">
        <f>Materials_data!AE93</f>
        <v>346.83519627196625</v>
      </c>
      <c r="AF284">
        <f>Materials_data!AF93</f>
        <v>345.91499697856989</v>
      </c>
      <c r="AG284">
        <f>Materials_data!AG93</f>
        <v>344.60071786457638</v>
      </c>
      <c r="AH284">
        <f>Materials_data!AH93</f>
        <v>343.40569795528063</v>
      </c>
      <c r="AI284">
        <f>Materials_data!AI93</f>
        <v>342.20093579548904</v>
      </c>
      <c r="AJ284">
        <f>Materials_data!AJ93</f>
        <v>341.10444477992445</v>
      </c>
      <c r="AK284">
        <f>Materials_data!AK93</f>
        <v>339.87859880379858</v>
      </c>
      <c r="AL284">
        <f>Materials_data!AL93</f>
        <v>338.52087919207651</v>
      </c>
      <c r="AM284">
        <f>Materials_data!AM93</f>
        <v>337.51085051965219</v>
      </c>
      <c r="AN284">
        <f>Materials_data!AN93</f>
        <v>336.1844810950173</v>
      </c>
      <c r="AO284">
        <f>Materials_data!AO93</f>
        <v>334.86509646131486</v>
      </c>
      <c r="AP284">
        <f>Materials_data!AP93</f>
        <v>333.75747980386961</v>
      </c>
      <c r="AQ284">
        <f>Materials_data!AQ93</f>
        <v>332.33923172061191</v>
      </c>
      <c r="AR284">
        <f>Materials_data!AR93</f>
        <v>331.04919333238547</v>
      </c>
    </row>
    <row r="285" spans="1:44" x14ac:dyDescent="0.2">
      <c r="A285" t="str">
        <f>Materials_data!A94</f>
        <v>MATERIALS</v>
      </c>
      <c r="B285" t="str">
        <f>Materials_data!B94</f>
        <v>Water Withdrawal|Irrigation</v>
      </c>
      <c r="C285" t="str">
        <f>Materials_data!C94</f>
        <v>km3/yr</v>
      </c>
      <c r="D285">
        <f>Materials_data!D94</f>
        <v>1486.6843799999999</v>
      </c>
      <c r="E285">
        <f>Materials_data!E94</f>
        <v>1486.6843799999999</v>
      </c>
      <c r="F285">
        <f>Materials_data!F94</f>
        <v>1486.6843799999999</v>
      </c>
      <c r="G285">
        <f>Materials_data!G94</f>
        <v>1486.6843799999999</v>
      </c>
      <c r="H285">
        <f>Materials_data!H94</f>
        <v>1486.6843799999901</v>
      </c>
      <c r="I285">
        <f>Materials_data!I94</f>
        <v>1486.6843799999999</v>
      </c>
      <c r="J285">
        <f>Materials_data!J94</f>
        <v>1486.6843799999999</v>
      </c>
      <c r="K285">
        <f>Materials_data!K94</f>
        <v>1486.6843799999999</v>
      </c>
      <c r="L285">
        <f>Materials_data!L94</f>
        <v>1486.6843799999999</v>
      </c>
      <c r="M285">
        <f>Materials_data!M94</f>
        <v>1486.6843799999999</v>
      </c>
      <c r="N285">
        <f>Materials_data!N94</f>
        <v>1486.6843799999999</v>
      </c>
      <c r="O285">
        <f>Materials_data!O94</f>
        <v>1561.01859899999</v>
      </c>
      <c r="P285">
        <f>Materials_data!P94</f>
        <v>1639.0695289499899</v>
      </c>
      <c r="Q285">
        <f>Materials_data!Q94</f>
        <v>1721.0230053974901</v>
      </c>
      <c r="R285">
        <f>Materials_data!R94</f>
        <v>1807.0741558694799</v>
      </c>
      <c r="S285">
        <f>Materials_data!S94</f>
        <v>1897.4278635012699</v>
      </c>
      <c r="T285">
        <f>Materials_data!T94</f>
        <v>1992.29925653486</v>
      </c>
      <c r="U285">
        <f>Materials_data!U94</f>
        <v>2091.91421964455</v>
      </c>
      <c r="V285">
        <f>Materials_data!V94</f>
        <v>2196.5099303236102</v>
      </c>
      <c r="W285">
        <f>Materials_data!W94</f>
        <v>2306.33542679937</v>
      </c>
      <c r="X285">
        <f>Materials_data!X94</f>
        <v>2421.65219817976</v>
      </c>
      <c r="Y285">
        <f>Materials_data!Y94</f>
        <v>2542.7348081493801</v>
      </c>
      <c r="Z285">
        <f>Materials_data!Z94</f>
        <v>2669.8715485770599</v>
      </c>
      <c r="AA285">
        <f>Materials_data!AA94</f>
        <v>2803.36512586445</v>
      </c>
      <c r="AB285">
        <f>Materials_data!AB94</f>
        <v>2943.5333824608201</v>
      </c>
      <c r="AC285">
        <f>Materials_data!AC94</f>
        <v>3090.71005152323</v>
      </c>
      <c r="AD285">
        <f>Materials_data!AD94</f>
        <v>3245.2455540185497</v>
      </c>
      <c r="AE285">
        <f>Materials_data!AE94</f>
        <v>3407.5078318003202</v>
      </c>
      <c r="AF285">
        <f>Materials_data!AF94</f>
        <v>3577.88322353182</v>
      </c>
      <c r="AG285">
        <f>Materials_data!AG94</f>
        <v>3756.7773846679897</v>
      </c>
      <c r="AH285">
        <f>Materials_data!AH94</f>
        <v>3944.6162539215898</v>
      </c>
      <c r="AI285">
        <f>Materials_data!AI94</f>
        <v>4141.8470674260898</v>
      </c>
      <c r="AJ285">
        <f>Materials_data!AJ94</f>
        <v>4348.9394205952995</v>
      </c>
      <c r="AK285">
        <f>Materials_data!AK94</f>
        <v>4566.3863889976901</v>
      </c>
      <c r="AL285">
        <f>Materials_data!AL94</f>
        <v>4794.7057090539001</v>
      </c>
      <c r="AM285">
        <f>Materials_data!AM94</f>
        <v>5034.4409947086906</v>
      </c>
      <c r="AN285">
        <f>Materials_data!AN94</f>
        <v>5286.1630470714999</v>
      </c>
      <c r="AO285">
        <f>Materials_data!AO94</f>
        <v>5550.4711963934906</v>
      </c>
      <c r="AP285">
        <f>Materials_data!AP94</f>
        <v>5827.9947572236897</v>
      </c>
      <c r="AQ285">
        <f>Materials_data!AQ94</f>
        <v>6119.3944956912001</v>
      </c>
      <c r="AR285">
        <f>Materials_data!AR94</f>
        <v>6425.3642220925994</v>
      </c>
    </row>
    <row r="286" spans="1:44" x14ac:dyDescent="0.2">
      <c r="A286" t="str">
        <f>Total_data!A4</f>
        <v>TOTAL</v>
      </c>
      <c r="B286" t="str">
        <f>Total_data!B4</f>
        <v>Agricultural Production|Crops</v>
      </c>
      <c r="C286" t="str">
        <f>Total_data!C4</f>
        <v>EJ/yr</v>
      </c>
      <c r="D286">
        <f>Total_data!D4</f>
        <v>83.884658716061907</v>
      </c>
      <c r="E286">
        <f>Total_data!E4</f>
        <v>84.874255265161096</v>
      </c>
      <c r="F286">
        <f>Total_data!F4</f>
        <v>85.889226084749993</v>
      </c>
      <c r="G286">
        <f>Total_data!G4</f>
        <v>86.878822633849197</v>
      </c>
      <c r="H286">
        <f>Total_data!H4</f>
        <v>87.893793453438192</v>
      </c>
      <c r="I286">
        <f>Total_data!I4</f>
        <v>89.045822876695098</v>
      </c>
      <c r="J286">
        <f>Total_data!J4</f>
        <v>90.300518399528102</v>
      </c>
      <c r="K286">
        <f>Total_data!K4</f>
        <v>91.540634075643396</v>
      </c>
      <c r="L286">
        <f>Total_data!L4</f>
        <v>92.7953295984764</v>
      </c>
      <c r="M286">
        <f>Total_data!M4</f>
        <v>94.035445274591694</v>
      </c>
      <c r="N286">
        <f>Total_data!N4</f>
        <v>95.31551506791439</v>
      </c>
      <c r="O286">
        <f>Total_data!O4</f>
        <v>94.992581527736405</v>
      </c>
      <c r="P286">
        <f>Total_data!P4</f>
        <v>94.657965027460094</v>
      </c>
      <c r="Q286">
        <f>Total_data!Q4</f>
        <v>94.399813681100994</v>
      </c>
      <c r="R286">
        <f>Total_data!R4</f>
        <v>94.090070092755298</v>
      </c>
      <c r="S286">
        <f>Total_data!S4</f>
        <v>93.817573587201295</v>
      </c>
      <c r="T286">
        <f>Total_data!T4</f>
        <v>93.567357874907003</v>
      </c>
      <c r="U286">
        <f>Total_data!U4</f>
        <v>93.31647807511871</v>
      </c>
      <c r="V286">
        <f>Total_data!V4</f>
        <v>93.075962301264099</v>
      </c>
      <c r="W286">
        <f>Total_data!W4</f>
        <v>92.819985673030303</v>
      </c>
      <c r="X286">
        <f>Total_data!X4</f>
        <v>92.633118256884188</v>
      </c>
      <c r="Y286">
        <f>Total_data!Y4</f>
        <v>92.395235471146293</v>
      </c>
      <c r="Z286">
        <f>Total_data!Z4</f>
        <v>92.191449333598513</v>
      </c>
      <c r="AA286">
        <f>Total_data!AA4</f>
        <v>92.003491849827398</v>
      </c>
      <c r="AB286">
        <f>Total_data!AB4</f>
        <v>91.815650711654712</v>
      </c>
      <c r="AC286">
        <f>Total_data!AC4</f>
        <v>91.610150988862401</v>
      </c>
      <c r="AD286">
        <f>Total_data!AD4</f>
        <v>91.437436655882607</v>
      </c>
      <c r="AE286">
        <f>Total_data!AE4</f>
        <v>91.27760350517039</v>
      </c>
      <c r="AF286">
        <f>Total_data!AF4</f>
        <v>91.118460841510995</v>
      </c>
      <c r="AG286">
        <f>Total_data!AG4</f>
        <v>90.940542381934407</v>
      </c>
      <c r="AH286">
        <f>Total_data!AH4</f>
        <v>90.824314812529295</v>
      </c>
      <c r="AI286">
        <f>Total_data!AI4</f>
        <v>90.658493247576303</v>
      </c>
      <c r="AJ286">
        <f>Total_data!AJ4</f>
        <v>90.523947035464786</v>
      </c>
      <c r="AK286">
        <f>Total_data!AK4</f>
        <v>90.369714343082038</v>
      </c>
      <c r="AL286">
        <f>Total_data!AL4</f>
        <v>90.274879231190795</v>
      </c>
      <c r="AM286">
        <f>Total_data!AM4</f>
        <v>90.131086523577494</v>
      </c>
      <c r="AN286">
        <f>Total_data!AN4</f>
        <v>90.017782400851303</v>
      </c>
      <c r="AO286">
        <f>Total_data!AO4</f>
        <v>89.911596529955006</v>
      </c>
      <c r="AP286">
        <f>Total_data!AP4</f>
        <v>89.807686865142699</v>
      </c>
      <c r="AQ286">
        <f>Total_data!AQ4</f>
        <v>89.683018811790504</v>
      </c>
      <c r="AR286">
        <f>Total_data!AR4</f>
        <v>89.588187048146295</v>
      </c>
    </row>
    <row r="287" spans="1:44" x14ac:dyDescent="0.2">
      <c r="A287" t="str">
        <f>Total_data!A5</f>
        <v>TOTAL</v>
      </c>
      <c r="B287" t="str">
        <f>Total_data!B5</f>
        <v>Agricultural Production|Livestock</v>
      </c>
      <c r="C287" t="str">
        <f>Total_data!C5</f>
        <v>EJ/yr</v>
      </c>
      <c r="D287">
        <f>Total_data!D5</f>
        <v>5.76</v>
      </c>
      <c r="E287">
        <f>Total_data!E5</f>
        <v>5.76</v>
      </c>
      <c r="F287">
        <f>Total_data!F5</f>
        <v>5.76</v>
      </c>
      <c r="G287">
        <f>Total_data!G5</f>
        <v>5.76</v>
      </c>
      <c r="H287">
        <f>Total_data!H5</f>
        <v>5.76</v>
      </c>
      <c r="I287">
        <f>Total_data!I5</f>
        <v>5.7997912075165203</v>
      </c>
      <c r="J287">
        <f>Total_data!J5</f>
        <v>5.8693887020067201</v>
      </c>
      <c r="K287">
        <f>Total_data!K5</f>
        <v>5.9273866140818896</v>
      </c>
      <c r="L287">
        <f>Total_data!L5</f>
        <v>5.9969841085720903</v>
      </c>
      <c r="M287">
        <f>Total_data!M5</f>
        <v>6.05498202064725</v>
      </c>
      <c r="N287">
        <f>Total_data!N5</f>
        <v>6.1245795151374498</v>
      </c>
      <c r="O287">
        <f>Total_data!O5</f>
        <v>6.1013803503073802</v>
      </c>
      <c r="P287">
        <f>Total_data!P5</f>
        <v>6.0781811854773196</v>
      </c>
      <c r="Q287">
        <f>Total_data!Q5</f>
        <v>6.0665816030622803</v>
      </c>
      <c r="R287">
        <f>Total_data!R5</f>
        <v>6.0433824382322197</v>
      </c>
      <c r="S287">
        <f>Total_data!S5</f>
        <v>6.0201832734021501</v>
      </c>
      <c r="T287">
        <f>Total_data!T5</f>
        <v>6.0085836909871198</v>
      </c>
      <c r="U287">
        <f>Total_data!U5</f>
        <v>5.9853845261570502</v>
      </c>
      <c r="V287">
        <f>Total_data!V5</f>
        <v>5.9621853613269904</v>
      </c>
      <c r="W287">
        <f>Total_data!W5</f>
        <v>5.9389861964969199</v>
      </c>
      <c r="X287">
        <f>Total_data!X5</f>
        <v>5.9273866140818896</v>
      </c>
      <c r="Y287">
        <f>Total_data!Y5</f>
        <v>5.90418744925182</v>
      </c>
      <c r="Z287">
        <f>Total_data!Z5</f>
        <v>5.8809882844217602</v>
      </c>
      <c r="AA287">
        <f>Total_data!AA5</f>
        <v>5.8693887020067201</v>
      </c>
      <c r="AB287">
        <f>Total_data!AB5</f>
        <v>5.8461895371766603</v>
      </c>
      <c r="AC287">
        <f>Total_data!AC5</f>
        <v>5.8229903723465899</v>
      </c>
      <c r="AD287">
        <f>Total_data!AD5</f>
        <v>5.7997912075165203</v>
      </c>
      <c r="AE287">
        <f>Total_data!AE5</f>
        <v>5.78819162510149</v>
      </c>
      <c r="AF287">
        <f>Total_data!AF5</f>
        <v>5.7649924602714204</v>
      </c>
      <c r="AG287">
        <f>Total_data!AG5</f>
        <v>5.7417932954413597</v>
      </c>
      <c r="AH287">
        <f>Total_data!AH5</f>
        <v>5.7301937130263303</v>
      </c>
      <c r="AI287">
        <f>Total_data!AI5</f>
        <v>5.7069945481962598</v>
      </c>
      <c r="AJ287">
        <f>Total_data!AJ5</f>
        <v>5.6837953833661903</v>
      </c>
      <c r="AK287">
        <f>Total_data!AK5</f>
        <v>5.6605962185361296</v>
      </c>
      <c r="AL287">
        <f>Total_data!AL5</f>
        <v>5.6489966361210904</v>
      </c>
      <c r="AM287">
        <f>Total_data!AM5</f>
        <v>5.6257974712910297</v>
      </c>
      <c r="AN287">
        <f>Total_data!AN5</f>
        <v>5.6025983064609601</v>
      </c>
      <c r="AO287">
        <f>Total_data!AO5</f>
        <v>5.5909987240459298</v>
      </c>
      <c r="AP287">
        <f>Total_data!AP5</f>
        <v>5.5677995592158602</v>
      </c>
      <c r="AQ287">
        <f>Total_data!AQ5</f>
        <v>5.5446003943858004</v>
      </c>
      <c r="AR287">
        <f>Total_data!AR5</f>
        <v>5.52140122955573</v>
      </c>
    </row>
    <row r="288" spans="1:44" x14ac:dyDescent="0.2">
      <c r="A288" t="str">
        <f>Total_data!A8</f>
        <v>TOTAL</v>
      </c>
      <c r="B288" t="str">
        <f>Total_data!B8</f>
        <v>Capacity|Electricity</v>
      </c>
      <c r="C288" t="str">
        <f>Total_data!C8</f>
        <v>GW</v>
      </c>
      <c r="D288">
        <f>Total_data!D8</f>
        <v>5143.7741192377725</v>
      </c>
      <c r="E288">
        <f>Total_data!E8</f>
        <v>5166.7741192377707</v>
      </c>
      <c r="F288">
        <f>Total_data!F8</f>
        <v>5187.6741192377713</v>
      </c>
      <c r="G288">
        <f>Total_data!G8</f>
        <v>5176.8741192377702</v>
      </c>
      <c r="H288">
        <f>Total_data!H8</f>
        <v>5070.0905817891926</v>
      </c>
      <c r="I288">
        <f>Total_data!I8</f>
        <v>5072.7670411759736</v>
      </c>
      <c r="J288">
        <f>Total_data!J8</f>
        <v>5096.5785439264228</v>
      </c>
      <c r="K288">
        <f>Total_data!K8</f>
        <v>5085.7785439264235</v>
      </c>
      <c r="L288">
        <f>Total_data!L8</f>
        <v>5168.5993100898186</v>
      </c>
      <c r="M288">
        <f>Total_data!M8</f>
        <v>5107.0529713434071</v>
      </c>
      <c r="N288">
        <f>Total_data!N8</f>
        <v>5241.1898891997598</v>
      </c>
      <c r="O288">
        <f>Total_data!O8</f>
        <v>5275.5226827201041</v>
      </c>
      <c r="P288">
        <f>Total_data!P8</f>
        <v>5275.5611339463512</v>
      </c>
      <c r="Q288">
        <f>Total_data!Q8</f>
        <v>5275.9622642304166</v>
      </c>
      <c r="R288">
        <f>Total_data!R8</f>
        <v>5203.7679709384556</v>
      </c>
      <c r="S288">
        <f>Total_data!S8</f>
        <v>5230.4623989176771</v>
      </c>
      <c r="T288">
        <f>Total_data!T8</f>
        <v>5297.3623989176767</v>
      </c>
      <c r="U288">
        <f>Total_data!U8</f>
        <v>5267.162398917676</v>
      </c>
      <c r="V288">
        <f>Total_data!V8</f>
        <v>5236.662398917676</v>
      </c>
      <c r="W288">
        <f>Total_data!W8</f>
        <v>5206.3623989176758</v>
      </c>
      <c r="X288">
        <f>Total_data!X8</f>
        <v>5176.2623989176773</v>
      </c>
      <c r="Y288">
        <f>Total_data!Y8</f>
        <v>5162.2563594634248</v>
      </c>
      <c r="Z288">
        <f>Total_data!Z8</f>
        <v>5148.6064757825952</v>
      </c>
      <c r="AA288">
        <f>Total_data!AA8</f>
        <v>5198.006475782593</v>
      </c>
      <c r="AB288">
        <f>Total_data!AB8</f>
        <v>5302.5631716498146</v>
      </c>
      <c r="AC288">
        <f>Total_data!AC8</f>
        <v>5369.5418183659167</v>
      </c>
      <c r="AD288">
        <f>Total_data!AD8</f>
        <v>5523.0904537461201</v>
      </c>
      <c r="AE288">
        <f>Total_data!AE8</f>
        <v>5676.6709017999465</v>
      </c>
      <c r="AF288">
        <f>Total_data!AF8</f>
        <v>5828.7893215883096</v>
      </c>
      <c r="AG288">
        <f>Total_data!AG8</f>
        <v>5982.3289010628414</v>
      </c>
      <c r="AH288">
        <f>Total_data!AH8</f>
        <v>6151.070712222755</v>
      </c>
      <c r="AI288">
        <f>Total_data!AI8</f>
        <v>6422.8014804198083</v>
      </c>
      <c r="AJ288">
        <f>Total_data!AJ8</f>
        <v>6780.4843142365398</v>
      </c>
      <c r="AK288">
        <f>Total_data!AK8</f>
        <v>7041.6750808980069</v>
      </c>
      <c r="AL288">
        <f>Total_data!AL8</f>
        <v>7533.8470222973019</v>
      </c>
      <c r="AM288">
        <f>Total_data!AM8</f>
        <v>7821.2234674190431</v>
      </c>
      <c r="AN288">
        <f>Total_data!AN8</f>
        <v>8127.8247194913447</v>
      </c>
      <c r="AO288">
        <f>Total_data!AO8</f>
        <v>8380.9638956557483</v>
      </c>
      <c r="AP288">
        <f>Total_data!AP8</f>
        <v>8655.6249380627323</v>
      </c>
      <c r="AQ288">
        <f>Total_data!AQ8</f>
        <v>9102.3234212072202</v>
      </c>
      <c r="AR288">
        <f>Total_data!AR8</f>
        <v>9527.5870830957774</v>
      </c>
    </row>
    <row r="289" spans="1:44" x14ac:dyDescent="0.2">
      <c r="A289" t="str">
        <f>Total_data!A9</f>
        <v>TOTAL</v>
      </c>
      <c r="B289" t="str">
        <f>Total_data!B9</f>
        <v>Capacity|Electricity|Biomass</v>
      </c>
      <c r="C289" t="str">
        <f>Total_data!C9</f>
        <v>GW</v>
      </c>
      <c r="D289">
        <f>Total_data!D9</f>
        <v>86.3</v>
      </c>
      <c r="E289">
        <f>Total_data!E9</f>
        <v>83.2</v>
      </c>
      <c r="F289">
        <f>Total_data!F9</f>
        <v>80.100000000000009</v>
      </c>
      <c r="G289">
        <f>Total_data!G9</f>
        <v>77</v>
      </c>
      <c r="H289">
        <f>Total_data!H9</f>
        <v>73.800000000000011</v>
      </c>
      <c r="I289">
        <f>Total_data!I9</f>
        <v>70.8</v>
      </c>
      <c r="J289">
        <f>Total_data!J9</f>
        <v>67.7</v>
      </c>
      <c r="K289">
        <f>Total_data!K9</f>
        <v>64.5</v>
      </c>
      <c r="L289">
        <f>Total_data!L9</f>
        <v>87.845784394672094</v>
      </c>
      <c r="M289">
        <f>Total_data!M9</f>
        <v>61.5</v>
      </c>
      <c r="N289">
        <f>Total_data!N9</f>
        <v>84.745784394672086</v>
      </c>
      <c r="O289">
        <f>Total_data!O9</f>
        <v>226.05750665039611</v>
      </c>
      <c r="P289">
        <f>Total_data!P9</f>
        <v>223.05750665039611</v>
      </c>
      <c r="Q289">
        <f>Total_data!Q9</f>
        <v>219.95750665039611</v>
      </c>
      <c r="R289">
        <f>Total_data!R9</f>
        <v>216.75750665039612</v>
      </c>
      <c r="S289">
        <f>Total_data!S9</f>
        <v>213.75750665039612</v>
      </c>
      <c r="T289">
        <f>Total_data!T9</f>
        <v>210.6575066503961</v>
      </c>
      <c r="U289">
        <f>Total_data!U9</f>
        <v>207.45750665039611</v>
      </c>
      <c r="V289">
        <f>Total_data!V9</f>
        <v>204.35750665039612</v>
      </c>
      <c r="W289">
        <f>Total_data!W9</f>
        <v>201.35750665039609</v>
      </c>
      <c r="X289">
        <f>Total_data!X9</f>
        <v>198.25750665039612</v>
      </c>
      <c r="Y289">
        <f>Total_data!Y9</f>
        <v>195.05750665039611</v>
      </c>
      <c r="Z289">
        <f>Total_data!Z9</f>
        <v>192.05750665039611</v>
      </c>
      <c r="AA289">
        <f>Total_data!AA9</f>
        <v>188.95750665039611</v>
      </c>
      <c r="AB289">
        <f>Total_data!AB9</f>
        <v>185.75750665039612</v>
      </c>
      <c r="AC289">
        <f>Total_data!AC9</f>
        <v>182.6575066503961</v>
      </c>
      <c r="AD289">
        <f>Total_data!AD9</f>
        <v>195.47643196658112</v>
      </c>
      <c r="AE289">
        <f>Total_data!AE9</f>
        <v>243.73951612317109</v>
      </c>
      <c r="AF289">
        <f>Total_data!AF9</f>
        <v>313.59825334067216</v>
      </c>
      <c r="AG289">
        <f>Total_data!AG9</f>
        <v>384.1029806633731</v>
      </c>
      <c r="AH289">
        <f>Total_data!AH9</f>
        <v>424.17544867267009</v>
      </c>
      <c r="AI289">
        <f>Total_data!AI9</f>
        <v>438.39575068519105</v>
      </c>
      <c r="AJ289">
        <f>Total_data!AJ9</f>
        <v>437.39575068519105</v>
      </c>
      <c r="AK289">
        <f>Total_data!AK9</f>
        <v>436.49575068519107</v>
      </c>
      <c r="AL289">
        <f>Total_data!AL9</f>
        <v>435.49575068519107</v>
      </c>
      <c r="AM289">
        <f>Total_data!AM9</f>
        <v>435.49575068519107</v>
      </c>
      <c r="AN289">
        <f>Total_data!AN9</f>
        <v>435.49575068519107</v>
      </c>
      <c r="AO289">
        <f>Total_data!AO9</f>
        <v>435.49575068519107</v>
      </c>
      <c r="AP289">
        <f>Total_data!AP9</f>
        <v>435.49575068519107</v>
      </c>
      <c r="AQ289">
        <f>Total_data!AQ9</f>
        <v>435.49575068519107</v>
      </c>
      <c r="AR289">
        <f>Total_data!AR9</f>
        <v>435.49575068519107</v>
      </c>
    </row>
    <row r="290" spans="1:44" x14ac:dyDescent="0.2">
      <c r="A290" t="str">
        <f>Total_data!A10</f>
        <v>TOTAL</v>
      </c>
      <c r="B290" t="str">
        <f>Total_data!B10</f>
        <v>Capacity|Electricity|Coal</v>
      </c>
      <c r="C290" t="str">
        <f>Total_data!C10</f>
        <v>GW</v>
      </c>
      <c r="D290">
        <f>Total_data!D10</f>
        <v>1580.8000000000002</v>
      </c>
      <c r="E290">
        <f>Total_data!E10</f>
        <v>1543.7</v>
      </c>
      <c r="F290">
        <f>Total_data!F10</f>
        <v>1504.3</v>
      </c>
      <c r="G290">
        <f>Total_data!G10</f>
        <v>1464.6999999999998</v>
      </c>
      <c r="H290">
        <f>Total_data!H10</f>
        <v>1425.2</v>
      </c>
      <c r="I290">
        <f>Total_data!I10</f>
        <v>1385.7</v>
      </c>
      <c r="J290">
        <f>Total_data!J10</f>
        <v>1346.1999999999998</v>
      </c>
      <c r="K290">
        <f>Total_data!K10</f>
        <v>1306.7</v>
      </c>
      <c r="L290">
        <f>Total_data!L10</f>
        <v>1227.7</v>
      </c>
      <c r="M290">
        <f>Total_data!M10</f>
        <v>1267.1000000000001</v>
      </c>
      <c r="N290">
        <f>Total_data!N10</f>
        <v>1188.1000000000001</v>
      </c>
      <c r="O290">
        <f>Total_data!O10</f>
        <v>1148.5999999999999</v>
      </c>
      <c r="P290">
        <f>Total_data!P10</f>
        <v>1109</v>
      </c>
      <c r="Q290">
        <f>Total_data!Q10</f>
        <v>1069.5999999999999</v>
      </c>
      <c r="R290">
        <f>Total_data!R10</f>
        <v>1030</v>
      </c>
      <c r="S290">
        <f>Total_data!S10</f>
        <v>990.5</v>
      </c>
      <c r="T290">
        <f>Total_data!T10</f>
        <v>950.9</v>
      </c>
      <c r="U290">
        <f>Total_data!U10</f>
        <v>911.5</v>
      </c>
      <c r="V290">
        <f>Total_data!V10</f>
        <v>871.89999999999986</v>
      </c>
      <c r="W290">
        <f>Total_data!W10</f>
        <v>832.4</v>
      </c>
      <c r="X290">
        <f>Total_data!X10</f>
        <v>792.8</v>
      </c>
      <c r="Y290">
        <f>Total_data!Y10</f>
        <v>753.4</v>
      </c>
      <c r="Z290">
        <f>Total_data!Z10</f>
        <v>713.90000000000009</v>
      </c>
      <c r="AA290">
        <f>Total_data!AA10</f>
        <v>674.3</v>
      </c>
      <c r="AB290">
        <f>Total_data!AB10</f>
        <v>634.80000000000007</v>
      </c>
      <c r="AC290">
        <f>Total_data!AC10</f>
        <v>595.29999999999995</v>
      </c>
      <c r="AD290">
        <f>Total_data!AD10</f>
        <v>555.80000000000007</v>
      </c>
      <c r="AE290">
        <f>Total_data!AE10</f>
        <v>516.20000000000005</v>
      </c>
      <c r="AF290">
        <f>Total_data!AF10</f>
        <v>476.8</v>
      </c>
      <c r="AG290">
        <f>Total_data!AG10</f>
        <v>437.2</v>
      </c>
      <c r="AH290">
        <f>Total_data!AH10</f>
        <v>420.89838525532537</v>
      </c>
      <c r="AI290">
        <f>Total_data!AI10</f>
        <v>431.15486405805291</v>
      </c>
      <c r="AJ290">
        <f>Total_data!AJ10</f>
        <v>444.43769787478402</v>
      </c>
      <c r="AK290">
        <f>Total_data!AK10</f>
        <v>452.44509657662996</v>
      </c>
      <c r="AL290">
        <f>Total_data!AL10</f>
        <v>452.12938816203899</v>
      </c>
      <c r="AM290">
        <f>Total_data!AM10</f>
        <v>469.37914842568898</v>
      </c>
      <c r="AN290">
        <f>Total_data!AN10</f>
        <v>484.80146016276899</v>
      </c>
      <c r="AO290">
        <f>Total_data!AO10</f>
        <v>446.84403520004503</v>
      </c>
      <c r="AP290">
        <f>Total_data!AP10</f>
        <v>408.97668016796302</v>
      </c>
      <c r="AQ290">
        <f>Total_data!AQ10</f>
        <v>375.78047909753099</v>
      </c>
      <c r="AR290">
        <f>Total_data!AR10</f>
        <v>377.13039961818902</v>
      </c>
    </row>
    <row r="291" spans="1:44" x14ac:dyDescent="0.2">
      <c r="A291" t="str">
        <f>Total_data!A11</f>
        <v>TOTAL</v>
      </c>
      <c r="B291" t="str">
        <f>Total_data!B11</f>
        <v>Capacity|Electricity|Gas</v>
      </c>
      <c r="C291" t="str">
        <f>Total_data!C11</f>
        <v>GW</v>
      </c>
      <c r="D291">
        <f>Total_data!D11</f>
        <v>1403.7741192377712</v>
      </c>
      <c r="E291">
        <f>Total_data!E11</f>
        <v>1459.1741192377701</v>
      </c>
      <c r="F291">
        <f>Total_data!F11</f>
        <v>1514.5741192377711</v>
      </c>
      <c r="G291">
        <f>Total_data!G11</f>
        <v>1570.0741192377711</v>
      </c>
      <c r="H291">
        <f>Total_data!H11</f>
        <v>1529.690581789192</v>
      </c>
      <c r="I291">
        <f>Total_data!I11</f>
        <v>1598.367041175974</v>
      </c>
      <c r="J291">
        <f>Total_data!J11</f>
        <v>1688.4785439264228</v>
      </c>
      <c r="K291">
        <f>Total_data!K11</f>
        <v>1743.9785439264233</v>
      </c>
      <c r="L291">
        <f>Total_data!L11</f>
        <v>1867.2414845604051</v>
      </c>
      <c r="M291">
        <f>Total_data!M11</f>
        <v>1805.50865871058</v>
      </c>
      <c r="N291">
        <f>Total_data!N11</f>
        <v>2006.0320636703461</v>
      </c>
      <c r="O291">
        <f>Total_data!O11</f>
        <v>1962.1531349349661</v>
      </c>
      <c r="P291">
        <f>Total_data!P11</f>
        <v>2028.5915861612129</v>
      </c>
      <c r="Q291">
        <f>Total_data!Q11</f>
        <v>2095.0927164452783</v>
      </c>
      <c r="R291">
        <f>Total_data!R11</f>
        <v>2109.198423153317</v>
      </c>
      <c r="S291">
        <f>Total_data!S11</f>
        <v>2222.0928511325392</v>
      </c>
      <c r="T291">
        <f>Total_data!T11</f>
        <v>2377.3928511325389</v>
      </c>
      <c r="U291">
        <f>Total_data!U11</f>
        <v>2432.8928511325389</v>
      </c>
      <c r="V291">
        <f>Total_data!V11</f>
        <v>2488.1928511325391</v>
      </c>
      <c r="W291">
        <f>Total_data!W11</f>
        <v>2543.6928511325386</v>
      </c>
      <c r="X291">
        <f>Total_data!X11</f>
        <v>2599.1928511325391</v>
      </c>
      <c r="Y291">
        <f>Total_data!Y11</f>
        <v>2670.6868116782862</v>
      </c>
      <c r="Z291">
        <f>Total_data!Z11</f>
        <v>2742.636927997456</v>
      </c>
      <c r="AA291">
        <f>Total_data!AA11</f>
        <v>2797.9369279974558</v>
      </c>
      <c r="AB291">
        <f>Total_data!AB11</f>
        <v>2908.493623864676</v>
      </c>
      <c r="AC291">
        <f>Total_data!AC11</f>
        <v>2958.2195046269048</v>
      </c>
      <c r="AD291">
        <f>Total_data!AD11</f>
        <v>2949.0916728218849</v>
      </c>
      <c r="AE291">
        <f>Total_data!AE11</f>
        <v>2918.7745268513759</v>
      </c>
      <c r="AF291">
        <f>Total_data!AF11</f>
        <v>2875.9038797480598</v>
      </c>
      <c r="AG291">
        <f>Total_data!AG11</f>
        <v>2836.035281351375</v>
      </c>
      <c r="AH291">
        <f>Total_data!AH11</f>
        <v>2793.4042343320052</v>
      </c>
      <c r="AI291">
        <f>Total_data!AI11</f>
        <v>2758.4927315815562</v>
      </c>
      <c r="AJ291">
        <f>Total_data!AJ11</f>
        <v>2758.4927315815562</v>
      </c>
      <c r="AK291">
        <f>Total_data!AK11</f>
        <v>2752.4626167973979</v>
      </c>
      <c r="AL291">
        <f>Total_data!AL11</f>
        <v>2878.9085018193459</v>
      </c>
      <c r="AM291">
        <f>Total_data!AM11</f>
        <v>2817.6748945510576</v>
      </c>
      <c r="AN291">
        <f>Total_data!AN11</f>
        <v>2832.5538348862788</v>
      </c>
      <c r="AO291">
        <f>Total_data!AO11</f>
        <v>2847.2504360133953</v>
      </c>
      <c r="AP291">
        <f>Total_data!AP11</f>
        <v>2909.3231460852921</v>
      </c>
      <c r="AQ291">
        <f>Total_data!AQ11</f>
        <v>2979.4855588021142</v>
      </c>
      <c r="AR291">
        <f>Total_data!AR11</f>
        <v>2956.8993001700151</v>
      </c>
    </row>
    <row r="292" spans="1:44" x14ac:dyDescent="0.2">
      <c r="A292" t="str">
        <f>Total_data!A12</f>
        <v>TOTAL</v>
      </c>
      <c r="B292" t="str">
        <f>Total_data!B12</f>
        <v>Capacity|Electricity|Hydro</v>
      </c>
      <c r="C292" t="str">
        <f>Total_data!C12</f>
        <v>GW</v>
      </c>
      <c r="D292">
        <f>Total_data!D12</f>
        <v>1006.6999999999999</v>
      </c>
      <c r="E292">
        <f>Total_data!E12</f>
        <v>994.1</v>
      </c>
      <c r="F292">
        <f>Total_data!F12</f>
        <v>981.6</v>
      </c>
      <c r="G292">
        <f>Total_data!G12</f>
        <v>969</v>
      </c>
      <c r="H292">
        <f>Total_data!H12</f>
        <v>956.4</v>
      </c>
      <c r="I292">
        <f>Total_data!I12</f>
        <v>943.8</v>
      </c>
      <c r="J292">
        <f>Total_data!J12</f>
        <v>931.2</v>
      </c>
      <c r="K292">
        <f>Total_data!K12</f>
        <v>918.60000000000014</v>
      </c>
      <c r="L292">
        <f>Total_data!L12</f>
        <v>893.5</v>
      </c>
      <c r="M292">
        <f>Total_data!M12</f>
        <v>906</v>
      </c>
      <c r="N292">
        <f>Total_data!N12</f>
        <v>880.89999999999986</v>
      </c>
      <c r="O292">
        <f>Total_data!O12</f>
        <v>868.30000000000007</v>
      </c>
      <c r="P292">
        <f>Total_data!P12</f>
        <v>855.7</v>
      </c>
      <c r="Q292">
        <f>Total_data!Q12</f>
        <v>843.09999999999991</v>
      </c>
      <c r="R292">
        <f>Total_data!R12</f>
        <v>830.5</v>
      </c>
      <c r="S292">
        <f>Total_data!S12</f>
        <v>818.00000000000011</v>
      </c>
      <c r="T292">
        <f>Total_data!T12</f>
        <v>805.4</v>
      </c>
      <c r="U292">
        <f>Total_data!U12</f>
        <v>792.8</v>
      </c>
      <c r="V292">
        <f>Total_data!V12</f>
        <v>780.2</v>
      </c>
      <c r="W292">
        <f>Total_data!W12</f>
        <v>767.59999999999991</v>
      </c>
      <c r="X292">
        <f>Total_data!X12</f>
        <v>755</v>
      </c>
      <c r="Y292">
        <f>Total_data!Y12</f>
        <v>742.5</v>
      </c>
      <c r="Z292">
        <f>Total_data!Z12</f>
        <v>729.9</v>
      </c>
      <c r="AA292">
        <f>Total_data!AA12</f>
        <v>717.3</v>
      </c>
      <c r="AB292">
        <f>Total_data!AB12</f>
        <v>704.70000000000016</v>
      </c>
      <c r="AC292">
        <f>Total_data!AC12</f>
        <v>746.21030782291302</v>
      </c>
      <c r="AD292">
        <f>Total_data!AD12</f>
        <v>883.610307822913</v>
      </c>
      <c r="AE292">
        <f>Total_data!AE12</f>
        <v>1021.1103078229131</v>
      </c>
      <c r="AF292">
        <f>Total_data!AF12</f>
        <v>1148.14063749709</v>
      </c>
      <c r="AG292">
        <f>Total_data!AG12</f>
        <v>1212.2242202151601</v>
      </c>
      <c r="AH292">
        <f>Total_data!AH12</f>
        <v>1292.4262251298201</v>
      </c>
      <c r="AI292">
        <f>Total_data!AI12</f>
        <v>1429.8262251298199</v>
      </c>
      <c r="AJ292">
        <f>Total_data!AJ12</f>
        <v>1567.22622512982</v>
      </c>
      <c r="AK292">
        <f>Total_data!AK12</f>
        <v>1625.5397078736</v>
      </c>
      <c r="AL292">
        <f>Total_data!AL12</f>
        <v>1763.0397078736</v>
      </c>
      <c r="AM292">
        <f>Total_data!AM12</f>
        <v>1826.3999999999899</v>
      </c>
      <c r="AN292">
        <f>Total_data!AN12</f>
        <v>1835.8999999999899</v>
      </c>
      <c r="AO292">
        <f>Total_data!AO12</f>
        <v>1845.3999999999901</v>
      </c>
      <c r="AP292">
        <f>Total_data!AP12</f>
        <v>1854.8999999999901</v>
      </c>
      <c r="AQ292">
        <f>Total_data!AQ12</f>
        <v>1864.4</v>
      </c>
      <c r="AR292">
        <f>Total_data!AR12</f>
        <v>1874</v>
      </c>
    </row>
    <row r="293" spans="1:44" x14ac:dyDescent="0.2">
      <c r="A293" t="str">
        <f>Total_data!A13</f>
        <v>TOTAL</v>
      </c>
      <c r="B293" t="str">
        <f>Total_data!B13</f>
        <v>Capacity|Electricity|Nuclear</v>
      </c>
      <c r="C293" t="str">
        <f>Total_data!C13</f>
        <v>GW</v>
      </c>
      <c r="D293">
        <f>Total_data!D13</f>
        <v>393.29999999999995</v>
      </c>
      <c r="E293">
        <f>Total_data!E13</f>
        <v>385.40000000000003</v>
      </c>
      <c r="F293">
        <f>Total_data!F13</f>
        <v>377.59999999999997</v>
      </c>
      <c r="G293">
        <f>Total_data!G13</f>
        <v>369.7</v>
      </c>
      <c r="H293">
        <f>Total_data!H13</f>
        <v>361.8</v>
      </c>
      <c r="I293">
        <f>Total_data!I13</f>
        <v>354</v>
      </c>
      <c r="J293">
        <f>Total_data!J13</f>
        <v>346.1</v>
      </c>
      <c r="K293">
        <f>Total_data!K13</f>
        <v>338.2</v>
      </c>
      <c r="L293">
        <f>Total_data!L13</f>
        <v>322.5</v>
      </c>
      <c r="M293">
        <f>Total_data!M13</f>
        <v>330.40000000000003</v>
      </c>
      <c r="N293">
        <f>Total_data!N13</f>
        <v>314.59999999999997</v>
      </c>
      <c r="O293">
        <f>Total_data!O13</f>
        <v>306.8</v>
      </c>
      <c r="P293">
        <f>Total_data!P13</f>
        <v>298.89999999999998</v>
      </c>
      <c r="Q293">
        <f>Total_data!Q13</f>
        <v>291</v>
      </c>
      <c r="R293">
        <f>Total_data!R13</f>
        <v>283.2</v>
      </c>
      <c r="S293">
        <f>Total_data!S13</f>
        <v>275.3</v>
      </c>
      <c r="T293">
        <f>Total_data!T13</f>
        <v>267.40000000000003</v>
      </c>
      <c r="U293">
        <f>Total_data!U13</f>
        <v>259.60000000000002</v>
      </c>
      <c r="V293">
        <f>Total_data!V13</f>
        <v>251.7</v>
      </c>
      <c r="W293">
        <f>Total_data!W13</f>
        <v>243.79999999999998</v>
      </c>
      <c r="X293">
        <f>Total_data!X13</f>
        <v>236</v>
      </c>
      <c r="Y293">
        <f>Total_data!Y13</f>
        <v>228.1</v>
      </c>
      <c r="Z293">
        <f>Total_data!Z13</f>
        <v>220.29999999999998</v>
      </c>
      <c r="AA293">
        <f>Total_data!AA13</f>
        <v>212.4</v>
      </c>
      <c r="AB293">
        <f>Total_data!AB13</f>
        <v>204.5</v>
      </c>
      <c r="AC293">
        <f>Total_data!AC13</f>
        <v>196.70000000000002</v>
      </c>
      <c r="AD293">
        <f>Total_data!AD13</f>
        <v>188.79999999999998</v>
      </c>
      <c r="AE293">
        <f>Total_data!AE13</f>
        <v>180.9</v>
      </c>
      <c r="AF293">
        <f>Total_data!AF13</f>
        <v>173.1</v>
      </c>
      <c r="AG293">
        <f>Total_data!AG13</f>
        <v>165.20000000000002</v>
      </c>
      <c r="AH293">
        <f>Total_data!AH13</f>
        <v>157.29999999999998</v>
      </c>
      <c r="AI293">
        <f>Total_data!AI13</f>
        <v>149.5</v>
      </c>
      <c r="AJ293">
        <f>Total_data!AJ13</f>
        <v>141.6</v>
      </c>
      <c r="AK293">
        <f>Total_data!AK13</f>
        <v>133.70000000000002</v>
      </c>
      <c r="AL293">
        <f>Total_data!AL13</f>
        <v>125.9</v>
      </c>
      <c r="AM293">
        <f>Total_data!AM13</f>
        <v>118</v>
      </c>
      <c r="AN293">
        <f>Total_data!AN13</f>
        <v>110.10000000000001</v>
      </c>
      <c r="AO293">
        <f>Total_data!AO13</f>
        <v>102.3</v>
      </c>
      <c r="AP293">
        <f>Total_data!AP13</f>
        <v>94.399999999999991</v>
      </c>
      <c r="AQ293">
        <f>Total_data!AQ13</f>
        <v>86.5</v>
      </c>
      <c r="AR293">
        <f>Total_data!AR13</f>
        <v>78.7</v>
      </c>
    </row>
    <row r="294" spans="1:44" x14ac:dyDescent="0.2">
      <c r="A294" t="str">
        <f>Total_data!A14</f>
        <v>TOTAL</v>
      </c>
      <c r="B294" t="str">
        <f>Total_data!B14</f>
        <v>Capacity|Electricity|Oil</v>
      </c>
      <c r="C294" t="str">
        <f>Total_data!C14</f>
        <v>GW</v>
      </c>
      <c r="D294">
        <f>Total_data!D14</f>
        <v>461.80000000000007</v>
      </c>
      <c r="E294">
        <f>Total_data!E14</f>
        <v>466.8</v>
      </c>
      <c r="F294">
        <f>Total_data!F14</f>
        <v>471.9</v>
      </c>
      <c r="G294">
        <f>Total_data!G14</f>
        <v>477</v>
      </c>
      <c r="H294">
        <f>Total_data!H14</f>
        <v>482.09999999999997</v>
      </c>
      <c r="I294">
        <f>Total_data!I14</f>
        <v>487.20000000000005</v>
      </c>
      <c r="J294">
        <f>Total_data!J14</f>
        <v>492.29999999999995</v>
      </c>
      <c r="K294">
        <f>Total_data!K14</f>
        <v>497.5</v>
      </c>
      <c r="L294">
        <f>Total_data!L14</f>
        <v>570.11204113474173</v>
      </c>
      <c r="M294">
        <f>Total_data!M14</f>
        <v>528.44431263282752</v>
      </c>
      <c r="N294">
        <f>Total_data!N14</f>
        <v>575.21204113474175</v>
      </c>
      <c r="O294">
        <f>Total_data!O14</f>
        <v>580.31204113474178</v>
      </c>
      <c r="P294">
        <f>Total_data!P14</f>
        <v>585.41204113474282</v>
      </c>
      <c r="Q294">
        <f>Total_data!Q14</f>
        <v>590.51204113474284</v>
      </c>
      <c r="R294">
        <f>Total_data!R14</f>
        <v>575.71204113474289</v>
      </c>
      <c r="S294">
        <f>Total_data!S14</f>
        <v>560.71204113474187</v>
      </c>
      <c r="T294">
        <f>Total_data!T14</f>
        <v>543.71204113474175</v>
      </c>
      <c r="U294">
        <f>Total_data!U14</f>
        <v>529.31204113474189</v>
      </c>
      <c r="V294">
        <f>Total_data!V14</f>
        <v>514.91204113474191</v>
      </c>
      <c r="W294">
        <f>Total_data!W14</f>
        <v>500.51204113474176</v>
      </c>
      <c r="X294">
        <f>Total_data!X14</f>
        <v>486.31204113474183</v>
      </c>
      <c r="Y294">
        <f>Total_data!Y14</f>
        <v>471.91204113474186</v>
      </c>
      <c r="Z294">
        <f>Total_data!Z14</f>
        <v>457.51204113474188</v>
      </c>
      <c r="AA294">
        <f>Total_data!AA14</f>
        <v>443.11204113474179</v>
      </c>
      <c r="AB294">
        <f>Total_data!AB14</f>
        <v>428.71204113474181</v>
      </c>
      <c r="AC294">
        <f>Total_data!AC14</f>
        <v>394.31204113474183</v>
      </c>
      <c r="AD294">
        <f>Total_data!AD14</f>
        <v>359.9120411347418</v>
      </c>
      <c r="AE294">
        <f>Total_data!AE14</f>
        <v>325.71204113474181</v>
      </c>
      <c r="AF294">
        <f>Total_data!AF14</f>
        <v>291.31204113474183</v>
      </c>
      <c r="AG294">
        <f>Total_data!AG14</f>
        <v>256.91204113474282</v>
      </c>
      <c r="AH294">
        <f>Total_data!AH14</f>
        <v>222.51204113474282</v>
      </c>
      <c r="AI294">
        <f>Total_data!AI14</f>
        <v>202.51204113474282</v>
      </c>
      <c r="AJ294">
        <f>Total_data!AJ14</f>
        <v>182.51204113474279</v>
      </c>
      <c r="AK294">
        <f>Total_data!AK14</f>
        <v>162.51204113474282</v>
      </c>
      <c r="AL294">
        <f>Total_data!AL14</f>
        <v>142.51204113474282</v>
      </c>
      <c r="AM294">
        <f>Total_data!AM14</f>
        <v>122.5120411347428</v>
      </c>
      <c r="AN294">
        <f>Total_data!AN14</f>
        <v>102.5120411347428</v>
      </c>
      <c r="AO294">
        <f>Total_data!AO14</f>
        <v>82.512041134742802</v>
      </c>
      <c r="AP294">
        <f>Total_data!AP14</f>
        <v>36.567728501914196</v>
      </c>
      <c r="AQ294">
        <f>Total_data!AQ14</f>
        <v>0</v>
      </c>
      <c r="AR294">
        <f>Total_data!AR14</f>
        <v>0</v>
      </c>
    </row>
    <row r="295" spans="1:44" x14ac:dyDescent="0.2">
      <c r="A295" t="str">
        <f>Total_data!A15</f>
        <v>TOTAL</v>
      </c>
      <c r="B295" t="str">
        <f>Total_data!B15</f>
        <v>Capacity|Electricity|Other</v>
      </c>
      <c r="C295" t="str">
        <f>Total_data!C15</f>
        <v>GW</v>
      </c>
      <c r="D295">
        <f>Total_data!D15</f>
        <v>11.299999999999999</v>
      </c>
      <c r="E295">
        <f>Total_data!E15</f>
        <v>11</v>
      </c>
      <c r="F295">
        <f>Total_data!F15</f>
        <v>10.7</v>
      </c>
      <c r="G295">
        <f>Total_data!G15</f>
        <v>10.4</v>
      </c>
      <c r="H295">
        <f>Total_data!H15</f>
        <v>10.1</v>
      </c>
      <c r="I295">
        <f>Total_data!I15</f>
        <v>9.9</v>
      </c>
      <c r="J295">
        <f>Total_data!J15</f>
        <v>9.6</v>
      </c>
      <c r="K295">
        <f>Total_data!K15</f>
        <v>9.2999999999999989</v>
      </c>
      <c r="L295">
        <f>Total_data!L15</f>
        <v>8.6999999999999993</v>
      </c>
      <c r="M295">
        <f>Total_data!M15</f>
        <v>9</v>
      </c>
      <c r="N295">
        <f>Total_data!N15</f>
        <v>8.5</v>
      </c>
      <c r="O295">
        <f>Total_data!O15</f>
        <v>8.2000000000000011</v>
      </c>
      <c r="P295">
        <f>Total_data!P15</f>
        <v>7.9</v>
      </c>
      <c r="Q295">
        <f>Total_data!Q15</f>
        <v>7.6</v>
      </c>
      <c r="R295">
        <f>Total_data!R15</f>
        <v>7.3</v>
      </c>
      <c r="S295">
        <f>Total_data!S15</f>
        <v>7</v>
      </c>
      <c r="T295">
        <f>Total_data!T15</f>
        <v>6.8</v>
      </c>
      <c r="U295">
        <f>Total_data!U15</f>
        <v>6.5</v>
      </c>
      <c r="V295">
        <f>Total_data!V15</f>
        <v>6.2</v>
      </c>
      <c r="W295">
        <f>Total_data!W15</f>
        <v>5.8999999999999995</v>
      </c>
      <c r="X295">
        <f>Total_data!X15</f>
        <v>5.6</v>
      </c>
      <c r="Y295">
        <f>Total_data!Y15</f>
        <v>5.4</v>
      </c>
      <c r="Z295">
        <f>Total_data!Z15</f>
        <v>5.1000000000000005</v>
      </c>
      <c r="AA295">
        <f>Total_data!AA15</f>
        <v>4.8</v>
      </c>
      <c r="AB295">
        <f>Total_data!AB15</f>
        <v>4.5</v>
      </c>
      <c r="AC295">
        <f>Total_data!AC15</f>
        <v>56.142458130961998</v>
      </c>
      <c r="AD295">
        <f>Total_data!AD15</f>
        <v>70.400000000000006</v>
      </c>
      <c r="AE295">
        <f>Total_data!AE15</f>
        <v>70.234509867744606</v>
      </c>
      <c r="AF295">
        <f>Total_data!AF15</f>
        <v>69.934509867744609</v>
      </c>
      <c r="AG295">
        <f>Total_data!AG15</f>
        <v>69.634509867744597</v>
      </c>
      <c r="AH295">
        <f>Total_data!AH15</f>
        <v>69.3345098677446</v>
      </c>
      <c r="AI295">
        <f>Total_data!AI15</f>
        <v>91.899999999999892</v>
      </c>
      <c r="AJ295">
        <f>Total_data!AJ15</f>
        <v>97.8</v>
      </c>
      <c r="AK295">
        <f>Total_data!AK15</f>
        <v>97.5</v>
      </c>
      <c r="AL295">
        <f>Total_data!AL15</f>
        <v>109.60000000000001</v>
      </c>
      <c r="AM295">
        <f>Total_data!AM15</f>
        <v>115.49999999999901</v>
      </c>
      <c r="AN295">
        <f>Total_data!AN15</f>
        <v>120.2</v>
      </c>
      <c r="AO295">
        <f>Total_data!AO15</f>
        <v>124.89999999999999</v>
      </c>
      <c r="AP295">
        <f>Total_data!AP15</f>
        <v>129.69999999999902</v>
      </c>
      <c r="AQ295">
        <f>Total_data!AQ15</f>
        <v>134.39999999999898</v>
      </c>
      <c r="AR295">
        <f>Total_data!AR15</f>
        <v>139.099999999999</v>
      </c>
    </row>
    <row r="296" spans="1:44" x14ac:dyDescent="0.2">
      <c r="A296" t="str">
        <f>Total_data!A16</f>
        <v>TOTAL</v>
      </c>
      <c r="B296" t="str">
        <f>Total_data!B16</f>
        <v>Capacity|Electricity|Solar</v>
      </c>
      <c r="C296" t="str">
        <f>Total_data!C16</f>
        <v>GW</v>
      </c>
      <c r="D296">
        <f>Total_data!D16</f>
        <v>40.6</v>
      </c>
      <c r="E296">
        <f>Total_data!E16</f>
        <v>70.599999999999994</v>
      </c>
      <c r="F296">
        <f>Total_data!F16</f>
        <v>100.5</v>
      </c>
      <c r="G296">
        <f>Total_data!G16</f>
        <v>98.899999999999991</v>
      </c>
      <c r="H296">
        <f>Total_data!H16</f>
        <v>97.3</v>
      </c>
      <c r="I296">
        <f>Total_data!I16</f>
        <v>95.7</v>
      </c>
      <c r="J296">
        <f>Total_data!J16</f>
        <v>94.000000000000014</v>
      </c>
      <c r="K296">
        <f>Total_data!K16</f>
        <v>92.4</v>
      </c>
      <c r="L296">
        <f>Total_data!L16</f>
        <v>89.199999999999989</v>
      </c>
      <c r="M296">
        <f>Total_data!M16</f>
        <v>90.800000000000011</v>
      </c>
      <c r="N296">
        <f>Total_data!N16</f>
        <v>87.600000000000009</v>
      </c>
      <c r="O296">
        <f>Total_data!O16</f>
        <v>85.9</v>
      </c>
      <c r="P296">
        <f>Total_data!P16</f>
        <v>84.299999999999983</v>
      </c>
      <c r="Q296">
        <f>Total_data!Q16</f>
        <v>82.7</v>
      </c>
      <c r="R296">
        <f>Total_data!R16</f>
        <v>81.100000000000009</v>
      </c>
      <c r="S296">
        <f>Total_data!S16</f>
        <v>79.399999999999991</v>
      </c>
      <c r="T296">
        <f>Total_data!T16</f>
        <v>77.800000000000011</v>
      </c>
      <c r="U296">
        <f>Total_data!U16</f>
        <v>76.2</v>
      </c>
      <c r="V296">
        <f>Total_data!V16</f>
        <v>74.599999999999994</v>
      </c>
      <c r="W296">
        <f>Total_data!W16</f>
        <v>72.899999999999991</v>
      </c>
      <c r="X296">
        <f>Total_data!X16</f>
        <v>71.3</v>
      </c>
      <c r="Y296">
        <f>Total_data!Y16</f>
        <v>69.699999999999989</v>
      </c>
      <c r="Z296">
        <f>Total_data!Z16</f>
        <v>68.099999999999994</v>
      </c>
      <c r="AA296">
        <f>Total_data!AA16</f>
        <v>66.400000000000006</v>
      </c>
      <c r="AB296">
        <f>Total_data!AB16</f>
        <v>64.8</v>
      </c>
      <c r="AC296">
        <f>Total_data!AC16</f>
        <v>0</v>
      </c>
      <c r="AD296">
        <f>Total_data!AD16</f>
        <v>0</v>
      </c>
      <c r="AE296">
        <f>Total_data!AE16</f>
        <v>0</v>
      </c>
      <c r="AF296">
        <f>Total_data!AF16</f>
        <v>0</v>
      </c>
      <c r="AG296">
        <f>Total_data!AG16</f>
        <v>61.019867830447296</v>
      </c>
      <c r="AH296">
        <f>Total_data!AH16</f>
        <v>131.019867830447</v>
      </c>
      <c r="AI296">
        <f>Total_data!AI16</f>
        <v>201.019867830447</v>
      </c>
      <c r="AJ296">
        <f>Total_data!AJ16</f>
        <v>351.01986783044703</v>
      </c>
      <c r="AK296">
        <f>Total_data!AK16</f>
        <v>501.01986783044703</v>
      </c>
      <c r="AL296">
        <f>Total_data!AL16</f>
        <v>651.01986783044708</v>
      </c>
      <c r="AM296">
        <f>Total_data!AM16</f>
        <v>801.01986783044697</v>
      </c>
      <c r="AN296">
        <f>Total_data!AN16</f>
        <v>951.01986783044697</v>
      </c>
      <c r="AO296">
        <f>Total_data!AO16</f>
        <v>1101.0198678304471</v>
      </c>
      <c r="AP296">
        <f>Total_data!AP16</f>
        <v>1251.0198678304469</v>
      </c>
      <c r="AQ296">
        <f>Total_data!AQ16</f>
        <v>1551.0198678304469</v>
      </c>
      <c r="AR296">
        <f>Total_data!AR16</f>
        <v>1851.0198678304469</v>
      </c>
    </row>
    <row r="297" spans="1:44" x14ac:dyDescent="0.2">
      <c r="A297" t="str">
        <f>Total_data!A17</f>
        <v>TOTAL</v>
      </c>
      <c r="B297" t="str">
        <f>Total_data!B17</f>
        <v>Capacity|Electricity|Wind</v>
      </c>
      <c r="C297" t="str">
        <f>Total_data!C17</f>
        <v>GW</v>
      </c>
      <c r="D297">
        <f>Total_data!D17</f>
        <v>159.20000000000002</v>
      </c>
      <c r="E297">
        <f>Total_data!E17</f>
        <v>152.79999999999998</v>
      </c>
      <c r="F297">
        <f>Total_data!F17</f>
        <v>146.4</v>
      </c>
      <c r="G297">
        <f>Total_data!G17</f>
        <v>140.1</v>
      </c>
      <c r="H297">
        <f>Total_data!H17</f>
        <v>133.69999999999999</v>
      </c>
      <c r="I297">
        <f>Total_data!I17</f>
        <v>127.3</v>
      </c>
      <c r="J297">
        <f>Total_data!J17</f>
        <v>121</v>
      </c>
      <c r="K297">
        <f>Total_data!K17</f>
        <v>114.60000000000001</v>
      </c>
      <c r="L297">
        <f>Total_data!L17</f>
        <v>101.8</v>
      </c>
      <c r="M297">
        <f>Total_data!M17</f>
        <v>108.30000000000001</v>
      </c>
      <c r="N297">
        <f>Total_data!N17</f>
        <v>95.5</v>
      </c>
      <c r="O297">
        <f>Total_data!O17</f>
        <v>89.2</v>
      </c>
      <c r="P297">
        <f>Total_data!P17</f>
        <v>82.699999999999989</v>
      </c>
      <c r="Q297">
        <f>Total_data!Q17</f>
        <v>76.399999999999991</v>
      </c>
      <c r="R297">
        <f>Total_data!R17</f>
        <v>69.999999999999986</v>
      </c>
      <c r="S297">
        <f>Total_data!S17</f>
        <v>63.699999999999996</v>
      </c>
      <c r="T297">
        <f>Total_data!T17</f>
        <v>57.3</v>
      </c>
      <c r="U297">
        <f>Total_data!U17</f>
        <v>50.9</v>
      </c>
      <c r="V297">
        <f>Total_data!V17</f>
        <v>44.6</v>
      </c>
      <c r="W297">
        <f>Total_data!W17</f>
        <v>38.199999999999996</v>
      </c>
      <c r="X297">
        <f>Total_data!X17</f>
        <v>31.8</v>
      </c>
      <c r="Y297">
        <f>Total_data!Y17</f>
        <v>25.5</v>
      </c>
      <c r="Z297">
        <f>Total_data!Z17</f>
        <v>19.099999999999998</v>
      </c>
      <c r="AA297">
        <f>Total_data!AA17</f>
        <v>92.800000000000011</v>
      </c>
      <c r="AB297">
        <f>Total_data!AB17</f>
        <v>166.3</v>
      </c>
      <c r="AC297">
        <f>Total_data!AC17</f>
        <v>240</v>
      </c>
      <c r="AD297">
        <f>Total_data!AD17</f>
        <v>320</v>
      </c>
      <c r="AE297">
        <f>Total_data!AE17</f>
        <v>400</v>
      </c>
      <c r="AF297">
        <f>Total_data!AF17</f>
        <v>480</v>
      </c>
      <c r="AG297">
        <f>Total_data!AG17</f>
        <v>560</v>
      </c>
      <c r="AH297">
        <f>Total_data!AH17</f>
        <v>640</v>
      </c>
      <c r="AI297">
        <f>Total_data!AI17</f>
        <v>720</v>
      </c>
      <c r="AJ297">
        <f>Total_data!AJ17</f>
        <v>799.99999999999909</v>
      </c>
      <c r="AK297">
        <f>Total_data!AK17</f>
        <v>879.99999999999898</v>
      </c>
      <c r="AL297">
        <f>Total_data!AL17</f>
        <v>975.24176479193659</v>
      </c>
      <c r="AM297">
        <f>Total_data!AM17</f>
        <v>1115.2417647919276</v>
      </c>
      <c r="AN297">
        <f>Total_data!AN17</f>
        <v>1255.2417647919269</v>
      </c>
      <c r="AO297">
        <f>Total_data!AO17</f>
        <v>1395.2417647919369</v>
      </c>
      <c r="AP297">
        <f>Total_data!AP17</f>
        <v>1535.2417647919369</v>
      </c>
      <c r="AQ297">
        <f>Total_data!AQ17</f>
        <v>1675.2417647919372</v>
      </c>
      <c r="AR297">
        <f>Total_data!AR17</f>
        <v>1815.2417647919369</v>
      </c>
    </row>
    <row r="298" spans="1:44" x14ac:dyDescent="0.2">
      <c r="A298" t="str">
        <f>Total_data!A20</f>
        <v>TOTAL</v>
      </c>
      <c r="B298" t="str">
        <f>Total_data!B20</f>
        <v>Emissions|CO2eq</v>
      </c>
      <c r="C298" t="str">
        <f>Total_data!C20</f>
        <v>Mt CO2eq/yr</v>
      </c>
      <c r="D298">
        <f>Total_data!D20</f>
        <v>35766.237192693705</v>
      </c>
      <c r="E298">
        <f>Total_data!E20</f>
        <v>36025.047856056095</v>
      </c>
      <c r="F298">
        <f>Total_data!F20</f>
        <v>36284.452186874201</v>
      </c>
      <c r="G298">
        <f>Total_data!G20</f>
        <v>36542.450703308197</v>
      </c>
      <c r="H298">
        <f>Total_data!H20</f>
        <v>36674.19</v>
      </c>
      <c r="I298">
        <f>Total_data!I20</f>
        <v>36775.83</v>
      </c>
      <c r="J298">
        <f>Total_data!J20</f>
        <v>36877.54</v>
      </c>
      <c r="K298">
        <f>Total_data!K20</f>
        <v>36979.18</v>
      </c>
      <c r="L298">
        <f>Total_data!L20</f>
        <v>37080.89</v>
      </c>
      <c r="M298">
        <f>Total_data!M20</f>
        <v>37182.53</v>
      </c>
      <c r="N298">
        <f>Total_data!N20</f>
        <v>37284.239999999998</v>
      </c>
      <c r="O298">
        <f>Total_data!O20</f>
        <v>36795.360000000001</v>
      </c>
      <c r="P298">
        <f>Total_data!P20</f>
        <v>36306.479999999901</v>
      </c>
      <c r="Q298">
        <f>Total_data!Q20</f>
        <v>35781.012376519895</v>
      </c>
      <c r="R298">
        <f>Total_data!R20</f>
        <v>35157.940604211195</v>
      </c>
      <c r="S298">
        <f>Total_data!S20</f>
        <v>34538.2311523436</v>
      </c>
      <c r="T298">
        <f>Total_data!T20</f>
        <v>33936.705254177497</v>
      </c>
      <c r="U298">
        <f>Total_data!U20</f>
        <v>33237.5865862223</v>
      </c>
      <c r="V298">
        <f>Total_data!V20</f>
        <v>32588.4227397137</v>
      </c>
      <c r="W298">
        <f>Total_data!W20</f>
        <v>31941.0112528102</v>
      </c>
      <c r="X298">
        <f>Total_data!X20</f>
        <v>31302.0714101757</v>
      </c>
      <c r="Y298">
        <f>Total_data!Y20</f>
        <v>30799.207763496001</v>
      </c>
      <c r="Z298">
        <f>Total_data!Z20</f>
        <v>30298.620141146897</v>
      </c>
      <c r="AA298">
        <f>Total_data!AA20</f>
        <v>29804.958153160002</v>
      </c>
      <c r="AB298">
        <f>Total_data!AB20</f>
        <v>29536.429356887598</v>
      </c>
      <c r="AC298">
        <f>Total_data!AC20</f>
        <v>29151.357554657898</v>
      </c>
      <c r="AD298">
        <f>Total_data!AD20</f>
        <v>28572.04</v>
      </c>
      <c r="AE298">
        <f>Total_data!AE20</f>
        <v>27934.83</v>
      </c>
      <c r="AF298">
        <f>Total_data!AF20</f>
        <v>27297.619999999901</v>
      </c>
      <c r="AG298">
        <f>Total_data!AG20</f>
        <v>26660.409999999898</v>
      </c>
      <c r="AH298">
        <f>Total_data!AH20</f>
        <v>26023.200000000001</v>
      </c>
      <c r="AI298">
        <f>Total_data!AI20</f>
        <v>25277.839999999902</v>
      </c>
      <c r="AJ298">
        <f>Total_data!AJ20</f>
        <v>24532.479999999901</v>
      </c>
      <c r="AK298">
        <f>Total_data!AK20</f>
        <v>23787.19</v>
      </c>
      <c r="AL298">
        <f>Total_data!AL20</f>
        <v>23041.83</v>
      </c>
      <c r="AM298">
        <f>Total_data!AM20</f>
        <v>22296.54</v>
      </c>
      <c r="AN298">
        <f>Total_data!AN20</f>
        <v>21551.18</v>
      </c>
      <c r="AO298">
        <f>Total_data!AO20</f>
        <v>20805.889999999898</v>
      </c>
      <c r="AP298">
        <f>Total_data!AP20</f>
        <v>20060.53</v>
      </c>
      <c r="AQ298">
        <f>Total_data!AQ20</f>
        <v>19315.169999999998</v>
      </c>
      <c r="AR298">
        <f>Total_data!AR20</f>
        <v>18569.88</v>
      </c>
    </row>
    <row r="299" spans="1:44" x14ac:dyDescent="0.2">
      <c r="A299" t="str">
        <f>Total_data!A21</f>
        <v>TOTAL</v>
      </c>
      <c r="B299" t="str">
        <f>Total_data!B21</f>
        <v>Emissions|CO2eq|AFOLU</v>
      </c>
      <c r="C299" t="str">
        <f>Total_data!C21</f>
        <v>Mt CO2eq/yr</v>
      </c>
      <c r="D299">
        <f>Total_data!D21</f>
        <v>5562.6038264183098</v>
      </c>
      <c r="E299">
        <f>Total_data!E21</f>
        <v>5585.7793896290605</v>
      </c>
      <c r="F299">
        <f>Total_data!F21</f>
        <v>5609.5491980503493</v>
      </c>
      <c r="G299">
        <f>Total_data!G21</f>
        <v>5631.9947474034107</v>
      </c>
      <c r="H299">
        <f>Total_data!H21</f>
        <v>5631.7662171802385</v>
      </c>
      <c r="I299">
        <f>Total_data!I21</f>
        <v>5646.099960333705</v>
      </c>
      <c r="J299">
        <f>Total_data!J21</f>
        <v>5706.3605703909097</v>
      </c>
      <c r="K299">
        <f>Total_data!K21</f>
        <v>5769.8796287022597</v>
      </c>
      <c r="L299">
        <f>Total_data!L21</f>
        <v>5840.6354427389697</v>
      </c>
      <c r="M299">
        <f>Total_data!M21</f>
        <v>5904.1545010503105</v>
      </c>
      <c r="N299">
        <f>Total_data!N21</f>
        <v>5975.5045602975697</v>
      </c>
      <c r="O299">
        <f>Total_data!O21</f>
        <v>5852.2801328042797</v>
      </c>
      <c r="P299">
        <f>Total_data!P21</f>
        <v>5768.9801927384588</v>
      </c>
      <c r="Q299">
        <f>Total_data!Q21</f>
        <v>5687.95364335674</v>
      </c>
      <c r="R299">
        <f>Total_data!R21</f>
        <v>5586.5230870290798</v>
      </c>
      <c r="S299">
        <f>Total_data!S21</f>
        <v>5488.4360758920966</v>
      </c>
      <c r="T299">
        <f>Total_data!T21</f>
        <v>5398.8633304749319</v>
      </c>
      <c r="U299">
        <f>Total_data!U21</f>
        <v>5305.8594356359308</v>
      </c>
      <c r="V299">
        <f>Total_data!V21</f>
        <v>5215.2177938516588</v>
      </c>
      <c r="W299">
        <f>Total_data!W21</f>
        <v>5126.3332612753084</v>
      </c>
      <c r="X299">
        <f>Total_data!X21</f>
        <v>5045.9246161655847</v>
      </c>
      <c r="Y299">
        <f>Total_data!Y21</f>
        <v>4960.9979840739979</v>
      </c>
      <c r="Z299">
        <f>Total_data!Z21</f>
        <v>4878.3522968841089</v>
      </c>
      <c r="AA299">
        <f>Total_data!AA21</f>
        <v>4802.6366667664934</v>
      </c>
      <c r="AB299">
        <f>Total_data!AB21</f>
        <v>4723.2089835230536</v>
      </c>
      <c r="AC299">
        <f>Total_data!AC21</f>
        <v>4644.837705678874</v>
      </c>
      <c r="AD299">
        <f>Total_data!AD21</f>
        <v>4568.2684454811961</v>
      </c>
      <c r="AE299">
        <f>Total_data!AE21</f>
        <v>4497.8914204851726</v>
      </c>
      <c r="AF299">
        <f>Total_data!AF21</f>
        <v>4423.6853669009051</v>
      </c>
      <c r="AG299">
        <f>Total_data!AG21</f>
        <v>4350.1447466121026</v>
      </c>
      <c r="AH299">
        <f>Total_data!AH21</f>
        <v>4283.1022655957286</v>
      </c>
      <c r="AI299">
        <f>Total_data!AI21</f>
        <v>4201.0670821900494</v>
      </c>
      <c r="AJ299">
        <f>Total_data!AJ21</f>
        <v>4109.9744002398893</v>
      </c>
      <c r="AK299">
        <f>Total_data!AK21</f>
        <v>4013.0235942227</v>
      </c>
      <c r="AL299">
        <f>Total_data!AL21</f>
        <v>3934.0081070531546</v>
      </c>
      <c r="AM299">
        <f>Total_data!AM21</f>
        <v>3866.8655202141276</v>
      </c>
      <c r="AN299">
        <f>Total_data!AN21</f>
        <v>3796.647032597014</v>
      </c>
      <c r="AO299">
        <f>Total_data!AO21</f>
        <v>3714.8975002836401</v>
      </c>
      <c r="AP299">
        <f>Total_data!AP21</f>
        <v>3631.1623844329829</v>
      </c>
      <c r="AQ299">
        <f>Total_data!AQ21</f>
        <v>3550.6419007645823</v>
      </c>
      <c r="AR299">
        <f>Total_data!AR21</f>
        <v>3466.915768983994</v>
      </c>
    </row>
    <row r="300" spans="1:44" x14ac:dyDescent="0.2">
      <c r="A300" t="str">
        <f>Total_data!A22</f>
        <v>TOTAL</v>
      </c>
      <c r="B300" t="str">
        <f>Total_data!B22</f>
        <v>Emissions|CO2eq|Energy</v>
      </c>
      <c r="C300" t="str">
        <f>Total_data!C22</f>
        <v>Mt CO2eq/yr</v>
      </c>
      <c r="D300">
        <f>Total_data!D22</f>
        <v>29761.899099999988</v>
      </c>
      <c r="E300">
        <f>Total_data!E22</f>
        <v>29987.735050000003</v>
      </c>
      <c r="F300">
        <f>Total_data!F22</f>
        <v>30213.571000000004</v>
      </c>
      <c r="G300">
        <f>Total_data!G22</f>
        <v>30439.398009999997</v>
      </c>
      <c r="H300">
        <f>Total_data!H22</f>
        <v>30665.226869999991</v>
      </c>
      <c r="I300">
        <f>Total_data!I22</f>
        <v>30891.057789999999</v>
      </c>
      <c r="J300">
        <f>Total_data!J22</f>
        <v>30937.855782615898</v>
      </c>
      <c r="K300">
        <f>Total_data!K22</f>
        <v>30934.637388425093</v>
      </c>
      <c r="L300">
        <f>Total_data!L22</f>
        <v>30920.747845791702</v>
      </c>
      <c r="M300">
        <f>Total_data!M22</f>
        <v>30917.5241964995</v>
      </c>
      <c r="N300">
        <f>Total_data!N22</f>
        <v>30902.728835066202</v>
      </c>
      <c r="O300">
        <f>Total_data!O22</f>
        <v>31506.440000000002</v>
      </c>
      <c r="P300">
        <f>Total_data!P22</f>
        <v>30978.78</v>
      </c>
      <c r="Q300">
        <f>Total_data!Q22</f>
        <v>30451.119999999999</v>
      </c>
      <c r="R300">
        <f>Total_data!R22</f>
        <v>29923.46</v>
      </c>
      <c r="S300">
        <f>Total_data!S22</f>
        <v>29395.799999999897</v>
      </c>
      <c r="T300">
        <f>Total_data!T22</f>
        <v>28831.239999999994</v>
      </c>
      <c r="U300">
        <f>Total_data!U22</f>
        <v>28266.679999999902</v>
      </c>
      <c r="V300">
        <f>Total_data!V22</f>
        <v>27702.119999999988</v>
      </c>
      <c r="W300">
        <f>Total_data!W22</f>
        <v>27137.56</v>
      </c>
      <c r="X300">
        <f>Total_data!X22</f>
        <v>26572.999999999985</v>
      </c>
      <c r="Y300">
        <f>Total_data!Y22</f>
        <v>26163</v>
      </c>
      <c r="Z300">
        <f>Total_data!Z22</f>
        <v>25753</v>
      </c>
      <c r="AA300">
        <f>Total_data!AA22</f>
        <v>25342.999999999982</v>
      </c>
      <c r="AB300">
        <f>Total_data!AB22</f>
        <v>25162.760886342312</v>
      </c>
      <c r="AC300">
        <f>Total_data!AC22</f>
        <v>24864.001982235677</v>
      </c>
      <c r="AD300">
        <f>Total_data!AD22</f>
        <v>24439.342536632041</v>
      </c>
      <c r="AE300">
        <f>Total_data!AE22</f>
        <v>24131.399999999991</v>
      </c>
      <c r="AF300">
        <f>Total_data!AF22</f>
        <v>23935.600000000002</v>
      </c>
      <c r="AG300">
        <f>Total_data!AG22</f>
        <v>23739.800000000003</v>
      </c>
      <c r="AH300">
        <f>Total_data!AH22</f>
        <v>23544</v>
      </c>
      <c r="AI300">
        <f>Total_data!AI22</f>
        <v>23365.659999999993</v>
      </c>
      <c r="AJ300">
        <f>Total_data!AJ22</f>
        <v>23187.319999999978</v>
      </c>
      <c r="AK300">
        <f>Total_data!AK22</f>
        <v>23008.979999999981</v>
      </c>
      <c r="AL300">
        <f>Total_data!AL22</f>
        <v>22830.639999999989</v>
      </c>
      <c r="AM300">
        <f>Total_data!AM22</f>
        <v>22652.299999999988</v>
      </c>
      <c r="AN300">
        <f>Total_data!AN22</f>
        <v>22484.439999999991</v>
      </c>
      <c r="AO300">
        <f>Total_data!AO22</f>
        <v>22316.58</v>
      </c>
      <c r="AP300">
        <f>Total_data!AP22</f>
        <v>22148.719999999983</v>
      </c>
      <c r="AQ300">
        <f>Total_data!AQ22</f>
        <v>21980.86</v>
      </c>
      <c r="AR300">
        <f>Total_data!AR22</f>
        <v>21813</v>
      </c>
    </row>
    <row r="301" spans="1:44" x14ac:dyDescent="0.2">
      <c r="A301" t="str">
        <f>Total_data!A23</f>
        <v>TOTAL</v>
      </c>
      <c r="B301" t="str">
        <f>Total_data!B23</f>
        <v>Emissions|CO2eq|Industry</v>
      </c>
      <c r="C301" t="str">
        <f>Total_data!C23</f>
        <v>Mt CO2eq/yr</v>
      </c>
      <c r="D301">
        <f>Total_data!D23</f>
        <v>1104.1238937562985</v>
      </c>
      <c r="E301">
        <f>Total_data!E23</f>
        <v>1113.9015426637918</v>
      </c>
      <c r="F301">
        <f>Total_data!F23</f>
        <v>1123.6788984139571</v>
      </c>
      <c r="G301">
        <f>Total_data!G23</f>
        <v>1133.4551391726995</v>
      </c>
      <c r="H301">
        <f>Total_data!H23</f>
        <v>1142.1335129780934</v>
      </c>
      <c r="I301">
        <f>Total_data!I23</f>
        <v>1151.9054710131243</v>
      </c>
      <c r="J301">
        <f>Total_data!J23</f>
        <v>1161.6772409535047</v>
      </c>
      <c r="K301">
        <f>Total_data!K23</f>
        <v>1171.4480065687721</v>
      </c>
      <c r="L301">
        <f>Total_data!L23</f>
        <v>1181.2186734983466</v>
      </c>
      <c r="M301">
        <f>Total_data!M23</f>
        <v>1190.988331472375</v>
      </c>
      <c r="N301">
        <f>Total_data!N23</f>
        <v>1200.75792770064</v>
      </c>
      <c r="O301">
        <f>Total_data!O23</f>
        <v>1189.5915264072273</v>
      </c>
      <c r="P301">
        <f>Total_data!P23</f>
        <v>1179.535293811263</v>
      </c>
      <c r="Q301">
        <f>Total_data!Q23</f>
        <v>1169.473592478806</v>
      </c>
      <c r="R301">
        <f>Total_data!R23</f>
        <v>1159.407340194482</v>
      </c>
      <c r="S301">
        <f>Total_data!S23</f>
        <v>1149.3357933241784</v>
      </c>
      <c r="T301">
        <f>Total_data!T23</f>
        <v>1139.2598595240997</v>
      </c>
      <c r="U301">
        <f>Total_data!U23</f>
        <v>1128.1696551797552</v>
      </c>
      <c r="V301">
        <f>Total_data!V23</f>
        <v>1118.0983407568012</v>
      </c>
      <c r="W301">
        <f>Total_data!W23</f>
        <v>1108.0222802900855</v>
      </c>
      <c r="X301">
        <f>Total_data!X23</f>
        <v>1097.9419766256808</v>
      </c>
      <c r="Y301">
        <f>Total_data!Y23</f>
        <v>1087.8570809816551</v>
      </c>
      <c r="Z301">
        <f>Total_data!Z23</f>
        <v>1077.7672647665843</v>
      </c>
      <c r="AA301">
        <f>Total_data!AA23</f>
        <v>1067.673025841417</v>
      </c>
      <c r="AB301">
        <f>Total_data!AB23</f>
        <v>1056.6631454142644</v>
      </c>
      <c r="AC301">
        <f>Total_data!AC23</f>
        <v>1046.5736440794917</v>
      </c>
      <c r="AD301">
        <f>Total_data!AD23</f>
        <v>1036.4801265625129</v>
      </c>
      <c r="AE301">
        <f>Total_data!AE23</f>
        <v>1026.3819185488292</v>
      </c>
      <c r="AF301">
        <f>Total_data!AF23</f>
        <v>1016.2798316896451</v>
      </c>
      <c r="AG301">
        <f>Total_data!AG23</f>
        <v>1006.1731927930932</v>
      </c>
      <c r="AH301">
        <f>Total_data!AH23</f>
        <v>996.06279091751333</v>
      </c>
      <c r="AI301">
        <f>Total_data!AI23</f>
        <v>985.12756076345795</v>
      </c>
      <c r="AJ301">
        <f>Total_data!AJ23</f>
        <v>975.0215906151966</v>
      </c>
      <c r="AK301">
        <f>Total_data!AK23</f>
        <v>964.91124437835708</v>
      </c>
      <c r="AL301">
        <f>Total_data!AL23</f>
        <v>954.79719675618423</v>
      </c>
      <c r="AM301">
        <f>Total_data!AM23</f>
        <v>944.67889967886811</v>
      </c>
      <c r="AN301">
        <f>Total_data!AN23</f>
        <v>934.55702415104577</v>
      </c>
      <c r="AO301">
        <f>Total_data!AO23</f>
        <v>923.68390279204255</v>
      </c>
      <c r="AP301">
        <f>Total_data!AP23</f>
        <v>913.56622425648527</v>
      </c>
      <c r="AQ301">
        <f>Total_data!AQ23</f>
        <v>903.44439270635019</v>
      </c>
      <c r="AR301">
        <f>Total_data!AR23</f>
        <v>893.31908667207188</v>
      </c>
    </row>
    <row r="302" spans="1:44" x14ac:dyDescent="0.2">
      <c r="A302" t="str">
        <f>Total_data!A26</f>
        <v>TOTAL</v>
      </c>
      <c r="B302" t="str">
        <f>Total_data!B26</f>
        <v xml:space="preserve">Final Energy </v>
      </c>
      <c r="C302" t="str">
        <f>Total_data!C26</f>
        <v>EJ/yr</v>
      </c>
      <c r="D302">
        <f>Total_data!D26</f>
        <v>340.27648972894929</v>
      </c>
      <c r="E302">
        <f>Total_data!E26</f>
        <v>346.28488062404756</v>
      </c>
      <c r="F302">
        <f>Total_data!F26</f>
        <v>352.17510415035201</v>
      </c>
      <c r="G302">
        <f>Total_data!G26</f>
        <v>357.90462808303863</v>
      </c>
      <c r="H302">
        <f>Total_data!H26</f>
        <v>363.50819712502761</v>
      </c>
      <c r="I302">
        <f>Total_data!I26</f>
        <v>369.00526300233253</v>
      </c>
      <c r="J302">
        <f>Total_data!J26</f>
        <v>374.26482770670833</v>
      </c>
      <c r="K302">
        <f>Total_data!K26</f>
        <v>379.59984361322722</v>
      </c>
      <c r="L302">
        <f>Total_data!L26</f>
        <v>385.01051371587283</v>
      </c>
      <c r="M302">
        <f>Total_data!M26</f>
        <v>390.1696535725589</v>
      </c>
      <c r="N302">
        <f>Total_data!N26</f>
        <v>395.26278824735783</v>
      </c>
      <c r="O302">
        <f>Total_data!O26</f>
        <v>395.48526807112307</v>
      </c>
      <c r="P302">
        <f>Total_data!P26</f>
        <v>395.59126726051147</v>
      </c>
      <c r="Q302">
        <f>Total_data!Q26</f>
        <v>395.45437707639798</v>
      </c>
      <c r="R302">
        <f>Total_data!R26</f>
        <v>394.60466503308567</v>
      </c>
      <c r="S302">
        <f>Total_data!S26</f>
        <v>395.22740168489145</v>
      </c>
      <c r="T302">
        <f>Total_data!T26</f>
        <v>394.90114739596009</v>
      </c>
      <c r="U302">
        <f>Total_data!U26</f>
        <v>394.53308102857545</v>
      </c>
      <c r="V302">
        <f>Total_data!V26</f>
        <v>394.10033902880872</v>
      </c>
      <c r="W302">
        <f>Total_data!W26</f>
        <v>393.41646863451183</v>
      </c>
      <c r="X302">
        <f>Total_data!X26</f>
        <v>390.61524200750375</v>
      </c>
      <c r="Y302">
        <f>Total_data!Y26</f>
        <v>392.45101139925896</v>
      </c>
      <c r="Z302">
        <f>Total_data!Z26</f>
        <v>394.22819245330231</v>
      </c>
      <c r="AA302">
        <f>Total_data!AA26</f>
        <v>395.96084426671746</v>
      </c>
      <c r="AB302">
        <f>Total_data!AB26</f>
        <v>397.6661048864022</v>
      </c>
      <c r="AC302">
        <f>Total_data!AC26</f>
        <v>399.32241670266507</v>
      </c>
      <c r="AD302">
        <f>Total_data!AD26</f>
        <v>400.85272745554579</v>
      </c>
      <c r="AE302">
        <f>Total_data!AE26</f>
        <v>402.34337793480154</v>
      </c>
      <c r="AF302">
        <f>Total_data!AF26</f>
        <v>403.79500223256645</v>
      </c>
      <c r="AG302">
        <f>Total_data!AG26</f>
        <v>405.21955124335739</v>
      </c>
      <c r="AH302">
        <f>Total_data!AH26</f>
        <v>406.59240184946384</v>
      </c>
      <c r="AI302">
        <f>Total_data!AI26</f>
        <v>409.04922420892603</v>
      </c>
      <c r="AJ302">
        <f>Total_data!AJ26</f>
        <v>410.2071912807296</v>
      </c>
      <c r="AK302">
        <f>Total_data!AK26</f>
        <v>411.19176125196697</v>
      </c>
      <c r="AL302">
        <f>Total_data!AL26</f>
        <v>412.15890286643878</v>
      </c>
      <c r="AM302">
        <f>Total_data!AM26</f>
        <v>413.01910858150325</v>
      </c>
      <c r="AN302">
        <f>Total_data!AN26</f>
        <v>413.86046858955456</v>
      </c>
      <c r="AO302">
        <f>Total_data!AO26</f>
        <v>414.69691451891839</v>
      </c>
      <c r="AP302">
        <f>Total_data!AP26</f>
        <v>415.59138072555243</v>
      </c>
      <c r="AQ302">
        <f>Total_data!AQ26</f>
        <v>416.41862691926184</v>
      </c>
      <c r="AR302">
        <f>Total_data!AR26</f>
        <v>417.11061110886652</v>
      </c>
    </row>
    <row r="303" spans="1:44" x14ac:dyDescent="0.2">
      <c r="A303" t="str">
        <f>Total_data!A27</f>
        <v>TOTAL</v>
      </c>
      <c r="B303" t="str">
        <f>Total_data!B27</f>
        <v>Final Energy|Electricity|Industrial</v>
      </c>
      <c r="C303" t="str">
        <f>Total_data!C27</f>
        <v>EJ/yr</v>
      </c>
      <c r="D303">
        <f>Total_data!D27</f>
        <v>12.93801036341241</v>
      </c>
      <c r="E303">
        <f>Total_data!E27</f>
        <v>13.20974719432772</v>
      </c>
      <c r="F303">
        <f>Total_data!F27</f>
        <v>13.474692437142849</v>
      </c>
      <c r="G303">
        <f>Total_data!G27</f>
        <v>13.732683271120619</v>
      </c>
      <c r="H303">
        <f>Total_data!H27</f>
        <v>13.98398884844595</v>
      </c>
      <c r="I303">
        <f>Total_data!I27</f>
        <v>14.228903230185109</v>
      </c>
      <c r="J303">
        <f>Total_data!J27</f>
        <v>14.467671075133492</v>
      </c>
      <c r="K303">
        <f>Total_data!K27</f>
        <v>14.700527425822639</v>
      </c>
      <c r="L303">
        <f>Total_data!L27</f>
        <v>14.92771351635586</v>
      </c>
      <c r="M303">
        <f>Total_data!M27</f>
        <v>15.149474273557049</v>
      </c>
      <c r="N303">
        <f>Total_data!N27</f>
        <v>15.365980050359509</v>
      </c>
      <c r="O303">
        <f>Total_data!O27</f>
        <v>15.454831554907379</v>
      </c>
      <c r="P303">
        <f>Total_data!P27</f>
        <v>15.53848505141848</v>
      </c>
      <c r="Q303">
        <f>Total_data!Q27</f>
        <v>15.617186569538472</v>
      </c>
      <c r="R303">
        <f>Total_data!R27</f>
        <v>15.691006380104302</v>
      </c>
      <c r="S303">
        <f>Total_data!S27</f>
        <v>15.76019274960278</v>
      </c>
      <c r="T303">
        <f>Total_data!T27</f>
        <v>15.824776620611802</v>
      </c>
      <c r="U303">
        <f>Total_data!U27</f>
        <v>15.884982812716721</v>
      </c>
      <c r="V303">
        <f>Total_data!V27</f>
        <v>15.940905796970311</v>
      </c>
      <c r="W303">
        <f>Total_data!W27</f>
        <v>15.99267848132552</v>
      </c>
      <c r="X303">
        <f>Total_data!X27</f>
        <v>16.040415884345212</v>
      </c>
      <c r="Y303">
        <f>Total_data!Y27</f>
        <v>16.084254325817902</v>
      </c>
      <c r="Z303">
        <f>Total_data!Z27</f>
        <v>16.12424178423025</v>
      </c>
      <c r="AA303">
        <f>Total_data!AA27</f>
        <v>16.16057238338168</v>
      </c>
      <c r="AB303">
        <f>Total_data!AB27</f>
        <v>16.19324628435951</v>
      </c>
      <c r="AC303">
        <f>Total_data!AC27</f>
        <v>16.222465615668099</v>
      </c>
      <c r="AD303">
        <f>Total_data!AD27</f>
        <v>16.248224584856793</v>
      </c>
      <c r="AE303">
        <f>Total_data!AE27</f>
        <v>16.270673250762329</v>
      </c>
      <c r="AF303">
        <f>Total_data!AF27</f>
        <v>16.289865745539501</v>
      </c>
      <c r="AG303">
        <f>Total_data!AG27</f>
        <v>16.305912286996449</v>
      </c>
      <c r="AH303">
        <f>Total_data!AH27</f>
        <v>16.318854180272481</v>
      </c>
      <c r="AI303">
        <f>Total_data!AI27</f>
        <v>16.328809394306631</v>
      </c>
      <c r="AJ303">
        <f>Total_data!AJ27</f>
        <v>16.335790563505892</v>
      </c>
      <c r="AK303">
        <f>Total_data!AK27</f>
        <v>16.339943542597311</v>
      </c>
      <c r="AL303">
        <f>Total_data!AL27</f>
        <v>16.341237590321679</v>
      </c>
      <c r="AM303">
        <f>Total_data!AM27</f>
        <v>16.339857079915568</v>
      </c>
      <c r="AN303">
        <f>Total_data!AN27</f>
        <v>16.335749106463869</v>
      </c>
      <c r="AO303">
        <f>Total_data!AO27</f>
        <v>16.32906427884274</v>
      </c>
      <c r="AP303">
        <f>Total_data!AP27</f>
        <v>16.319776795179479</v>
      </c>
      <c r="AQ303">
        <f>Total_data!AQ27</f>
        <v>16.308020715132749</v>
      </c>
      <c r="AR303">
        <f>Total_data!AR27</f>
        <v>16.293774402977881</v>
      </c>
    </row>
    <row r="304" spans="1:44" x14ac:dyDescent="0.2">
      <c r="A304" t="str">
        <f>Total_data!A28</f>
        <v>TOTAL</v>
      </c>
      <c r="B304" t="str">
        <f>Total_data!B28</f>
        <v>Final Energy|Heat|Industrial</v>
      </c>
      <c r="C304" t="str">
        <f>Total_data!C28</f>
        <v>EJ/yr</v>
      </c>
      <c r="D304">
        <f>Total_data!D28</f>
        <v>118.40359816553709</v>
      </c>
      <c r="E304">
        <f>Total_data!E28</f>
        <v>119.82896881251992</v>
      </c>
      <c r="F304">
        <f>Total_data!F28</f>
        <v>121.22740818820934</v>
      </c>
      <c r="G304">
        <f>Total_data!G28</f>
        <v>122.59955933531813</v>
      </c>
      <c r="H304">
        <f>Total_data!H28</f>
        <v>123.94677041838202</v>
      </c>
      <c r="I304">
        <f>Total_data!I28</f>
        <v>125.2695417097475</v>
      </c>
      <c r="J304">
        <f>Total_data!J28</f>
        <v>126.56921534517498</v>
      </c>
      <c r="K304">
        <f>Total_data!K28</f>
        <v>127.84611666540471</v>
      </c>
      <c r="L304">
        <f>Total_data!L28</f>
        <v>129.10146711503523</v>
      </c>
      <c r="M304">
        <f>Total_data!M28</f>
        <v>130.3356105410021</v>
      </c>
      <c r="N304">
        <f>Total_data!N28</f>
        <v>131.54969824699856</v>
      </c>
      <c r="O304">
        <f>Total_data!O28</f>
        <v>131.26335738621574</v>
      </c>
      <c r="P304">
        <f>Total_data!P28</f>
        <v>130.96410516921708</v>
      </c>
      <c r="Q304">
        <f>Total_data!Q28</f>
        <v>130.65205260941195</v>
      </c>
      <c r="R304">
        <f>Total_data!R28</f>
        <v>130.32812762409375</v>
      </c>
      <c r="S304">
        <f>Total_data!S28</f>
        <v>129.99268808528896</v>
      </c>
      <c r="T304">
        <f>Total_data!T28</f>
        <v>129.6459487193485</v>
      </c>
      <c r="U304">
        <f>Total_data!U28</f>
        <v>129.28846218185879</v>
      </c>
      <c r="V304">
        <f>Total_data!V28</f>
        <v>128.92099984783869</v>
      </c>
      <c r="W304">
        <f>Total_data!W28</f>
        <v>128.54349090180176</v>
      </c>
      <c r="X304">
        <f>Total_data!X28</f>
        <v>128.15677092315877</v>
      </c>
      <c r="Y304">
        <f>Total_data!Y28</f>
        <v>128.08905929344132</v>
      </c>
      <c r="Z304">
        <f>Total_data!Z28</f>
        <v>128.01283206907232</v>
      </c>
      <c r="AA304">
        <f>Total_data!AA28</f>
        <v>127.92812222333593</v>
      </c>
      <c r="AB304">
        <f>Total_data!AB28</f>
        <v>127.83544564204293</v>
      </c>
      <c r="AC304">
        <f>Total_data!AC28</f>
        <v>127.73495658699699</v>
      </c>
      <c r="AD304">
        <f>Total_data!AD28</f>
        <v>127.62716917068937</v>
      </c>
      <c r="AE304">
        <f>Total_data!AE28</f>
        <v>127.51206260403933</v>
      </c>
      <c r="AF304">
        <f>Total_data!AF28</f>
        <v>127.39021684702715</v>
      </c>
      <c r="AG304">
        <f>Total_data!AG28</f>
        <v>127.26162457636116</v>
      </c>
      <c r="AH304">
        <f>Total_data!AH28</f>
        <v>127.12679136919152</v>
      </c>
      <c r="AI304">
        <f>Total_data!AI28</f>
        <v>127.04400121861957</v>
      </c>
      <c r="AJ304">
        <f>Total_data!AJ28</f>
        <v>126.95551107879893</v>
      </c>
      <c r="AK304">
        <f>Total_data!AK28</f>
        <v>126.86111383743101</v>
      </c>
      <c r="AL304">
        <f>Total_data!AL28</f>
        <v>126.76138671349517</v>
      </c>
      <c r="AM304">
        <f>Total_data!AM28</f>
        <v>126.65635744536274</v>
      </c>
      <c r="AN304">
        <f>Total_data!AN28</f>
        <v>126.54624907238623</v>
      </c>
      <c r="AO304">
        <f>Total_data!AO28</f>
        <v>126.43113967240417</v>
      </c>
      <c r="AP304">
        <f>Total_data!AP28</f>
        <v>126.31156657603267</v>
      </c>
      <c r="AQ304">
        <f>Total_data!AQ28</f>
        <v>126.18718972952276</v>
      </c>
      <c r="AR304">
        <f>Total_data!AR28</f>
        <v>126.05857773181086</v>
      </c>
    </row>
    <row r="305" spans="1:44" x14ac:dyDescent="0.2">
      <c r="A305" t="str">
        <f>Total_data!A29</f>
        <v>TOTAL</v>
      </c>
      <c r="B305" t="str">
        <f>Total_data!B29</f>
        <v>Final Energy|Electricity|Residential</v>
      </c>
      <c r="C305" t="str">
        <f>Total_data!C29</f>
        <v>EJ/yr</v>
      </c>
      <c r="D305">
        <f>Total_data!D29</f>
        <v>47.763470499999983</v>
      </c>
      <c r="E305">
        <f>Total_data!E29</f>
        <v>49.658723571200028</v>
      </c>
      <c r="F305">
        <f>Total_data!F29</f>
        <v>51.52370167100004</v>
      </c>
      <c r="G305">
        <f>Total_data!G29</f>
        <v>53.290078392600009</v>
      </c>
      <c r="H305">
        <f>Total_data!H29</f>
        <v>54.974379762199931</v>
      </c>
      <c r="I305">
        <f>Total_data!I29</f>
        <v>56.646675437400035</v>
      </c>
      <c r="J305">
        <f>Total_data!J29</f>
        <v>58.626262408399995</v>
      </c>
      <c r="K305">
        <f>Total_data!K29</f>
        <v>60.587466149999997</v>
      </c>
      <c r="L305">
        <f>Total_data!L29</f>
        <v>62.661224632482018</v>
      </c>
      <c r="M305">
        <f>Total_data!M29</f>
        <v>64.741275999999971</v>
      </c>
      <c r="N305">
        <f>Total_data!N29</f>
        <v>66.637391999999949</v>
      </c>
      <c r="O305">
        <f>Total_data!O29</f>
        <v>66.846276000000032</v>
      </c>
      <c r="P305">
        <f>Total_data!P29</f>
        <v>67.053460999999984</v>
      </c>
      <c r="Q305">
        <f>Total_data!Q29</f>
        <v>67.055444692447722</v>
      </c>
      <c r="R305">
        <f>Total_data!R29</f>
        <v>66.822521308887701</v>
      </c>
      <c r="S305">
        <f>Total_data!S29</f>
        <v>67.687031999999945</v>
      </c>
      <c r="T305">
        <f>Total_data!T29</f>
        <v>67.971122999999977</v>
      </c>
      <c r="U305">
        <f>Total_data!U29</f>
        <v>68.257630000000006</v>
      </c>
      <c r="V305">
        <f>Total_data!V29</f>
        <v>68.530637999999939</v>
      </c>
      <c r="W305">
        <f>Total_data!W29</f>
        <v>68.58094614538463</v>
      </c>
      <c r="X305">
        <f>Total_data!X29</f>
        <v>69.051851999999982</v>
      </c>
      <c r="Y305">
        <f>Total_data!Y29</f>
        <v>70.31547999999998</v>
      </c>
      <c r="Z305">
        <f>Total_data!Z29</f>
        <v>71.576520000000016</v>
      </c>
      <c r="AA305">
        <f>Total_data!AA29</f>
        <v>72.83300399999996</v>
      </c>
      <c r="AB305">
        <f>Total_data!AB29</f>
        <v>74.086573999999928</v>
      </c>
      <c r="AC305">
        <f>Total_data!AC29</f>
        <v>75.330555999999973</v>
      </c>
      <c r="AD305">
        <f>Total_data!AD29</f>
        <v>76.325349999999929</v>
      </c>
      <c r="AE305">
        <f>Total_data!AE29</f>
        <v>77.321656000000019</v>
      </c>
      <c r="AF305">
        <f>Total_data!AF29</f>
        <v>78.319474000000014</v>
      </c>
      <c r="AG305">
        <f>Total_data!AG29</f>
        <v>79.316471999999948</v>
      </c>
      <c r="AH305">
        <f>Total_data!AH29</f>
        <v>80.31601999999998</v>
      </c>
      <c r="AI305">
        <f>Total_data!AI29</f>
        <v>82.320579999999993</v>
      </c>
      <c r="AJ305">
        <f>Total_data!AJ29</f>
        <v>84.302551999999849</v>
      </c>
      <c r="AK305">
        <f>Total_data!AK29</f>
        <v>86.306935999999695</v>
      </c>
      <c r="AL305">
        <f>Total_data!AL29</f>
        <v>88.30782999999937</v>
      </c>
      <c r="AM305">
        <f>Total_data!AM29</f>
        <v>90.311343999999195</v>
      </c>
      <c r="AN305">
        <f>Total_data!AN29</f>
        <v>92.300569999999027</v>
      </c>
      <c r="AO305">
        <f>Total_data!AO29</f>
        <v>94.293894999999708</v>
      </c>
      <c r="AP305">
        <f>Total_data!AP29</f>
        <v>96.267668999999785</v>
      </c>
      <c r="AQ305">
        <f>Total_data!AQ29</f>
        <v>98.237854999999868</v>
      </c>
      <c r="AR305">
        <f>Total_data!AR29</f>
        <v>100.21036312040029</v>
      </c>
    </row>
    <row r="306" spans="1:44" x14ac:dyDescent="0.2">
      <c r="A306" t="str">
        <f>Total_data!A30</f>
        <v>TOTAL</v>
      </c>
      <c r="B306" t="str">
        <f>Total_data!B30</f>
        <v>Final Energy|Heat|Residential</v>
      </c>
      <c r="C306" t="str">
        <f>Total_data!C30</f>
        <v>EJ/yr</v>
      </c>
      <c r="D306">
        <f>Total_data!D30</f>
        <v>77.894399999999905</v>
      </c>
      <c r="E306">
        <f>Total_data!E30</f>
        <v>78.726199999999835</v>
      </c>
      <c r="F306">
        <f>Total_data!F30</f>
        <v>79.557999999999893</v>
      </c>
      <c r="G306">
        <f>Total_data!G30</f>
        <v>80.38979999999988</v>
      </c>
      <c r="H306">
        <f>Total_data!H30</f>
        <v>81.22159999999981</v>
      </c>
      <c r="I306">
        <f>Total_data!I30</f>
        <v>82.053399999999868</v>
      </c>
      <c r="J306">
        <f>Total_data!J30</f>
        <v>82.88519999999987</v>
      </c>
      <c r="K306">
        <f>Total_data!K30</f>
        <v>83.716999999999871</v>
      </c>
      <c r="L306">
        <f>Total_data!L30</f>
        <v>84.548799999999744</v>
      </c>
      <c r="M306">
        <f>Total_data!M30</f>
        <v>85.380599999999887</v>
      </c>
      <c r="N306">
        <f>Total_data!N30</f>
        <v>86.212399999999874</v>
      </c>
      <c r="O306">
        <f>Total_data!O30</f>
        <v>85.293899999999923</v>
      </c>
      <c r="P306">
        <f>Total_data!P30</f>
        <v>84.375399999999885</v>
      </c>
      <c r="Q306">
        <f>Total_data!Q30</f>
        <v>83.456899999999962</v>
      </c>
      <c r="R306">
        <f>Total_data!R30</f>
        <v>82.538399999999882</v>
      </c>
      <c r="S306">
        <f>Total_data!S30</f>
        <v>81.619899999999788</v>
      </c>
      <c r="T306">
        <f>Total_data!T30</f>
        <v>80.701499999999911</v>
      </c>
      <c r="U306">
        <f>Total_data!U30</f>
        <v>79.782999999999987</v>
      </c>
      <c r="V306">
        <f>Total_data!V30</f>
        <v>78.864499999999936</v>
      </c>
      <c r="W306">
        <f>Total_data!W30</f>
        <v>77.945999999999913</v>
      </c>
      <c r="X306">
        <f>Total_data!X30</f>
        <v>77.027499999999904</v>
      </c>
      <c r="Y306">
        <f>Total_data!Y30</f>
        <v>77.067799999999792</v>
      </c>
      <c r="Z306">
        <f>Total_data!Z30</f>
        <v>77.108099999999808</v>
      </c>
      <c r="AA306">
        <f>Total_data!AA30</f>
        <v>77.148399999999896</v>
      </c>
      <c r="AB306">
        <f>Total_data!AB30</f>
        <v>77.188599999999909</v>
      </c>
      <c r="AC306">
        <f>Total_data!AC30</f>
        <v>77.228899999999982</v>
      </c>
      <c r="AD306">
        <f>Total_data!AD30</f>
        <v>77.269199999999813</v>
      </c>
      <c r="AE306">
        <f>Total_data!AE30</f>
        <v>77.309499999999844</v>
      </c>
      <c r="AF306">
        <f>Total_data!AF30</f>
        <v>77.349799999999902</v>
      </c>
      <c r="AG306">
        <f>Total_data!AG30</f>
        <v>77.390099999999862</v>
      </c>
      <c r="AH306">
        <f>Total_data!AH30</f>
        <v>77.430399999999864</v>
      </c>
      <c r="AI306">
        <f>Total_data!AI30</f>
        <v>77.641099999999923</v>
      </c>
      <c r="AJ306">
        <f>Total_data!AJ30</f>
        <v>77.851799999999997</v>
      </c>
      <c r="AK306">
        <f>Total_data!AK30</f>
        <v>78.062499999999943</v>
      </c>
      <c r="AL306">
        <f>Total_data!AL30</f>
        <v>78.273099999999985</v>
      </c>
      <c r="AM306">
        <f>Total_data!AM30</f>
        <v>78.483799999999917</v>
      </c>
      <c r="AN306">
        <f>Total_data!AN30</f>
        <v>78.694499999999991</v>
      </c>
      <c r="AO306">
        <f>Total_data!AO30</f>
        <v>78.905199999999979</v>
      </c>
      <c r="AP306">
        <f>Total_data!AP30</f>
        <v>79.115799999999894</v>
      </c>
      <c r="AQ306">
        <f>Total_data!AQ30</f>
        <v>79.32650000000001</v>
      </c>
      <c r="AR306">
        <f>Total_data!AR30</f>
        <v>79.537199999999984</v>
      </c>
    </row>
    <row r="307" spans="1:44" x14ac:dyDescent="0.2">
      <c r="A307" t="str">
        <f>Total_data!A31</f>
        <v>TOTAL</v>
      </c>
      <c r="B307" t="str">
        <f>Total_data!B31</f>
        <v>Final Energy|Transportation</v>
      </c>
      <c r="C307" t="str">
        <f>Total_data!C31</f>
        <v>EJ/yr</v>
      </c>
      <c r="D307">
        <f>Total_data!D31</f>
        <v>83.277010699999906</v>
      </c>
      <c r="E307">
        <f>Total_data!E31</f>
        <v>84.861241046000004</v>
      </c>
      <c r="F307">
        <f>Total_data!F31</f>
        <v>86.391301853999906</v>
      </c>
      <c r="G307">
        <f>Total_data!G31</f>
        <v>87.892507084000002</v>
      </c>
      <c r="H307">
        <f>Total_data!H31</f>
        <v>89.381458095999889</v>
      </c>
      <c r="I307">
        <f>Total_data!I31</f>
        <v>90.806742624999998</v>
      </c>
      <c r="J307">
        <f>Total_data!J31</f>
        <v>91.71647887799999</v>
      </c>
      <c r="K307">
        <f>Total_data!K31</f>
        <v>92.74873337199999</v>
      </c>
      <c r="L307">
        <f>Total_data!L31</f>
        <v>93.771308451999971</v>
      </c>
      <c r="M307">
        <f>Total_data!M31</f>
        <v>94.562692757999898</v>
      </c>
      <c r="N307">
        <f>Total_data!N31</f>
        <v>95.497317949999982</v>
      </c>
      <c r="O307">
        <f>Total_data!O31</f>
        <v>96.626903129999988</v>
      </c>
      <c r="P307">
        <f>Total_data!P31</f>
        <v>97.659816039876006</v>
      </c>
      <c r="Q307">
        <f>Total_data!Q31</f>
        <v>98.672793204999905</v>
      </c>
      <c r="R307">
        <f>Total_data!R31</f>
        <v>99.224609720000004</v>
      </c>
      <c r="S307">
        <f>Total_data!S31</f>
        <v>100.16758884999999</v>
      </c>
      <c r="T307">
        <f>Total_data!T31</f>
        <v>100.75779905599991</v>
      </c>
      <c r="U307">
        <f>Total_data!U31</f>
        <v>101.3190060339999</v>
      </c>
      <c r="V307">
        <f>Total_data!V31</f>
        <v>101.84329538399987</v>
      </c>
      <c r="W307">
        <f>Total_data!W31</f>
        <v>102.35335310599999</v>
      </c>
      <c r="X307">
        <f>Total_data!X31</f>
        <v>100.33870319999991</v>
      </c>
      <c r="Y307">
        <f>Total_data!Y31</f>
        <v>100.89441778</v>
      </c>
      <c r="Z307">
        <f>Total_data!Z31</f>
        <v>101.40649859999989</v>
      </c>
      <c r="AA307">
        <f>Total_data!AA31</f>
        <v>101.89074566000001</v>
      </c>
      <c r="AB307">
        <f>Total_data!AB31</f>
        <v>102.36223895999989</v>
      </c>
      <c r="AC307">
        <f>Total_data!AC31</f>
        <v>102.80553850000001</v>
      </c>
      <c r="AD307">
        <f>Total_data!AD31</f>
        <v>103.38278369999991</v>
      </c>
      <c r="AE307">
        <f>Total_data!AE31</f>
        <v>103.92948607999999</v>
      </c>
      <c r="AF307">
        <f>Total_data!AF31</f>
        <v>104.4456456399999</v>
      </c>
      <c r="AG307">
        <f>Total_data!AG31</f>
        <v>104.94544237999999</v>
      </c>
      <c r="AH307">
        <f>Total_data!AH31</f>
        <v>105.40033629999999</v>
      </c>
      <c r="AI307">
        <f>Total_data!AI31</f>
        <v>105.7147335959999</v>
      </c>
      <c r="AJ307">
        <f>Total_data!AJ31</f>
        <v>104.76153763842488</v>
      </c>
      <c r="AK307">
        <f>Total_data!AK31</f>
        <v>103.62126787193897</v>
      </c>
      <c r="AL307">
        <f>Total_data!AL31</f>
        <v>102.47534856262254</v>
      </c>
      <c r="AM307">
        <f>Total_data!AM31</f>
        <v>101.22775005622583</v>
      </c>
      <c r="AN307">
        <f>Total_data!AN31</f>
        <v>99.983400410705457</v>
      </c>
      <c r="AO307">
        <f>Total_data!AO31</f>
        <v>98.737615567671767</v>
      </c>
      <c r="AP307">
        <f>Total_data!AP31</f>
        <v>97.576568354340566</v>
      </c>
      <c r="AQ307">
        <f>Total_data!AQ31</f>
        <v>96.359061474606463</v>
      </c>
      <c r="AR307">
        <f>Total_data!AR31</f>
        <v>95.010695853677532</v>
      </c>
    </row>
    <row r="308" spans="1:44" x14ac:dyDescent="0.2">
      <c r="A308" t="str">
        <f>Total_data!A34</f>
        <v>TOTAL</v>
      </c>
      <c r="B308" t="str">
        <f>Total_data!B34</f>
        <v>Food Demand</v>
      </c>
      <c r="C308" t="str">
        <f>Total_data!C34</f>
        <v>kcal/cap/day</v>
      </c>
      <c r="D308">
        <f>Total_data!D34</f>
        <v>2856.3201850944711</v>
      </c>
      <c r="E308">
        <f>Total_data!E34</f>
        <v>2867.5667417364225</v>
      </c>
      <c r="F308">
        <f>Total_data!F34</f>
        <v>2878.8546235695385</v>
      </c>
      <c r="G308">
        <f>Total_data!G34</f>
        <v>2890.0902420072202</v>
      </c>
      <c r="H308">
        <f>Total_data!H34</f>
        <v>2901.366554683596</v>
      </c>
      <c r="I308">
        <f>Total_data!I34</f>
        <v>2912.5919157585263</v>
      </c>
      <c r="J308">
        <f>Total_data!J34</f>
        <v>2923.857351939399</v>
      </c>
      <c r="K308">
        <f>Total_data!K34</f>
        <v>2935.1616527540828</v>
      </c>
      <c r="L308">
        <f>Total_data!L34</f>
        <v>2946.4159676525992</v>
      </c>
      <c r="M308">
        <f>Total_data!M34</f>
        <v>2957.7085995521347</v>
      </c>
      <c r="N308">
        <f>Total_data!N34</f>
        <v>2968.9524506611479</v>
      </c>
      <c r="O308">
        <f>Total_data!O34</f>
        <v>2973.2788979422326</v>
      </c>
      <c r="P308">
        <f>Total_data!P34</f>
        <v>2977.532609205774</v>
      </c>
      <c r="Q308">
        <f>Total_data!Q34</f>
        <v>2981.8830520822089</v>
      </c>
      <c r="R308">
        <f>Total_data!R34</f>
        <v>2986.1615648143638</v>
      </c>
      <c r="S308">
        <f>Total_data!S34</f>
        <v>2990.5348162093296</v>
      </c>
      <c r="T308">
        <f>Total_data!T34</f>
        <v>2994.7551572028124</v>
      </c>
      <c r="U308">
        <f>Total_data!U34</f>
        <v>2999.0696468939491</v>
      </c>
      <c r="V308">
        <f>Total_data!V34</f>
        <v>3003.3150843083304</v>
      </c>
      <c r="W308">
        <f>Total_data!W34</f>
        <v>3007.6527770846656</v>
      </c>
      <c r="X308">
        <f>Total_data!X34</f>
        <v>3011.9221398291975</v>
      </c>
      <c r="Y308">
        <f>Total_data!Y34</f>
        <v>3012.4962740211085</v>
      </c>
      <c r="Z308">
        <f>Total_data!Z34</f>
        <v>3012.9849928944454</v>
      </c>
      <c r="AA308">
        <f>Total_data!AA34</f>
        <v>3013.5453362174553</v>
      </c>
      <c r="AB308">
        <f>Total_data!AB34</f>
        <v>3014.0987330903863</v>
      </c>
      <c r="AC308">
        <f>Total_data!AC34</f>
        <v>3014.6453118877721</v>
      </c>
      <c r="AD308">
        <f>Total_data!AD34</f>
        <v>3015.1851978403797</v>
      </c>
      <c r="AE308">
        <f>Total_data!AE34</f>
        <v>3015.7185131307433</v>
      </c>
      <c r="AF308">
        <f>Total_data!AF34</f>
        <v>3016.1700066519329</v>
      </c>
      <c r="AG308">
        <f>Total_data!AG34</f>
        <v>3016.7659057636115</v>
      </c>
      <c r="AH308">
        <f>Total_data!AH34</f>
        <v>3017.2802130431955</v>
      </c>
      <c r="AI308">
        <f>Total_data!AI34</f>
        <v>3018.4566462882512</v>
      </c>
      <c r="AJ308">
        <f>Total_data!AJ34</f>
        <v>3019.6229394120746</v>
      </c>
      <c r="AK308">
        <f>Total_data!AK34</f>
        <v>3020.8527337524033</v>
      </c>
      <c r="AL308">
        <f>Total_data!AL34</f>
        <v>3022.0720186172498</v>
      </c>
      <c r="AM308">
        <f>Total_data!AM34</f>
        <v>3023.2809281499572</v>
      </c>
      <c r="AN308">
        <f>Total_data!AN34</f>
        <v>3024.4795942205928</v>
      </c>
      <c r="AO308">
        <f>Total_data!AO34</f>
        <v>3025.7404167683458</v>
      </c>
      <c r="AP308">
        <f>Total_data!AP34</f>
        <v>3026.8467123761629</v>
      </c>
      <c r="AQ308">
        <f>Total_data!AQ34</f>
        <v>3028.0870828718225</v>
      </c>
      <c r="AR308">
        <f>Total_data!AR34</f>
        <v>3029.3171184685521</v>
      </c>
    </row>
    <row r="309" spans="1:44" x14ac:dyDescent="0.2">
      <c r="A309" t="str">
        <f>Total_data!A35</f>
        <v>TOTAL</v>
      </c>
      <c r="B309" t="str">
        <f>Total_data!B35</f>
        <v>Food Demand|Crops</v>
      </c>
      <c r="C309" t="str">
        <f>Total_data!C35</f>
        <v>kcal/cap/day</v>
      </c>
      <c r="D309">
        <f>Total_data!D35</f>
        <v>2405.4225637268787</v>
      </c>
      <c r="E309">
        <f>Total_data!E35</f>
        <v>2416.410449563055</v>
      </c>
      <c r="F309">
        <f>Total_data!F35</f>
        <v>2427.351879073035</v>
      </c>
      <c r="G309">
        <f>Total_data!G35</f>
        <v>2438.3406023338757</v>
      </c>
      <c r="H309">
        <f>Total_data!H35</f>
        <v>2449.2838164950012</v>
      </c>
      <c r="I309">
        <f>Total_data!I35</f>
        <v>2460.2733158188853</v>
      </c>
      <c r="J309">
        <f>Total_data!J35</f>
        <v>2471.2182159816443</v>
      </c>
      <c r="K309">
        <f>Total_data!K35</f>
        <v>2482.2084353248665</v>
      </c>
      <c r="L309">
        <f>Total_data!L35</f>
        <v>2493.1549302817612</v>
      </c>
      <c r="M309">
        <f>Total_data!M35</f>
        <v>2504.1458183727127</v>
      </c>
      <c r="N309">
        <f>Total_data!N35</f>
        <v>2515.0938236570328</v>
      </c>
      <c r="O309">
        <f>Total_data!O35</f>
        <v>2520.1988978942854</v>
      </c>
      <c r="P309">
        <f>Total_data!P35</f>
        <v>2525.2181458761474</v>
      </c>
      <c r="Q309">
        <f>Total_data!Q35</f>
        <v>2530.321362589948</v>
      </c>
      <c r="R309">
        <f>Total_data!R35</f>
        <v>2535.3402028103797</v>
      </c>
      <c r="S309">
        <f>Total_data!S35</f>
        <v>2540.4416414951565</v>
      </c>
      <c r="T309">
        <f>Total_data!T35</f>
        <v>2545.460104994685</v>
      </c>
      <c r="U309">
        <f>Total_data!U35</f>
        <v>2550.5598404055368</v>
      </c>
      <c r="V309">
        <f>Total_data!V35</f>
        <v>2555.5779558876875</v>
      </c>
      <c r="W309">
        <f>Total_data!W35</f>
        <v>2560.6760583975597</v>
      </c>
      <c r="X309">
        <f>Total_data!X35</f>
        <v>2565.6938524290322</v>
      </c>
      <c r="Y309">
        <f>Total_data!Y35</f>
        <v>2567.0400238369416</v>
      </c>
      <c r="Z309">
        <f>Total_data!Z35</f>
        <v>2568.3692975840518</v>
      </c>
      <c r="AA309">
        <f>Total_data!AA35</f>
        <v>2569.6819898448848</v>
      </c>
      <c r="AB309">
        <f>Total_data!AB35</f>
        <v>2571.0556479865722</v>
      </c>
      <c r="AC309">
        <f>Total_data!AC35</f>
        <v>2572.4123820987952</v>
      </c>
      <c r="AD309">
        <f>Total_data!AD35</f>
        <v>2573.7525030330798</v>
      </c>
      <c r="AE309">
        <f>Total_data!AE35</f>
        <v>2575.0763140745389</v>
      </c>
      <c r="AF309">
        <f>Total_data!AF35</f>
        <v>2576.3841111706934</v>
      </c>
      <c r="AG309">
        <f>Total_data!AG35</f>
        <v>2577.7511003544519</v>
      </c>
      <c r="AH309">
        <f>Total_data!AH35</f>
        <v>2579.1017509191847</v>
      </c>
      <c r="AI309">
        <f>Total_data!AI35</f>
        <v>2580.9142687797321</v>
      </c>
      <c r="AJ309">
        <f>Total_data!AJ35</f>
        <v>2582.7111638661718</v>
      </c>
      <c r="AK309">
        <f>Total_data!AK35</f>
        <v>2584.5661480976319</v>
      </c>
      <c r="AL309">
        <f>Total_data!AL35</f>
        <v>2586.4052801571788</v>
      </c>
      <c r="AM309">
        <f>Total_data!AM35</f>
        <v>2588.2287623825364</v>
      </c>
      <c r="AN309">
        <f>Total_data!AN35</f>
        <v>2590.0367936824869</v>
      </c>
      <c r="AO309">
        <f>Total_data!AO35</f>
        <v>2591.9018399036486</v>
      </c>
      <c r="AP309">
        <f>Total_data!AP35</f>
        <v>2593.6792491115903</v>
      </c>
      <c r="AQ309">
        <f>Total_data!AQ35</f>
        <v>2595.5134524129007</v>
      </c>
      <c r="AR309">
        <f>Total_data!AR35</f>
        <v>2597.3323729371682</v>
      </c>
    </row>
    <row r="310" spans="1:44" x14ac:dyDescent="0.2">
      <c r="A310" t="str">
        <f>Total_data!A36</f>
        <v>TOTAL</v>
      </c>
      <c r="B310" t="str">
        <f>Total_data!B36</f>
        <v>Food Demand|Livestock</v>
      </c>
      <c r="C310" t="str">
        <f>Total_data!C36</f>
        <v>kcal/cap/day</v>
      </c>
      <c r="D310">
        <f>Total_data!D36</f>
        <v>450.89762136759254</v>
      </c>
      <c r="E310">
        <f>Total_data!E36</f>
        <v>451.15629217336738</v>
      </c>
      <c r="F310">
        <f>Total_data!F36</f>
        <v>451.5027444965034</v>
      </c>
      <c r="G310">
        <f>Total_data!G36</f>
        <v>451.74963967334469</v>
      </c>
      <c r="H310">
        <f>Total_data!H36</f>
        <v>452.08273818859482</v>
      </c>
      <c r="I310">
        <f>Total_data!I36</f>
        <v>452.31859993964082</v>
      </c>
      <c r="J310">
        <f>Total_data!J36</f>
        <v>452.63913595775477</v>
      </c>
      <c r="K310">
        <f>Total_data!K36</f>
        <v>452.95321742921618</v>
      </c>
      <c r="L310">
        <f>Total_data!L36</f>
        <v>453.26103737083821</v>
      </c>
      <c r="M310">
        <f>Total_data!M36</f>
        <v>453.56278117942219</v>
      </c>
      <c r="N310">
        <f>Total_data!N36</f>
        <v>453.85862700411514</v>
      </c>
      <c r="O310">
        <f>Total_data!O36</f>
        <v>453.08000004794712</v>
      </c>
      <c r="P310">
        <f>Total_data!P36</f>
        <v>452.31446332962639</v>
      </c>
      <c r="Q310">
        <f>Total_data!Q36</f>
        <v>451.56168949226094</v>
      </c>
      <c r="R310">
        <f>Total_data!R36</f>
        <v>450.82136200398429</v>
      </c>
      <c r="S310">
        <f>Total_data!S36</f>
        <v>450.09317471417313</v>
      </c>
      <c r="T310">
        <f>Total_data!T36</f>
        <v>449.29505220812729</v>
      </c>
      <c r="U310">
        <f>Total_data!U36</f>
        <v>448.50980648841244</v>
      </c>
      <c r="V310">
        <f>Total_data!V36</f>
        <v>447.73712842064276</v>
      </c>
      <c r="W310">
        <f>Total_data!W36</f>
        <v>446.97671868710574</v>
      </c>
      <c r="X310">
        <f>Total_data!X36</f>
        <v>446.22828740016553</v>
      </c>
      <c r="Y310">
        <f>Total_data!Y36</f>
        <v>445.45625018416672</v>
      </c>
      <c r="Z310">
        <f>Total_data!Z36</f>
        <v>444.61569531039385</v>
      </c>
      <c r="AA310">
        <f>Total_data!AA36</f>
        <v>443.86334637257045</v>
      </c>
      <c r="AB310">
        <f>Total_data!AB36</f>
        <v>443.04308510381406</v>
      </c>
      <c r="AC310">
        <f>Total_data!AC36</f>
        <v>442.23292978897689</v>
      </c>
      <c r="AD310">
        <f>Total_data!AD36</f>
        <v>441.4326948072997</v>
      </c>
      <c r="AE310">
        <f>Total_data!AE36</f>
        <v>440.64219905620456</v>
      </c>
      <c r="AF310">
        <f>Total_data!AF36</f>
        <v>439.78589548123966</v>
      </c>
      <c r="AG310">
        <f>Total_data!AG36</f>
        <v>439.01480540915958</v>
      </c>
      <c r="AH310">
        <f>Total_data!AH36</f>
        <v>438.17846212401105</v>
      </c>
      <c r="AI310">
        <f>Total_data!AI36</f>
        <v>437.542377508519</v>
      </c>
      <c r="AJ310">
        <f>Total_data!AJ36</f>
        <v>436.91177554590297</v>
      </c>
      <c r="AK310">
        <f>Total_data!AK36</f>
        <v>436.28658565477161</v>
      </c>
      <c r="AL310">
        <f>Total_data!AL36</f>
        <v>435.66673846007086</v>
      </c>
      <c r="AM310">
        <f>Total_data!AM36</f>
        <v>435.05216576742089</v>
      </c>
      <c r="AN310">
        <f>Total_data!AN36</f>
        <v>434.44280053810604</v>
      </c>
      <c r="AO310">
        <f>Total_data!AO36</f>
        <v>433.83857686469713</v>
      </c>
      <c r="AP310">
        <f>Total_data!AP36</f>
        <v>433.16746326457246</v>
      </c>
      <c r="AQ310">
        <f>Total_data!AQ36</f>
        <v>432.57363045892163</v>
      </c>
      <c r="AR310">
        <f>Total_data!AR36</f>
        <v>431.98474553138396</v>
      </c>
    </row>
    <row r="311" spans="1:44" x14ac:dyDescent="0.2">
      <c r="A311" t="str">
        <f>Total_data!A39</f>
        <v>TOTAL</v>
      </c>
      <c r="B311" t="str">
        <f>Total_data!B39</f>
        <v>Forestry Production|for PAPPLANT</v>
      </c>
      <c r="C311" t="str">
        <f>Total_data!C39</f>
        <v>EJ/yr</v>
      </c>
      <c r="D311">
        <f>Total_data!D39</f>
        <v>537.57000000000005</v>
      </c>
      <c r="E311">
        <f>Total_data!E39</f>
        <v>537.57000000000005</v>
      </c>
      <c r="F311">
        <f>Total_data!F39</f>
        <v>537.56999999999903</v>
      </c>
      <c r="G311">
        <f>Total_data!G39</f>
        <v>536.23045055030104</v>
      </c>
      <c r="H311">
        <f>Total_data!H39</f>
        <v>492.19435317109998</v>
      </c>
      <c r="I311">
        <f>Total_data!I39</f>
        <v>425.58600580758798</v>
      </c>
      <c r="J311">
        <f>Total_data!J39</f>
        <v>406.32767999999999</v>
      </c>
      <c r="K311">
        <f>Total_data!K39</f>
        <v>406.32767999999999</v>
      </c>
      <c r="L311">
        <f>Total_data!L39</f>
        <v>406.32767999999999</v>
      </c>
      <c r="M311">
        <f>Total_data!M39</f>
        <v>406.32767999999999</v>
      </c>
      <c r="N311">
        <f>Total_data!N39</f>
        <v>406.32767999999999</v>
      </c>
      <c r="O311">
        <f>Total_data!O39</f>
        <v>406.32767999999999</v>
      </c>
      <c r="P311">
        <f>Total_data!P39</f>
        <v>473.67661637100798</v>
      </c>
      <c r="Q311">
        <f>Total_data!Q39</f>
        <v>523.96316506797996</v>
      </c>
      <c r="R311">
        <f>Total_data!R39</f>
        <v>545.50866245810903</v>
      </c>
      <c r="S311">
        <f>Total_data!S39</f>
        <v>566.341814464609</v>
      </c>
      <c r="T311">
        <f>Total_data!T39</f>
        <v>585.404649727015</v>
      </c>
      <c r="U311">
        <f>Total_data!U39</f>
        <v>605.16377693134405</v>
      </c>
      <c r="V311">
        <f>Total_data!V39</f>
        <v>624.42457492892697</v>
      </c>
      <c r="W311">
        <f>Total_data!W39</f>
        <v>643.32022574353198</v>
      </c>
      <c r="X311">
        <f>Total_data!X39</f>
        <v>660.44425448847903</v>
      </c>
      <c r="Y311">
        <f>Total_data!Y39</f>
        <v>678.50679339256897</v>
      </c>
      <c r="Z311">
        <f>Total_data!Z39</f>
        <v>696.08493559958902</v>
      </c>
      <c r="AA311">
        <f>Total_data!AA39</f>
        <v>712.22820664064</v>
      </c>
      <c r="AB311">
        <f>Total_data!AB39</f>
        <v>729.13207164826599</v>
      </c>
      <c r="AC311">
        <f>Total_data!AC39</f>
        <v>745.82080288358702</v>
      </c>
      <c r="AD311">
        <f>Total_data!AD39</f>
        <v>762.12814909275005</v>
      </c>
      <c r="AE311">
        <f>Total_data!AE39</f>
        <v>777.15699711078503</v>
      </c>
      <c r="AF311">
        <f>Total_data!AF39</f>
        <v>792.973840435071</v>
      </c>
      <c r="AG311">
        <f>Total_data!AG39</f>
        <v>808.65952634017697</v>
      </c>
      <c r="AH311">
        <f>Total_data!AH39</f>
        <v>822.99396040871204</v>
      </c>
      <c r="AI311">
        <f>Total_data!AI39</f>
        <v>819.43528088138498</v>
      </c>
      <c r="AJ311">
        <f>Total_data!AJ39</f>
        <v>796.84088182420999</v>
      </c>
      <c r="AK311">
        <f>Total_data!AK39</f>
        <v>762.87654488312296</v>
      </c>
      <c r="AL311">
        <f>Total_data!AL39</f>
        <v>723.25280888722898</v>
      </c>
      <c r="AM311">
        <f>Total_data!AM39</f>
        <v>697.62536905101899</v>
      </c>
      <c r="AN311">
        <f>Total_data!AN39</f>
        <v>663.39368008936697</v>
      </c>
      <c r="AO311">
        <f>Total_data!AO39</f>
        <v>596.94246567630603</v>
      </c>
      <c r="AP311">
        <f>Total_data!AP39</f>
        <v>533.52516891404503</v>
      </c>
      <c r="AQ311">
        <f>Total_data!AQ39</f>
        <v>474.43336165977399</v>
      </c>
      <c r="AR311">
        <f>Total_data!AR39</f>
        <v>406.84309567600201</v>
      </c>
    </row>
    <row r="312" spans="1:44" x14ac:dyDescent="0.2">
      <c r="A312" t="str">
        <f>Total_data!A42</f>
        <v>TOTAL</v>
      </c>
      <c r="B312" t="str">
        <f>Total_data!B42</f>
        <v>Land Cover</v>
      </c>
      <c r="C312" t="str">
        <f>Total_data!C42</f>
        <v>million ha</v>
      </c>
      <c r="D312">
        <f>Total_data!D42</f>
        <v>13008</v>
      </c>
      <c r="E312">
        <f>Total_data!E42</f>
        <v>13007.9999999999</v>
      </c>
      <c r="F312">
        <f>Total_data!F42</f>
        <v>13008</v>
      </c>
      <c r="G312">
        <f>Total_data!G42</f>
        <v>13009</v>
      </c>
      <c r="H312">
        <f>Total_data!H42</f>
        <v>13009</v>
      </c>
      <c r="I312">
        <f>Total_data!I42</f>
        <v>13009</v>
      </c>
      <c r="J312">
        <f>Total_data!J42</f>
        <v>13009</v>
      </c>
      <c r="K312">
        <f>Total_data!K42</f>
        <v>13009</v>
      </c>
      <c r="L312">
        <f>Total_data!L42</f>
        <v>13009</v>
      </c>
      <c r="M312">
        <f>Total_data!M42</f>
        <v>13009</v>
      </c>
      <c r="N312">
        <f>Total_data!N42</f>
        <v>13009</v>
      </c>
      <c r="O312">
        <f>Total_data!O42</f>
        <v>13009</v>
      </c>
      <c r="P312">
        <f>Total_data!P42</f>
        <v>13009</v>
      </c>
      <c r="Q312">
        <f>Total_data!Q42</f>
        <v>13009</v>
      </c>
      <c r="R312">
        <f>Total_data!R42</f>
        <v>13009</v>
      </c>
      <c r="S312">
        <f>Total_data!S42</f>
        <v>13009</v>
      </c>
      <c r="T312">
        <f>Total_data!T42</f>
        <v>13009</v>
      </c>
      <c r="U312">
        <f>Total_data!U42</f>
        <v>13009</v>
      </c>
      <c r="V312">
        <f>Total_data!V42</f>
        <v>13009</v>
      </c>
      <c r="W312">
        <f>Total_data!W42</f>
        <v>13009</v>
      </c>
      <c r="X312">
        <f>Total_data!X42</f>
        <v>13009</v>
      </c>
      <c r="Y312">
        <f>Total_data!Y42</f>
        <v>13009</v>
      </c>
      <c r="Z312">
        <f>Total_data!Z42</f>
        <v>13009</v>
      </c>
      <c r="AA312">
        <f>Total_data!AA42</f>
        <v>13009</v>
      </c>
      <c r="AB312">
        <f>Total_data!AB42</f>
        <v>13009</v>
      </c>
      <c r="AC312">
        <f>Total_data!AC42</f>
        <v>13009</v>
      </c>
      <c r="AD312">
        <f>Total_data!AD42</f>
        <v>13009</v>
      </c>
      <c r="AE312">
        <f>Total_data!AE42</f>
        <v>13009</v>
      </c>
      <c r="AF312">
        <f>Total_data!AF42</f>
        <v>13009</v>
      </c>
      <c r="AG312">
        <f>Total_data!AG42</f>
        <v>13008.9999999999</v>
      </c>
      <c r="AH312">
        <f>Total_data!AH42</f>
        <v>13009</v>
      </c>
      <c r="AI312">
        <f>Total_data!AI42</f>
        <v>13009</v>
      </c>
      <c r="AJ312">
        <f>Total_data!AJ42</f>
        <v>13009</v>
      </c>
      <c r="AK312">
        <f>Total_data!AK42</f>
        <v>13009</v>
      </c>
      <c r="AL312">
        <f>Total_data!AL42</f>
        <v>13009</v>
      </c>
      <c r="AM312">
        <f>Total_data!AM42</f>
        <v>13009</v>
      </c>
      <c r="AN312">
        <f>Total_data!AN42</f>
        <v>13009</v>
      </c>
      <c r="AO312">
        <f>Total_data!AO42</f>
        <v>13009</v>
      </c>
      <c r="AP312">
        <f>Total_data!AP42</f>
        <v>13009</v>
      </c>
      <c r="AQ312">
        <f>Total_data!AQ42</f>
        <v>13009</v>
      </c>
      <c r="AR312">
        <f>Total_data!AR42</f>
        <v>13009</v>
      </c>
    </row>
    <row r="313" spans="1:44" x14ac:dyDescent="0.2">
      <c r="A313" t="str">
        <f>Total_data!A43</f>
        <v>TOTAL</v>
      </c>
      <c r="B313" t="str">
        <f>Total_data!B43</f>
        <v>Land Cover|Cropland</v>
      </c>
      <c r="C313" t="str">
        <f>Total_data!C43</f>
        <v>million ha</v>
      </c>
      <c r="D313">
        <f>Total_data!D43</f>
        <v>1845.64446641831</v>
      </c>
      <c r="E313">
        <f>Total_data!E43</f>
        <v>1868.8200296290599</v>
      </c>
      <c r="F313">
        <f>Total_data!F43</f>
        <v>1892.58983805035</v>
      </c>
      <c r="G313">
        <f>Total_data!G43</f>
        <v>1915.7654012610999</v>
      </c>
      <c r="H313">
        <f>Total_data!H43</f>
        <v>1939.5352096823899</v>
      </c>
      <c r="I313">
        <f>Total_data!I43</f>
        <v>1966.5148214682699</v>
      </c>
      <c r="J313">
        <f>Total_data!J43</f>
        <v>1995.8987915580299</v>
      </c>
      <c r="K313">
        <f>Total_data!K43</f>
        <v>2024.9413132469199</v>
      </c>
      <c r="L313">
        <f>Total_data!L43</f>
        <v>2054.3252833366801</v>
      </c>
      <c r="M313">
        <f>Total_data!M43</f>
        <v>2083.3678050255598</v>
      </c>
      <c r="N313">
        <f>Total_data!N43</f>
        <v>2113.3460203258601</v>
      </c>
      <c r="O313">
        <f>Total_data!O43</f>
        <v>2063.3701034271789</v>
      </c>
      <c r="P313">
        <f>Total_data!P43</f>
        <v>2014.252689330149</v>
      </c>
      <c r="Q313">
        <f>Total_data!Q43</f>
        <v>1967.889852533749</v>
      </c>
      <c r="R313">
        <f>Total_data!R43</f>
        <v>1921.3107252484401</v>
      </c>
      <c r="S313">
        <f>Total_data!S43</f>
        <v>1876.4143321947201</v>
      </c>
      <c r="T313">
        <f>Total_data!T43</f>
        <v>1832.7726321932901</v>
      </c>
      <c r="U313">
        <f>Total_data!U43</f>
        <v>1789.81404138122</v>
      </c>
      <c r="V313">
        <f>Total_data!V43</f>
        <v>1747.70064765855</v>
      </c>
      <c r="W313">
        <f>Total_data!W43</f>
        <v>1705.8324935453491</v>
      </c>
      <c r="X313">
        <f>Total_data!X43</f>
        <v>1665.85790280418</v>
      </c>
      <c r="Y313">
        <f>Total_data!Y43</f>
        <v>1625.2790229097691</v>
      </c>
      <c r="Z313">
        <f>Total_data!Z43</f>
        <v>1585.739755867419</v>
      </c>
      <c r="AA313">
        <f>Total_data!AA43</f>
        <v>1546.801679949413</v>
      </c>
      <c r="AB313">
        <f>Total_data!AB43</f>
        <v>1508.0960792152819</v>
      </c>
      <c r="AC313">
        <f>Total_data!AC43</f>
        <v>1469.2325472217799</v>
      </c>
      <c r="AD313">
        <f>Total_data!AD43</f>
        <v>1431.0998604028341</v>
      </c>
      <c r="AE313">
        <f>Total_data!AE43</f>
        <v>1393.254000839539</v>
      </c>
      <c r="AF313">
        <f>Total_data!AF43</f>
        <v>1355.4096223952979</v>
      </c>
      <c r="AG313">
        <f>Total_data!AG43</f>
        <v>1317.1633850666772</v>
      </c>
      <c r="AH313">
        <f>Total_data!AH43</f>
        <v>1279.884132659673</v>
      </c>
      <c r="AI313">
        <f>Total_data!AI43</f>
        <v>1241.5432383337029</v>
      </c>
      <c r="AJ313">
        <f>Total_data!AJ43</f>
        <v>1203.500323167613</v>
      </c>
      <c r="AK313">
        <f>Total_data!AK43</f>
        <v>1164.8139530321953</v>
      </c>
      <c r="AL313">
        <f>Total_data!AL43</f>
        <v>1141.27533794173</v>
      </c>
      <c r="AM313">
        <f>Total_data!AM43</f>
        <v>1126.05209138857</v>
      </c>
      <c r="AN313">
        <f>Total_data!AN43</f>
        <v>1111.55936741763</v>
      </c>
      <c r="AO313">
        <f>Total_data!AO43</f>
        <v>1097.4866833073499</v>
      </c>
      <c r="AP313">
        <f>Total_data!AP43</f>
        <v>1083.7613013341299</v>
      </c>
      <c r="AQ313">
        <f>Total_data!AQ43</f>
        <v>1070.09667895184</v>
      </c>
      <c r="AR313">
        <f>Total_data!AR43</f>
        <v>1057.0877527804801</v>
      </c>
    </row>
    <row r="314" spans="1:44" x14ac:dyDescent="0.2">
      <c r="A314" t="str">
        <f>Total_data!A44</f>
        <v>TOTAL</v>
      </c>
      <c r="B314" t="str">
        <f>Total_data!B44</f>
        <v>Land Cover|Cropland|Rainfed</v>
      </c>
      <c r="C314" t="str">
        <f>Total_data!C44</f>
        <v>million ha</v>
      </c>
      <c r="D314">
        <f>Total_data!D44</f>
        <v>1477.84446641831</v>
      </c>
      <c r="E314">
        <f>Total_data!E44</f>
        <v>1501.02002962906</v>
      </c>
      <c r="F314">
        <f>Total_data!F44</f>
        <v>1524.78983805035</v>
      </c>
      <c r="G314">
        <f>Total_data!G44</f>
        <v>1547.9654012610999</v>
      </c>
      <c r="H314">
        <f>Total_data!H44</f>
        <v>1571.73520968239</v>
      </c>
      <c r="I314">
        <f>Total_data!I44</f>
        <v>1598.71482146827</v>
      </c>
      <c r="J314">
        <f>Total_data!J44</f>
        <v>1628.0987915580299</v>
      </c>
      <c r="K314">
        <f>Total_data!K44</f>
        <v>1657.1413132469199</v>
      </c>
      <c r="L314">
        <f>Total_data!L44</f>
        <v>1686.5252833366801</v>
      </c>
      <c r="M314">
        <f>Total_data!M44</f>
        <v>1715.5678050255599</v>
      </c>
      <c r="N314">
        <f>Total_data!N44</f>
        <v>1745.5460203258599</v>
      </c>
      <c r="O314">
        <f>Total_data!O44</f>
        <v>1677.18010342718</v>
      </c>
      <c r="P314">
        <f>Total_data!P44</f>
        <v>1608.75318933015</v>
      </c>
      <c r="Q314">
        <f>Total_data!Q44</f>
        <v>1542.11537753375</v>
      </c>
      <c r="R314">
        <f>Total_data!R44</f>
        <v>1474.2475264484401</v>
      </c>
      <c r="S314">
        <f>Total_data!S44</f>
        <v>1406.9979734947201</v>
      </c>
      <c r="T314">
        <f>Total_data!T44</f>
        <v>1339.8854555932901</v>
      </c>
      <c r="U314">
        <f>Total_data!U44</f>
        <v>1272.28250588122</v>
      </c>
      <c r="V314">
        <f>Total_data!V44</f>
        <v>1204.29253545855</v>
      </c>
      <c r="W314">
        <f>Total_data!W44</f>
        <v>1135.2539757453501</v>
      </c>
      <c r="X314">
        <f>Total_data!X44</f>
        <v>1066.75045910418</v>
      </c>
      <c r="Y314">
        <f>Total_data!Y44</f>
        <v>996.21620700976905</v>
      </c>
      <c r="Z314">
        <f>Total_data!Z44</f>
        <v>925.22379916742</v>
      </c>
      <c r="AA314">
        <f>Total_data!AA44</f>
        <v>853.259925449413</v>
      </c>
      <c r="AB314">
        <f>Total_data!AB44</f>
        <v>779.87723691528197</v>
      </c>
      <c r="AC314">
        <f>Total_data!AC44</f>
        <v>704.60276282177995</v>
      </c>
      <c r="AD314">
        <f>Total_data!AD44</f>
        <v>628.23858680283399</v>
      </c>
      <c r="AE314">
        <f>Total_data!AE44</f>
        <v>550.24966353954005</v>
      </c>
      <c r="AF314">
        <f>Total_data!AF44</f>
        <v>470.25506819529801</v>
      </c>
      <c r="AG314">
        <f>Total_data!AG44</f>
        <v>387.75110316667701</v>
      </c>
      <c r="AH314">
        <f>Total_data!AH44</f>
        <v>304.00123665967402</v>
      </c>
      <c r="AI314">
        <f>Total_data!AI44</f>
        <v>216.86619733370301</v>
      </c>
      <c r="AJ314">
        <f>Total_data!AJ44</f>
        <v>127.589430167613</v>
      </c>
      <c r="AK314">
        <f>Total_data!AK44</f>
        <v>35.1075160321952</v>
      </c>
      <c r="AL314">
        <f>Total_data!AL44</f>
        <v>0</v>
      </c>
      <c r="AM314">
        <f>Total_data!AM44</f>
        <v>0</v>
      </c>
      <c r="AN314">
        <f>Total_data!AN44</f>
        <v>0</v>
      </c>
      <c r="AO314">
        <f>Total_data!AO44</f>
        <v>0</v>
      </c>
      <c r="AP314">
        <f>Total_data!AP44</f>
        <v>0</v>
      </c>
      <c r="AQ314">
        <f>Total_data!AQ44</f>
        <v>0</v>
      </c>
      <c r="AR314">
        <f>Total_data!AR44</f>
        <v>0</v>
      </c>
    </row>
    <row r="315" spans="1:44" x14ac:dyDescent="0.2">
      <c r="A315" t="str">
        <f>Total_data!A45</f>
        <v>TOTAL</v>
      </c>
      <c r="B315" t="str">
        <f>Total_data!B45</f>
        <v>Land Cover|Cropland|Irrigated</v>
      </c>
      <c r="C315" t="str">
        <f>Total_data!C45</f>
        <v>million ha</v>
      </c>
      <c r="D315">
        <f>Total_data!D45</f>
        <v>367.8</v>
      </c>
      <c r="E315">
        <f>Total_data!E45</f>
        <v>367.8</v>
      </c>
      <c r="F315">
        <f>Total_data!F45</f>
        <v>367.8</v>
      </c>
      <c r="G315">
        <f>Total_data!G45</f>
        <v>367.8</v>
      </c>
      <c r="H315">
        <f>Total_data!H45</f>
        <v>367.8</v>
      </c>
      <c r="I315">
        <f>Total_data!I45</f>
        <v>367.8</v>
      </c>
      <c r="J315">
        <f>Total_data!J45</f>
        <v>367.8</v>
      </c>
      <c r="K315">
        <f>Total_data!K45</f>
        <v>367.8</v>
      </c>
      <c r="L315">
        <f>Total_data!L45</f>
        <v>367.8</v>
      </c>
      <c r="M315">
        <f>Total_data!M45</f>
        <v>367.8</v>
      </c>
      <c r="N315">
        <f>Total_data!N45</f>
        <v>367.8</v>
      </c>
      <c r="O315">
        <f>Total_data!O45</f>
        <v>386.18999999999897</v>
      </c>
      <c r="P315">
        <f>Total_data!P45</f>
        <v>405.49949999999899</v>
      </c>
      <c r="Q315">
        <f>Total_data!Q45</f>
        <v>425.77447499999897</v>
      </c>
      <c r="R315">
        <f>Total_data!R45</f>
        <v>447.06319880000001</v>
      </c>
      <c r="S315">
        <f>Total_data!S45</f>
        <v>469.41635869999999</v>
      </c>
      <c r="T315">
        <f>Total_data!T45</f>
        <v>492.88717659999998</v>
      </c>
      <c r="U315">
        <f>Total_data!U45</f>
        <v>517.53153550000002</v>
      </c>
      <c r="V315">
        <f>Total_data!V45</f>
        <v>543.40811220000001</v>
      </c>
      <c r="W315">
        <f>Total_data!W45</f>
        <v>570.57851779999896</v>
      </c>
      <c r="X315">
        <f>Total_data!X45</f>
        <v>599.10744369999998</v>
      </c>
      <c r="Y315">
        <f>Total_data!Y45</f>
        <v>629.06281590000003</v>
      </c>
      <c r="Z315">
        <f>Total_data!Z45</f>
        <v>660.51595669999904</v>
      </c>
      <c r="AA315">
        <f>Total_data!AA45</f>
        <v>693.54175450000002</v>
      </c>
      <c r="AB315">
        <f>Total_data!AB45</f>
        <v>728.21884230000001</v>
      </c>
      <c r="AC315">
        <f>Total_data!AC45</f>
        <v>764.62978439999995</v>
      </c>
      <c r="AD315">
        <f>Total_data!AD45</f>
        <v>802.8612736</v>
      </c>
      <c r="AE315">
        <f>Total_data!AE45</f>
        <v>843.00433729999895</v>
      </c>
      <c r="AF315">
        <f>Total_data!AF45</f>
        <v>885.15455420000001</v>
      </c>
      <c r="AG315">
        <f>Total_data!AG45</f>
        <v>929.41228190000004</v>
      </c>
      <c r="AH315">
        <f>Total_data!AH45</f>
        <v>975.88289599999905</v>
      </c>
      <c r="AI315">
        <f>Total_data!AI45</f>
        <v>1024.6770409999999</v>
      </c>
      <c r="AJ315">
        <f>Total_data!AJ45</f>
        <v>1075.910893</v>
      </c>
      <c r="AK315">
        <f>Total_data!AK45</f>
        <v>1129.7064370000001</v>
      </c>
      <c r="AL315">
        <f>Total_data!AL45</f>
        <v>1141.27533794173</v>
      </c>
      <c r="AM315">
        <f>Total_data!AM45</f>
        <v>1126.05209138857</v>
      </c>
      <c r="AN315">
        <f>Total_data!AN45</f>
        <v>1111.55936741763</v>
      </c>
      <c r="AO315">
        <f>Total_data!AO45</f>
        <v>1097.4866833073499</v>
      </c>
      <c r="AP315">
        <f>Total_data!AP45</f>
        <v>1083.7613013341299</v>
      </c>
      <c r="AQ315">
        <f>Total_data!AQ45</f>
        <v>1070.09667895184</v>
      </c>
      <c r="AR315">
        <f>Total_data!AR45</f>
        <v>1057.0877527804801</v>
      </c>
    </row>
    <row r="316" spans="1:44" x14ac:dyDescent="0.2">
      <c r="A316" t="str">
        <f>Total_data!A46</f>
        <v>TOTAL</v>
      </c>
      <c r="B316" t="str">
        <f>Total_data!B46</f>
        <v>Land Cover|Forest</v>
      </c>
      <c r="C316" t="str">
        <f>Total_data!C46</f>
        <v>million ha</v>
      </c>
      <c r="D316">
        <f>Total_data!D46</f>
        <v>3999.99999999999</v>
      </c>
      <c r="E316">
        <f>Total_data!E46</f>
        <v>4000</v>
      </c>
      <c r="F316">
        <f>Total_data!F46</f>
        <v>4000</v>
      </c>
      <c r="G316">
        <f>Total_data!G46</f>
        <v>3993.2345987388899</v>
      </c>
      <c r="H316">
        <f>Total_data!H46</f>
        <v>3969.4647903176001</v>
      </c>
      <c r="I316">
        <f>Total_data!I46</f>
        <v>3920.3789521336498</v>
      </c>
      <c r="J316">
        <f>Total_data!J46</f>
        <v>3852.3297073271101</v>
      </c>
      <c r="K316">
        <f>Total_data!K46</f>
        <v>3791.0661233742499</v>
      </c>
      <c r="L316">
        <f>Total_data!L46</f>
        <v>3723.0168785677101</v>
      </c>
      <c r="M316">
        <f>Total_data!M46</f>
        <v>3661.7532946148399</v>
      </c>
      <c r="N316">
        <f>Total_data!N46</f>
        <v>3593.1098045977701</v>
      </c>
      <c r="O316">
        <f>Total_data!O46</f>
        <v>3711.5422734540198</v>
      </c>
      <c r="P316">
        <f>Total_data!P46</f>
        <v>3826.9079636390202</v>
      </c>
      <c r="Q316">
        <f>Total_data!Q46</f>
        <v>3931.2786114544401</v>
      </c>
      <c r="R316">
        <f>Total_data!R46</f>
        <v>4040.0942548389298</v>
      </c>
      <c r="S316">
        <f>Total_data!S46</f>
        <v>4145.3121942656999</v>
      </c>
      <c r="T316">
        <f>Total_data!T46</f>
        <v>4241.5891400354303</v>
      </c>
      <c r="U316">
        <f>Total_data!U46</f>
        <v>4341.3827117744604</v>
      </c>
      <c r="V316">
        <f>Total_data!V46</f>
        <v>4438.6594693380102</v>
      </c>
      <c r="W316">
        <f>Total_data!W46</f>
        <v>4534.0920492097503</v>
      </c>
      <c r="X316">
        <f>Total_data!X46</f>
        <v>4620.5770428711003</v>
      </c>
      <c r="Y316">
        <f>Total_data!Y46</f>
        <v>4711.8019868311503</v>
      </c>
      <c r="Z316">
        <f>Total_data!Z46</f>
        <v>4800.5804828262098</v>
      </c>
      <c r="AA316">
        <f>Total_data!AA46</f>
        <v>4882.1121547507</v>
      </c>
      <c r="AB316">
        <f>Total_data!AB46</f>
        <v>4967.4852103447702</v>
      </c>
      <c r="AC316">
        <f>Total_data!AC46</f>
        <v>5051.7717317352799</v>
      </c>
      <c r="AD316">
        <f>Total_data!AD46</f>
        <v>5134.1320661250002</v>
      </c>
      <c r="AE316">
        <f>Total_data!AE46</f>
        <v>5210.0353389433603</v>
      </c>
      <c r="AF316">
        <f>Total_data!AF46</f>
        <v>5289.9183860357098</v>
      </c>
      <c r="AG316">
        <f>Total_data!AG46</f>
        <v>5369.1390219200803</v>
      </c>
      <c r="AH316">
        <f>Total_data!AH46</f>
        <v>5441.5351535793498</v>
      </c>
      <c r="AI316">
        <f>Total_data!AI46</f>
        <v>5518.8993344250302</v>
      </c>
      <c r="AJ316">
        <f>Total_data!AJ46</f>
        <v>5595.0137486347403</v>
      </c>
      <c r="AK316">
        <f>Total_data!AK46</f>
        <v>5670.8542322946496</v>
      </c>
      <c r="AL316">
        <f>Total_data!AL46</f>
        <v>5726.0593302641801</v>
      </c>
      <c r="AM316">
        <f>Total_data!AM46</f>
        <v>5776.7528218306297</v>
      </c>
      <c r="AN316">
        <f>Total_data!AN46</f>
        <v>5825.8909013959401</v>
      </c>
      <c r="AO316">
        <f>Total_data!AO46</f>
        <v>5869.3682116942</v>
      </c>
      <c r="AP316">
        <f>Total_data!AP46</f>
        <v>5916.2237141143896</v>
      </c>
      <c r="AQ316">
        <f>Total_data!AQ46</f>
        <v>5962.2739598549597</v>
      </c>
      <c r="AR316">
        <f>Total_data!AR46</f>
        <v>6006.9488288655302</v>
      </c>
    </row>
    <row r="317" spans="1:44" x14ac:dyDescent="0.2">
      <c r="A317" t="str">
        <f>Total_data!A47</f>
        <v>TOTAL</v>
      </c>
      <c r="B317" t="str">
        <f>Total_data!B47</f>
        <v>Land Cover|Forest|Forestry</v>
      </c>
      <c r="C317" t="str">
        <f>Total_data!C47</f>
        <v>million ha</v>
      </c>
      <c r="D317">
        <f>Total_data!D47</f>
        <v>2715</v>
      </c>
      <c r="E317">
        <f>Total_data!E47</f>
        <v>2715</v>
      </c>
      <c r="F317">
        <f>Total_data!F47</f>
        <v>2714.99999999999</v>
      </c>
      <c r="G317">
        <f>Total_data!G47</f>
        <v>2708.2345987388899</v>
      </c>
      <c r="H317">
        <f>Total_data!H47</f>
        <v>2485.8300665206998</v>
      </c>
      <c r="I317">
        <f>Total_data!I47</f>
        <v>2149.4242717554898</v>
      </c>
      <c r="J317">
        <f>Total_data!J47</f>
        <v>2052.16</v>
      </c>
      <c r="K317">
        <f>Total_data!K47</f>
        <v>2052.16</v>
      </c>
      <c r="L317">
        <f>Total_data!L47</f>
        <v>2052.16</v>
      </c>
      <c r="M317">
        <f>Total_data!M47</f>
        <v>2052.16</v>
      </c>
      <c r="N317">
        <f>Total_data!N47</f>
        <v>2052.16</v>
      </c>
      <c r="O317">
        <f>Total_data!O47</f>
        <v>2052.16</v>
      </c>
      <c r="P317">
        <f>Total_data!P47</f>
        <v>2392.3061432879199</v>
      </c>
      <c r="Q317">
        <f>Total_data!Q47</f>
        <v>2646.2786114544401</v>
      </c>
      <c r="R317">
        <f>Total_data!R47</f>
        <v>2755.0942548389298</v>
      </c>
      <c r="S317">
        <f>Total_data!S47</f>
        <v>2860.3121942656999</v>
      </c>
      <c r="T317">
        <f>Total_data!T47</f>
        <v>2956.5891400354199</v>
      </c>
      <c r="U317">
        <f>Total_data!U47</f>
        <v>3056.3827117744599</v>
      </c>
      <c r="V317">
        <f>Total_data!V47</f>
        <v>3153.6594693380098</v>
      </c>
      <c r="W317">
        <f>Total_data!W47</f>
        <v>3249.0920492097498</v>
      </c>
      <c r="X317">
        <f>Total_data!X47</f>
        <v>3335.5770428710998</v>
      </c>
      <c r="Y317">
        <f>Total_data!Y47</f>
        <v>3426.8019868311499</v>
      </c>
      <c r="Z317">
        <f>Total_data!Z47</f>
        <v>3515.5804828262098</v>
      </c>
      <c r="AA317">
        <f>Total_data!AA47</f>
        <v>3597.1121547507</v>
      </c>
      <c r="AB317">
        <f>Total_data!AB47</f>
        <v>3682.4852103447702</v>
      </c>
      <c r="AC317">
        <f>Total_data!AC47</f>
        <v>3766.7717317352799</v>
      </c>
      <c r="AD317">
        <f>Total_data!AD47</f>
        <v>3849.1320661250002</v>
      </c>
      <c r="AE317">
        <f>Total_data!AE47</f>
        <v>3925.0353389433499</v>
      </c>
      <c r="AF317">
        <f>Total_data!AF47</f>
        <v>4004.9183860357098</v>
      </c>
      <c r="AG317">
        <f>Total_data!AG47</f>
        <v>4084.1390219200798</v>
      </c>
      <c r="AH317">
        <f>Total_data!AH47</f>
        <v>4156.5351535793498</v>
      </c>
      <c r="AI317">
        <f>Total_data!AI47</f>
        <v>4138.56202465346</v>
      </c>
      <c r="AJ317">
        <f>Total_data!AJ47</f>
        <v>4024.44889810207</v>
      </c>
      <c r="AK317">
        <f>Total_data!AK47</f>
        <v>3852.9118428440502</v>
      </c>
      <c r="AL317">
        <f>Total_data!AL47</f>
        <v>3652.7919640769101</v>
      </c>
      <c r="AM317">
        <f>Total_data!AM47</f>
        <v>3523.3604497526198</v>
      </c>
      <c r="AN317">
        <f>Total_data!AN47</f>
        <v>3350.4731317644801</v>
      </c>
      <c r="AO317">
        <f>Total_data!AO47</f>
        <v>3014.8609377591201</v>
      </c>
      <c r="AP317">
        <f>Total_data!AP47</f>
        <v>2694.5715601719398</v>
      </c>
      <c r="AQ317">
        <f>Total_data!AQ47</f>
        <v>2396.12808919078</v>
      </c>
      <c r="AR317">
        <f>Total_data!AR47</f>
        <v>2054.7631094747499</v>
      </c>
    </row>
    <row r="318" spans="1:44" x14ac:dyDescent="0.2">
      <c r="A318" t="str">
        <f>Total_data!A48</f>
        <v>TOTAL</v>
      </c>
      <c r="B318" t="str">
        <f>Total_data!B48</f>
        <v>Land Cover|Other Land</v>
      </c>
      <c r="C318" t="str">
        <f>Total_data!C48</f>
        <v>million ha</v>
      </c>
      <c r="D318">
        <f>Total_data!D48</f>
        <v>3899.99999999999</v>
      </c>
      <c r="E318">
        <f>Total_data!E48</f>
        <v>3899.99999999999</v>
      </c>
      <c r="F318">
        <f>Total_data!F48</f>
        <v>3899.99999999999</v>
      </c>
      <c r="G318">
        <f>Total_data!G48</f>
        <v>3899.99999999999</v>
      </c>
      <c r="H318">
        <f>Total_data!H48</f>
        <v>3899.99999999999</v>
      </c>
      <c r="I318">
        <f>Total_data!I48</f>
        <v>3899.99999999999</v>
      </c>
      <c r="J318">
        <f>Total_data!J48</f>
        <v>3899.99999999999</v>
      </c>
      <c r="K318">
        <f>Total_data!K48</f>
        <v>3899.99999999999</v>
      </c>
      <c r="L318">
        <f>Total_data!L48</f>
        <v>3900</v>
      </c>
      <c r="M318">
        <f>Total_data!M48</f>
        <v>3900</v>
      </c>
      <c r="N318">
        <f>Total_data!N48</f>
        <v>3900</v>
      </c>
      <c r="O318">
        <f>Total_data!O48</f>
        <v>3900</v>
      </c>
      <c r="P318">
        <f>Total_data!P48</f>
        <v>3900</v>
      </c>
      <c r="Q318">
        <f>Total_data!Q48</f>
        <v>3900</v>
      </c>
      <c r="R318">
        <f>Total_data!R48</f>
        <v>3900</v>
      </c>
      <c r="S318">
        <f>Total_data!S48</f>
        <v>3900</v>
      </c>
      <c r="T318">
        <f>Total_data!T48</f>
        <v>3900</v>
      </c>
      <c r="U318">
        <f>Total_data!U48</f>
        <v>3900</v>
      </c>
      <c r="V318">
        <f>Total_data!V48</f>
        <v>3900</v>
      </c>
      <c r="W318">
        <f>Total_data!W48</f>
        <v>3900</v>
      </c>
      <c r="X318">
        <f>Total_data!X48</f>
        <v>3900</v>
      </c>
      <c r="Y318">
        <f>Total_data!Y48</f>
        <v>3900</v>
      </c>
      <c r="Z318">
        <f>Total_data!Z48</f>
        <v>3900</v>
      </c>
      <c r="AA318">
        <f>Total_data!AA48</f>
        <v>3900</v>
      </c>
      <c r="AB318">
        <f>Total_data!AB48</f>
        <v>3900</v>
      </c>
      <c r="AC318">
        <f>Total_data!AC48</f>
        <v>3900</v>
      </c>
      <c r="AD318">
        <f>Total_data!AD48</f>
        <v>3900</v>
      </c>
      <c r="AE318">
        <f>Total_data!AE48</f>
        <v>3900</v>
      </c>
      <c r="AF318">
        <f>Total_data!AF48</f>
        <v>3900</v>
      </c>
      <c r="AG318">
        <f>Total_data!AG48</f>
        <v>3900</v>
      </c>
      <c r="AH318">
        <f>Total_data!AH48</f>
        <v>3900</v>
      </c>
      <c r="AI318">
        <f>Total_data!AI48</f>
        <v>3900</v>
      </c>
      <c r="AJ318">
        <f>Total_data!AJ48</f>
        <v>3900</v>
      </c>
      <c r="AK318">
        <f>Total_data!AK48</f>
        <v>3900</v>
      </c>
      <c r="AL318">
        <f>Total_data!AL48</f>
        <v>3900</v>
      </c>
      <c r="AM318">
        <f>Total_data!AM48</f>
        <v>3900</v>
      </c>
      <c r="AN318">
        <f>Total_data!AN48</f>
        <v>3900</v>
      </c>
      <c r="AO318">
        <f>Total_data!AO48</f>
        <v>3900</v>
      </c>
      <c r="AP318">
        <f>Total_data!AP48</f>
        <v>3900</v>
      </c>
      <c r="AQ318">
        <f>Total_data!AQ48</f>
        <v>3900</v>
      </c>
      <c r="AR318">
        <f>Total_data!AR48</f>
        <v>3900</v>
      </c>
    </row>
    <row r="319" spans="1:44" x14ac:dyDescent="0.2">
      <c r="A319" t="str">
        <f>Total_data!A49</f>
        <v>TOTAL</v>
      </c>
      <c r="B319" t="str">
        <f>Total_data!B49</f>
        <v>Land Cover|Pasture</v>
      </c>
      <c r="C319" t="str">
        <f>Total_data!C49</f>
        <v>million ha</v>
      </c>
      <c r="D319">
        <f>Total_data!D49</f>
        <v>3200</v>
      </c>
      <c r="E319">
        <f>Total_data!E49</f>
        <v>3200</v>
      </c>
      <c r="F319">
        <f>Total_data!F49</f>
        <v>3200</v>
      </c>
      <c r="G319">
        <f>Total_data!G49</f>
        <v>3200</v>
      </c>
      <c r="H319">
        <f>Total_data!H49</f>
        <v>3200</v>
      </c>
      <c r="I319">
        <f>Total_data!I49</f>
        <v>3222.1062263980698</v>
      </c>
      <c r="J319">
        <f>Total_data!J49</f>
        <v>3260.7715011148398</v>
      </c>
      <c r="K319">
        <f>Total_data!K49</f>
        <v>3292.9925633788298</v>
      </c>
      <c r="L319">
        <f>Total_data!L49</f>
        <v>3331.6578380955998</v>
      </c>
      <c r="M319">
        <f>Total_data!M49</f>
        <v>3363.8789003595798</v>
      </c>
      <c r="N319">
        <f>Total_data!N49</f>
        <v>3402.5441750763598</v>
      </c>
      <c r="O319">
        <f>Total_data!O49</f>
        <v>3334.0876231187899</v>
      </c>
      <c r="P319">
        <f>Total_data!P49</f>
        <v>3267.8393470308101</v>
      </c>
      <c r="Q319">
        <f>Total_data!Q49</f>
        <v>3209.8315360117899</v>
      </c>
      <c r="R319">
        <f>Total_data!R49</f>
        <v>3147.59501991261</v>
      </c>
      <c r="S319">
        <f>Total_data!S49</f>
        <v>3087.2734735395602</v>
      </c>
      <c r="T319">
        <f>Total_data!T49</f>
        <v>3034.6382277712701</v>
      </c>
      <c r="U319">
        <f>Total_data!U49</f>
        <v>2977.8032468442998</v>
      </c>
      <c r="V319">
        <f>Total_data!V49</f>
        <v>2922.63988300342</v>
      </c>
      <c r="W319">
        <f>Total_data!W49</f>
        <v>2869.07545724489</v>
      </c>
      <c r="X319">
        <f>Total_data!X49</f>
        <v>2822.5650543247102</v>
      </c>
      <c r="Y319">
        <f>Total_data!Y49</f>
        <v>2771.9189902590701</v>
      </c>
      <c r="Z319">
        <f>Total_data!Z49</f>
        <v>2722.67976130637</v>
      </c>
      <c r="AA319">
        <f>Total_data!AA49</f>
        <v>2680.0861652998701</v>
      </c>
      <c r="AB319">
        <f>Total_data!AB49</f>
        <v>2633.4187104399298</v>
      </c>
      <c r="AC319">
        <f>Total_data!AC49</f>
        <v>2587.9957210429302</v>
      </c>
      <c r="AD319">
        <f>Total_data!AD49</f>
        <v>2543.7680734721598</v>
      </c>
      <c r="AE319">
        <f>Total_data!AE49</f>
        <v>2505.7106602170902</v>
      </c>
      <c r="AF319">
        <f>Total_data!AF49</f>
        <v>2463.67199156898</v>
      </c>
      <c r="AG319">
        <f>Total_data!AG49</f>
        <v>2422.6975930132298</v>
      </c>
      <c r="AH319">
        <f>Total_data!AH49</f>
        <v>2387.58071376097</v>
      </c>
      <c r="AI319">
        <f>Total_data!AI49</f>
        <v>2348.55742724126</v>
      </c>
      <c r="AJ319">
        <f>Total_data!AJ49</f>
        <v>2310.4859281976401</v>
      </c>
      <c r="AK319">
        <f>Total_data!AK49</f>
        <v>2273.3318146731399</v>
      </c>
      <c r="AL319">
        <f>Total_data!AL49</f>
        <v>2241.66533179408</v>
      </c>
      <c r="AM319">
        <f>Total_data!AM49</f>
        <v>2206.19508678079</v>
      </c>
      <c r="AN319">
        <f>Total_data!AN49</f>
        <v>2171.5497311864201</v>
      </c>
      <c r="AO319">
        <f>Total_data!AO49</f>
        <v>2142.1451049984398</v>
      </c>
      <c r="AP319">
        <f>Total_data!AP49</f>
        <v>2109.0149845514602</v>
      </c>
      <c r="AQ319">
        <f>Total_data!AQ49</f>
        <v>2076.6293611931801</v>
      </c>
      <c r="AR319">
        <f>Total_data!AR49</f>
        <v>2044.9634183539699</v>
      </c>
    </row>
    <row r="320" spans="1:44" x14ac:dyDescent="0.2">
      <c r="A320" t="str">
        <f>Total_data!A50</f>
        <v>TOTAL</v>
      </c>
      <c r="B320" t="str">
        <f>Total_data!B50</f>
        <v>Land Cover|Cropland+Livestock+Forest</v>
      </c>
      <c r="C320" t="str">
        <f>Total_data!C50</f>
        <v>million ha</v>
      </c>
      <c r="D320">
        <f>Total_data!D50</f>
        <v>7760.64446641831</v>
      </c>
      <c r="E320">
        <f>Total_data!E50</f>
        <v>7783.8200296290597</v>
      </c>
      <c r="F320">
        <f>Total_data!F50</f>
        <v>7807.5898380503404</v>
      </c>
      <c r="G320">
        <f>Total_data!G50</f>
        <v>7823.99999999999</v>
      </c>
      <c r="H320">
        <f>Total_data!H50</f>
        <v>7625.3652762030897</v>
      </c>
      <c r="I320">
        <f>Total_data!I50</f>
        <v>7338.0453196218295</v>
      </c>
      <c r="J320">
        <f>Total_data!J50</f>
        <v>7308.8302926728702</v>
      </c>
      <c r="K320">
        <f>Total_data!K50</f>
        <v>7370.0938766257495</v>
      </c>
      <c r="L320">
        <f>Total_data!L50</f>
        <v>7438.1431214322802</v>
      </c>
      <c r="M320">
        <f>Total_data!M50</f>
        <v>7499.4067053851395</v>
      </c>
      <c r="N320">
        <f>Total_data!N50</f>
        <v>7568.0501954022202</v>
      </c>
      <c r="O320">
        <f>Total_data!O50</f>
        <v>7449.6177265459683</v>
      </c>
      <c r="P320">
        <f>Total_data!P50</f>
        <v>7674.3981796488788</v>
      </c>
      <c r="Q320">
        <f>Total_data!Q50</f>
        <v>7823.99999999998</v>
      </c>
      <c r="R320">
        <f>Total_data!R50</f>
        <v>7823.99999999998</v>
      </c>
      <c r="S320">
        <f>Total_data!S50</f>
        <v>7823.99999999998</v>
      </c>
      <c r="T320">
        <f>Total_data!T50</f>
        <v>7823.99999999998</v>
      </c>
      <c r="U320">
        <f>Total_data!U50</f>
        <v>7823.99999999998</v>
      </c>
      <c r="V320">
        <f>Total_data!V50</f>
        <v>7823.99999999998</v>
      </c>
      <c r="W320">
        <f>Total_data!W50</f>
        <v>7823.9999999999891</v>
      </c>
      <c r="X320">
        <f>Total_data!X50</f>
        <v>7823.99999999999</v>
      </c>
      <c r="Y320">
        <f>Total_data!Y50</f>
        <v>7823.9999999999891</v>
      </c>
      <c r="Z320">
        <f>Total_data!Z50</f>
        <v>7823.9999999999991</v>
      </c>
      <c r="AA320">
        <f>Total_data!AA50</f>
        <v>7823.9999999999836</v>
      </c>
      <c r="AB320">
        <f>Total_data!AB50</f>
        <v>7823.9999999999818</v>
      </c>
      <c r="AC320">
        <f>Total_data!AC50</f>
        <v>7823.99999999999</v>
      </c>
      <c r="AD320">
        <f>Total_data!AD50</f>
        <v>7823.9999999999945</v>
      </c>
      <c r="AE320">
        <f>Total_data!AE50</f>
        <v>7823.9999999999782</v>
      </c>
      <c r="AF320">
        <f>Total_data!AF50</f>
        <v>7823.9999999999882</v>
      </c>
      <c r="AG320">
        <f>Total_data!AG50</f>
        <v>7823.9999999999873</v>
      </c>
      <c r="AH320">
        <f>Total_data!AH50</f>
        <v>7823.9999999999927</v>
      </c>
      <c r="AI320">
        <f>Total_data!AI50</f>
        <v>7728.6626902284224</v>
      </c>
      <c r="AJ320">
        <f>Total_data!AJ50</f>
        <v>7538.4351494673228</v>
      </c>
      <c r="AK320">
        <f>Total_data!AK50</f>
        <v>7291.0576105493856</v>
      </c>
      <c r="AL320">
        <f>Total_data!AL50</f>
        <v>7035.7326338127205</v>
      </c>
      <c r="AM320">
        <f>Total_data!AM50</f>
        <v>6855.6076279219797</v>
      </c>
      <c r="AN320">
        <f>Total_data!AN50</f>
        <v>6633.58223036853</v>
      </c>
      <c r="AO320">
        <f>Total_data!AO50</f>
        <v>6254.4927260649101</v>
      </c>
      <c r="AP320">
        <f>Total_data!AP50</f>
        <v>5887.3478460575298</v>
      </c>
      <c r="AQ320">
        <f>Total_data!AQ50</f>
        <v>5542.8541293357994</v>
      </c>
      <c r="AR320">
        <f>Total_data!AR50</f>
        <v>5156.8142806092001</v>
      </c>
    </row>
    <row r="321" spans="1:44" x14ac:dyDescent="0.2">
      <c r="A321" t="str">
        <f>Total_data!A53</f>
        <v>TOTAL</v>
      </c>
      <c r="B321" t="str">
        <f>Total_data!B53</f>
        <v>Primary Energy</v>
      </c>
      <c r="C321" t="str">
        <f>Total_data!C53</f>
        <v>EJ/yr</v>
      </c>
      <c r="D321">
        <f>Total_data!D53</f>
        <v>490.83359062747843</v>
      </c>
      <c r="E321">
        <f>Total_data!E53</f>
        <v>498.78074861280965</v>
      </c>
      <c r="F321">
        <f>Total_data!F53</f>
        <v>497.68974228266183</v>
      </c>
      <c r="G321">
        <f>Total_data!G53</f>
        <v>490.28667721856493</v>
      </c>
      <c r="H321">
        <f>Total_data!H53</f>
        <v>491.53620140945543</v>
      </c>
      <c r="I321">
        <f>Total_data!I53</f>
        <v>494.09468181375729</v>
      </c>
      <c r="J321">
        <f>Total_data!J53</f>
        <v>490.36880581247129</v>
      </c>
      <c r="K321">
        <f>Total_data!K53</f>
        <v>490.50750861054536</v>
      </c>
      <c r="L321">
        <f>Total_data!L53</f>
        <v>491.91566182717884</v>
      </c>
      <c r="M321">
        <f>Total_data!M53</f>
        <v>496.91806022846583</v>
      </c>
      <c r="N321">
        <f>Total_data!N53</f>
        <v>503.14438294622238</v>
      </c>
      <c r="O321">
        <f>Total_data!O53</f>
        <v>498.18146074148984</v>
      </c>
      <c r="P321">
        <f>Total_data!P53</f>
        <v>492.34784027293131</v>
      </c>
      <c r="Q321">
        <f>Total_data!Q53</f>
        <v>486.64093612882971</v>
      </c>
      <c r="R321">
        <f>Total_data!R53</f>
        <v>480.50058789051241</v>
      </c>
      <c r="S321">
        <f>Total_data!S53</f>
        <v>475.91321818800111</v>
      </c>
      <c r="T321">
        <f>Total_data!T53</f>
        <v>470.0299409010679</v>
      </c>
      <c r="U321">
        <f>Total_data!U53</f>
        <v>464.18452504537288</v>
      </c>
      <c r="V321">
        <f>Total_data!V53</f>
        <v>458.31302984856501</v>
      </c>
      <c r="W321">
        <f>Total_data!W53</f>
        <v>452.41604963144727</v>
      </c>
      <c r="X321">
        <f>Total_data!X53</f>
        <v>449.11744437055313</v>
      </c>
      <c r="Y321">
        <f>Total_data!Y53</f>
        <v>448.22977683043257</v>
      </c>
      <c r="Z321">
        <f>Total_data!Z53</f>
        <v>447.32071849174389</v>
      </c>
      <c r="AA321">
        <f>Total_data!AA53</f>
        <v>445.90392220113762</v>
      </c>
      <c r="AB321">
        <f>Total_data!AB53</f>
        <v>446.84627259448348</v>
      </c>
      <c r="AC321">
        <f>Total_data!AC53</f>
        <v>445.4876626271602</v>
      </c>
      <c r="AD321">
        <f>Total_data!AD53</f>
        <v>443.25573782013436</v>
      </c>
      <c r="AE321">
        <f>Total_data!AE53</f>
        <v>441.93013754898311</v>
      </c>
      <c r="AF321">
        <f>Total_data!AF53</f>
        <v>441.76437621939772</v>
      </c>
      <c r="AG321">
        <f>Total_data!AG53</f>
        <v>441.55719440907677</v>
      </c>
      <c r="AH321">
        <f>Total_data!AH53</f>
        <v>441.04401012763407</v>
      </c>
      <c r="AI321">
        <f>Total_data!AI53</f>
        <v>442.33339546690445</v>
      </c>
      <c r="AJ321">
        <f>Total_data!AJ53</f>
        <v>442.14549142204459</v>
      </c>
      <c r="AK321">
        <f>Total_data!AK53</f>
        <v>440.08831270912162</v>
      </c>
      <c r="AL321">
        <f>Total_data!AL53</f>
        <v>439.35919288727365</v>
      </c>
      <c r="AM321">
        <f>Total_data!AM53</f>
        <v>438.75559361990412</v>
      </c>
      <c r="AN321">
        <f>Total_data!AN53</f>
        <v>437.11412115053503</v>
      </c>
      <c r="AO321">
        <f>Total_data!AO53</f>
        <v>433.77717316843348</v>
      </c>
      <c r="AP321">
        <f>Total_data!AP53</f>
        <v>430.60796028287371</v>
      </c>
      <c r="AQ321">
        <f>Total_data!AQ53</f>
        <v>428.59380412208594</v>
      </c>
      <c r="AR321">
        <f>Total_data!AR53</f>
        <v>426.30988282848227</v>
      </c>
    </row>
    <row r="322" spans="1:44" x14ac:dyDescent="0.2">
      <c r="A322" t="str">
        <f>Total_data!A54</f>
        <v>TOTAL</v>
      </c>
      <c r="B322" t="str">
        <f>Total_data!B54</f>
        <v>Primary Energy|Biomass</v>
      </c>
      <c r="C322" t="str">
        <f>Total_data!C54</f>
        <v>EJ/yr</v>
      </c>
      <c r="D322">
        <f>Total_data!D54</f>
        <v>36.423419817305216</v>
      </c>
      <c r="E322">
        <f>Total_data!E54</f>
        <v>36.545733950773837</v>
      </c>
      <c r="F322">
        <f>Total_data!F54</f>
        <v>36.671184344075058</v>
      </c>
      <c r="G322">
        <f>Total_data!G54</f>
        <v>36.722461764302125</v>
      </c>
      <c r="H322">
        <f>Total_data!H54</f>
        <v>34.512664569312406</v>
      </c>
      <c r="I322">
        <f>Total_data!I54</f>
        <v>31.10585411757884</v>
      </c>
      <c r="J322">
        <f>Total_data!J54</f>
        <v>30.210029657447254</v>
      </c>
      <c r="K322">
        <f>Total_data!K54</f>
        <v>30.338616310580999</v>
      </c>
      <c r="L322">
        <f>Total_data!L54</f>
        <v>30.464066703882146</v>
      </c>
      <c r="M322">
        <f>Total_data!M54</f>
        <v>30.59265335701587</v>
      </c>
      <c r="N322">
        <f>Total_data!N54</f>
        <v>28.95180240410091</v>
      </c>
      <c r="O322">
        <f>Total_data!O54</f>
        <v>30.733785049479717</v>
      </c>
      <c r="P322">
        <f>Total_data!P54</f>
        <v>34.314728333500518</v>
      </c>
      <c r="Q322">
        <f>Total_data!Q54</f>
        <v>36.993984288579192</v>
      </c>
      <c r="R322">
        <f>Total_data!R54</f>
        <v>38.145957323613885</v>
      </c>
      <c r="S322">
        <f>Total_data!S54</f>
        <v>39.263290726925035</v>
      </c>
      <c r="T322">
        <f>Total_data!T54</f>
        <v>40.283607437004761</v>
      </c>
      <c r="U322">
        <f>Total_data!U54</f>
        <v>41.343984979594701</v>
      </c>
      <c r="V322">
        <f>Total_data!V54</f>
        <v>42.37793597334214</v>
      </c>
      <c r="W322">
        <f>Total_data!W54</f>
        <v>43.389386841493078</v>
      </c>
      <c r="X322">
        <f>Total_data!X54</f>
        <v>44.310024314267316</v>
      </c>
      <c r="Y322">
        <f>Total_data!Y54</f>
        <v>45.277295005345422</v>
      </c>
      <c r="Z322">
        <f>Total_data!Z54</f>
        <v>46.222014252623616</v>
      </c>
      <c r="AA322">
        <f>Total_data!AA54</f>
        <v>47.087505587328415</v>
      </c>
      <c r="AB322">
        <f>Total_data!AB54</f>
        <v>47.99646771039621</v>
      </c>
      <c r="AC322">
        <f>Total_data!AC54</f>
        <v>48.890884964494319</v>
      </c>
      <c r="AD322">
        <f>Total_data!AD54</f>
        <v>49.768213514916418</v>
      </c>
      <c r="AE322">
        <f>Total_data!AE54</f>
        <v>50.574606659006605</v>
      </c>
      <c r="AF322">
        <f>Total_data!AF54</f>
        <v>51.425923692806521</v>
      </c>
      <c r="AG322">
        <f>Total_data!AG54</f>
        <v>52.267149149090017</v>
      </c>
      <c r="AH322">
        <f>Total_data!AH54</f>
        <v>53.039853570842425</v>
      </c>
      <c r="AI322">
        <f>Total_data!AI54</f>
        <v>52.860544496618218</v>
      </c>
      <c r="AJ322">
        <f>Total_data!AJ54</f>
        <v>51.674901707158725</v>
      </c>
      <c r="AK322">
        <f>Total_data!AK54</f>
        <v>49.883171406447119</v>
      </c>
      <c r="AL322">
        <f>Total_data!AL54</f>
        <v>47.794457718722356</v>
      </c>
      <c r="AM322">
        <f>Total_data!AM54</f>
        <v>46.444835597814887</v>
      </c>
      <c r="AN322">
        <f>Total_data!AN54</f>
        <v>44.64206379826944</v>
      </c>
      <c r="AO322">
        <f>Total_data!AO54</f>
        <v>41.127544540710915</v>
      </c>
      <c r="AP322">
        <f>Total_data!AP54</f>
        <v>37.777051115375343</v>
      </c>
      <c r="AQ322">
        <f>Total_data!AQ54</f>
        <v>34.652803449570968</v>
      </c>
      <c r="AR322">
        <f>Total_data!AR54</f>
        <v>31.081016201882758</v>
      </c>
    </row>
    <row r="323" spans="1:44" x14ac:dyDescent="0.2">
      <c r="A323" t="str">
        <f>Total_data!A55</f>
        <v>TOTAL</v>
      </c>
      <c r="B323" t="str">
        <f>Total_data!B55</f>
        <v>Primary Energy|Biomass|Crops residues</v>
      </c>
      <c r="C323" t="str">
        <f>Total_data!C55</f>
        <v>EJ/yr</v>
      </c>
      <c r="D323">
        <f>Total_data!D55</f>
        <v>7.9159198173052499</v>
      </c>
      <c r="E323">
        <f>Total_data!E55</f>
        <v>8.0382339507739093</v>
      </c>
      <c r="F323">
        <f>Total_data!F55</f>
        <v>8.1636843440751008</v>
      </c>
      <c r="G323">
        <f>Total_data!G55</f>
        <v>8.2859984775437692</v>
      </c>
      <c r="H323">
        <f>Total_data!H55</f>
        <v>8.4114488708449606</v>
      </c>
      <c r="I323">
        <f>Total_data!I55</f>
        <v>8.5368992641461503</v>
      </c>
      <c r="J323">
        <f>Total_data!J55</f>
        <v>8.66234965744734</v>
      </c>
      <c r="K323">
        <f>Total_data!K55</f>
        <v>8.7909363105810705</v>
      </c>
      <c r="L323">
        <f>Total_data!L55</f>
        <v>8.9163867038822602</v>
      </c>
      <c r="M323">
        <f>Total_data!M55</f>
        <v>9.04497335701598</v>
      </c>
      <c r="N323">
        <f>Total_data!N55</f>
        <v>9.1735600101496999</v>
      </c>
      <c r="O323">
        <f>Total_data!O55</f>
        <v>9.1861050494798207</v>
      </c>
      <c r="P323">
        <f>Total_data!P55</f>
        <v>9.1955138289774094</v>
      </c>
      <c r="Q323">
        <f>Total_data!Q55</f>
        <v>9.2080588683075302</v>
      </c>
      <c r="R323">
        <f>Total_data!R55</f>
        <v>9.2174676478051207</v>
      </c>
      <c r="S323">
        <f>Total_data!S55</f>
        <v>9.2300126871352397</v>
      </c>
      <c r="T323">
        <f>Total_data!T55</f>
        <v>9.2394214666328303</v>
      </c>
      <c r="U323">
        <f>Total_data!U55</f>
        <v>9.2519665059629492</v>
      </c>
      <c r="V323">
        <f>Total_data!V55</f>
        <v>9.26451154529307</v>
      </c>
      <c r="W323">
        <f>Total_data!W55</f>
        <v>9.2739203247906605</v>
      </c>
      <c r="X323">
        <f>Total_data!X55</f>
        <v>9.2864653641207795</v>
      </c>
      <c r="Y323">
        <f>Total_data!Y55</f>
        <v>9.2958741436183701</v>
      </c>
      <c r="Z323">
        <f>Total_data!Z55</f>
        <v>9.3084191829484801</v>
      </c>
      <c r="AA323">
        <f>Total_data!AA55</f>
        <v>9.3178279624460796</v>
      </c>
      <c r="AB323">
        <f>Total_data!AB55</f>
        <v>9.3303730017761897</v>
      </c>
      <c r="AC323">
        <f>Total_data!AC55</f>
        <v>9.3397817812737802</v>
      </c>
      <c r="AD323">
        <f>Total_data!AD55</f>
        <v>9.3523268206039099</v>
      </c>
      <c r="AE323">
        <f>Total_data!AE55</f>
        <v>9.3617356001014898</v>
      </c>
      <c r="AF323">
        <f>Total_data!AF55</f>
        <v>9.3742806394316105</v>
      </c>
      <c r="AG323">
        <f>Total_data!AG55</f>
        <v>9.3836894189291993</v>
      </c>
      <c r="AH323">
        <f>Total_data!AH55</f>
        <v>9.39623445825932</v>
      </c>
      <c r="AI323">
        <f>Total_data!AI55</f>
        <v>9.4056432377569106</v>
      </c>
      <c r="AJ323">
        <f>Total_data!AJ55</f>
        <v>9.4181882770870295</v>
      </c>
      <c r="AK323">
        <f>Total_data!AK55</f>
        <v>9.4275970565846201</v>
      </c>
      <c r="AL323">
        <f>Total_data!AL55</f>
        <v>9.4401420959147408</v>
      </c>
      <c r="AM323">
        <f>Total_data!AM55</f>
        <v>9.4495508754123296</v>
      </c>
      <c r="AN323">
        <f>Total_data!AN55</f>
        <v>9.4620959147424504</v>
      </c>
      <c r="AO323">
        <f>Total_data!AO55</f>
        <v>9.4715046942400392</v>
      </c>
      <c r="AP323">
        <f>Total_data!AP55</f>
        <v>9.4840497335701599</v>
      </c>
      <c r="AQ323">
        <f>Total_data!AQ55</f>
        <v>9.4934585130677505</v>
      </c>
      <c r="AR323">
        <f>Total_data!AR55</f>
        <v>9.5060035523978605</v>
      </c>
    </row>
    <row r="324" spans="1:44" x14ac:dyDescent="0.2">
      <c r="A324" t="str">
        <f>Total_data!A56</f>
        <v>TOTAL</v>
      </c>
      <c r="B324" t="str">
        <f>Total_data!B56</f>
        <v>Primary Energy|Coal</v>
      </c>
      <c r="C324" t="str">
        <f>Total_data!C56</f>
        <v>EJ/yr</v>
      </c>
      <c r="D324">
        <f>Total_data!D56</f>
        <v>139.24760000000001</v>
      </c>
      <c r="E324">
        <f>Total_data!E56</f>
        <v>140.35120000000001</v>
      </c>
      <c r="F324">
        <f>Total_data!F56</f>
        <v>141.45479999999901</v>
      </c>
      <c r="G324">
        <f>Total_data!G56</f>
        <v>142.5583</v>
      </c>
      <c r="H324">
        <f>Total_data!H56</f>
        <v>143.6619</v>
      </c>
      <c r="I324">
        <f>Total_data!I56</f>
        <v>144.7655</v>
      </c>
      <c r="J324">
        <f>Total_data!J56</f>
        <v>143.86643828429399</v>
      </c>
      <c r="K324">
        <f>Total_data!K56</f>
        <v>142.40790915464299</v>
      </c>
      <c r="L324">
        <f>Total_data!L56</f>
        <v>140.830095254941</v>
      </c>
      <c r="M324">
        <f>Total_data!M56</f>
        <v>139.371507343395</v>
      </c>
      <c r="N324">
        <f>Total_data!N56</f>
        <v>137.34484155555</v>
      </c>
      <c r="O324">
        <f>Total_data!O56</f>
        <v>144.4</v>
      </c>
      <c r="P324">
        <f>Total_data!P56</f>
        <v>138.80000000000001</v>
      </c>
      <c r="Q324">
        <f>Total_data!Q56</f>
        <v>133.19999999999999</v>
      </c>
      <c r="R324">
        <f>Total_data!R56</f>
        <v>127.6</v>
      </c>
      <c r="S324">
        <f>Total_data!S56</f>
        <v>121.99999999999901</v>
      </c>
      <c r="T324">
        <f>Total_data!T56</f>
        <v>116.99999999999901</v>
      </c>
      <c r="U324">
        <f>Total_data!U56</f>
        <v>111.99999999999901</v>
      </c>
      <c r="V324">
        <f>Total_data!V56</f>
        <v>107</v>
      </c>
      <c r="W324">
        <f>Total_data!W56</f>
        <v>102</v>
      </c>
      <c r="X324">
        <f>Total_data!X56</f>
        <v>97</v>
      </c>
      <c r="Y324">
        <f>Total_data!Y56</f>
        <v>94</v>
      </c>
      <c r="Z324">
        <f>Total_data!Z56</f>
        <v>91</v>
      </c>
      <c r="AA324">
        <f>Total_data!AA56</f>
        <v>88</v>
      </c>
      <c r="AB324">
        <f>Total_data!AB56</f>
        <v>87.570032285708294</v>
      </c>
      <c r="AC324">
        <f>Total_data!AC56</f>
        <v>85.814339846036603</v>
      </c>
      <c r="AD324">
        <f>Total_data!AD56</f>
        <v>83.054390790067501</v>
      </c>
      <c r="AE324">
        <f>Total_data!AE56</f>
        <v>81.599999999999994</v>
      </c>
      <c r="AF324">
        <f>Total_data!AF56</f>
        <v>81.400000000000006</v>
      </c>
      <c r="AG324">
        <f>Total_data!AG56</f>
        <v>81.199999999999903</v>
      </c>
      <c r="AH324">
        <f>Total_data!AH56</f>
        <v>81</v>
      </c>
      <c r="AI324">
        <f>Total_data!AI56</f>
        <v>81.2</v>
      </c>
      <c r="AJ324">
        <f>Total_data!AJ56</f>
        <v>81.400000000000006</v>
      </c>
      <c r="AK324">
        <f>Total_data!AK56</f>
        <v>81.599999999999994</v>
      </c>
      <c r="AL324">
        <f>Total_data!AL56</f>
        <v>81.8</v>
      </c>
      <c r="AM324">
        <f>Total_data!AM56</f>
        <v>82</v>
      </c>
      <c r="AN324">
        <f>Total_data!AN56</f>
        <v>82</v>
      </c>
      <c r="AO324">
        <f>Total_data!AO56</f>
        <v>82</v>
      </c>
      <c r="AP324">
        <f>Total_data!AP56</f>
        <v>81.999999999999901</v>
      </c>
      <c r="AQ324">
        <f>Total_data!AQ56</f>
        <v>82</v>
      </c>
      <c r="AR324">
        <f>Total_data!AR56</f>
        <v>82</v>
      </c>
    </row>
    <row r="325" spans="1:44" x14ac:dyDescent="0.2">
      <c r="A325" t="str">
        <f>Total_data!A57</f>
        <v>TOTAL</v>
      </c>
      <c r="B325" t="str">
        <f>Total_data!B57</f>
        <v>Primary Energy|Fossil</v>
      </c>
      <c r="C325" t="str">
        <f>Total_data!C57</f>
        <v>EJ/yr</v>
      </c>
      <c r="D325">
        <f>Total_data!D57</f>
        <v>414.82859999999903</v>
      </c>
      <c r="E325">
        <f>Total_data!E57</f>
        <v>418.21449999999999</v>
      </c>
      <c r="F325">
        <f>Total_data!F57</f>
        <v>421.60039999999702</v>
      </c>
      <c r="G325">
        <f>Total_data!G57</f>
        <v>424.98620000000005</v>
      </c>
      <c r="H325">
        <f>Total_data!H57</f>
        <v>428.37199999999996</v>
      </c>
      <c r="I325">
        <f>Total_data!I57</f>
        <v>431.75779999999901</v>
      </c>
      <c r="J325">
        <f>Total_data!J57</f>
        <v>433.14103828429398</v>
      </c>
      <c r="K325">
        <f>Total_data!K57</f>
        <v>433.96480915464201</v>
      </c>
      <c r="L325">
        <f>Total_data!L57</f>
        <v>434.66919525494097</v>
      </c>
      <c r="M325">
        <f>Total_data!M57</f>
        <v>435.49290734339502</v>
      </c>
      <c r="N325">
        <f>Total_data!N57</f>
        <v>436.34484155555003</v>
      </c>
      <c r="O325">
        <f>Total_data!O57</f>
        <v>443.599999999999</v>
      </c>
      <c r="P325">
        <f>Total_data!P57</f>
        <v>438.19999999999902</v>
      </c>
      <c r="Q325">
        <f>Total_data!Q57</f>
        <v>432.79999999999899</v>
      </c>
      <c r="R325">
        <f>Total_data!R57</f>
        <v>427.40000000000003</v>
      </c>
      <c r="S325">
        <f>Total_data!S57</f>
        <v>421.99999999999898</v>
      </c>
      <c r="T325">
        <f>Total_data!T57</f>
        <v>415.39999999999895</v>
      </c>
      <c r="U325">
        <f>Total_data!U57</f>
        <v>408.79999999999802</v>
      </c>
      <c r="V325">
        <f>Total_data!V57</f>
        <v>402.2</v>
      </c>
      <c r="W325">
        <f>Total_data!W57</f>
        <v>395.6</v>
      </c>
      <c r="X325">
        <f>Total_data!X57</f>
        <v>389</v>
      </c>
      <c r="Y325">
        <f>Total_data!Y57</f>
        <v>384</v>
      </c>
      <c r="Z325">
        <f>Total_data!Z57</f>
        <v>379</v>
      </c>
      <c r="AA325">
        <f>Total_data!AA57</f>
        <v>374</v>
      </c>
      <c r="AB325">
        <f>Total_data!AB57</f>
        <v>371.57003228570829</v>
      </c>
      <c r="AC325">
        <f>Total_data!AC57</f>
        <v>367.8143398460366</v>
      </c>
      <c r="AD325">
        <f>Total_data!AD57</f>
        <v>362.25439079006748</v>
      </c>
      <c r="AE325">
        <f>Total_data!AE57</f>
        <v>357.99999999999898</v>
      </c>
      <c r="AF325">
        <f>Total_data!AF57</f>
        <v>355</v>
      </c>
      <c r="AG325">
        <f>Total_data!AG57</f>
        <v>351.99999999999989</v>
      </c>
      <c r="AH325">
        <f>Total_data!AH57</f>
        <v>349</v>
      </c>
      <c r="AI325">
        <f>Total_data!AI57</f>
        <v>346.2</v>
      </c>
      <c r="AJ325">
        <f>Total_data!AJ57</f>
        <v>343.39999999999804</v>
      </c>
      <c r="AK325">
        <f>Total_data!AK57</f>
        <v>340.59999999999798</v>
      </c>
      <c r="AL325">
        <f>Total_data!AL57</f>
        <v>337.79999999999899</v>
      </c>
      <c r="AM325">
        <f>Total_data!AM57</f>
        <v>334.99999999999898</v>
      </c>
      <c r="AN325">
        <f>Total_data!AN57</f>
        <v>332.39999999999901</v>
      </c>
      <c r="AO325">
        <f>Total_data!AO57</f>
        <v>329.8</v>
      </c>
      <c r="AP325">
        <f>Total_data!AP57</f>
        <v>327.19999999999993</v>
      </c>
      <c r="AQ325">
        <f>Total_data!AQ57</f>
        <v>324.60000000000002</v>
      </c>
      <c r="AR325">
        <f>Total_data!AR57</f>
        <v>322</v>
      </c>
    </row>
    <row r="326" spans="1:44" x14ac:dyDescent="0.2">
      <c r="A326" t="str">
        <f>Total_data!A58</f>
        <v>TOTAL</v>
      </c>
      <c r="B326" t="str">
        <f>Total_data!B58</f>
        <v>Primary Energy|Gas</v>
      </c>
      <c r="C326" t="str">
        <f>Total_data!C58</f>
        <v>EJ/yr</v>
      </c>
      <c r="D326">
        <f>Total_data!D58</f>
        <v>108.0354</v>
      </c>
      <c r="E326">
        <f>Total_data!E58</f>
        <v>109.717</v>
      </c>
      <c r="F326">
        <f>Total_data!F58</f>
        <v>111.39859999999901</v>
      </c>
      <c r="G326">
        <f>Total_data!G58</f>
        <v>113.0802</v>
      </c>
      <c r="H326">
        <f>Total_data!H58</f>
        <v>114.76179999999999</v>
      </c>
      <c r="I326">
        <f>Total_data!I58</f>
        <v>116.44329999999999</v>
      </c>
      <c r="J326">
        <f>Total_data!J58</f>
        <v>118.1249</v>
      </c>
      <c r="K326">
        <f>Total_data!K58</f>
        <v>119.80649999999901</v>
      </c>
      <c r="L326">
        <f>Total_data!L58</f>
        <v>121.4881</v>
      </c>
      <c r="M326">
        <f>Total_data!M58</f>
        <v>123.16970000000001</v>
      </c>
      <c r="N326">
        <f>Total_data!N58</f>
        <v>125</v>
      </c>
      <c r="O326">
        <f>Total_data!O58</f>
        <v>127</v>
      </c>
      <c r="P326">
        <f>Total_data!P58</f>
        <v>129</v>
      </c>
      <c r="Q326">
        <f>Total_data!Q58</f>
        <v>131</v>
      </c>
      <c r="R326">
        <f>Total_data!R58</f>
        <v>133</v>
      </c>
      <c r="S326">
        <f>Total_data!S58</f>
        <v>135</v>
      </c>
      <c r="T326">
        <f>Total_data!T58</f>
        <v>135.19999999999999</v>
      </c>
      <c r="U326">
        <f>Total_data!U58</f>
        <v>135.4</v>
      </c>
      <c r="V326">
        <f>Total_data!V58</f>
        <v>135.6</v>
      </c>
      <c r="W326">
        <f>Total_data!W58</f>
        <v>135.80000000000001</v>
      </c>
      <c r="X326">
        <f>Total_data!X58</f>
        <v>136</v>
      </c>
      <c r="Y326">
        <f>Total_data!Y58</f>
        <v>136</v>
      </c>
      <c r="Z326">
        <f>Total_data!Z58</f>
        <v>136</v>
      </c>
      <c r="AA326">
        <f>Total_data!AA58</f>
        <v>136</v>
      </c>
      <c r="AB326">
        <f>Total_data!AB58</f>
        <v>136</v>
      </c>
      <c r="AC326">
        <f>Total_data!AC58</f>
        <v>136</v>
      </c>
      <c r="AD326">
        <f>Total_data!AD58</f>
        <v>135</v>
      </c>
      <c r="AE326">
        <f>Total_data!AE58</f>
        <v>134</v>
      </c>
      <c r="AF326">
        <f>Total_data!AF58</f>
        <v>133</v>
      </c>
      <c r="AG326">
        <f>Total_data!AG58</f>
        <v>132</v>
      </c>
      <c r="AH326">
        <f>Total_data!AH58</f>
        <v>131</v>
      </c>
      <c r="AI326">
        <f>Total_data!AI58</f>
        <v>130.19999999999999</v>
      </c>
      <c r="AJ326">
        <f>Total_data!AJ58</f>
        <v>129.39999999999901</v>
      </c>
      <c r="AK326">
        <f>Total_data!AK58</f>
        <v>128.599999999999</v>
      </c>
      <c r="AL326">
        <f>Total_data!AL58</f>
        <v>127.8</v>
      </c>
      <c r="AM326">
        <f>Total_data!AM58</f>
        <v>127</v>
      </c>
      <c r="AN326">
        <f>Total_data!AN58</f>
        <v>126.19999999999899</v>
      </c>
      <c r="AO326">
        <f>Total_data!AO58</f>
        <v>125.4</v>
      </c>
      <c r="AP326">
        <f>Total_data!AP58</f>
        <v>124.6</v>
      </c>
      <c r="AQ326">
        <f>Total_data!AQ58</f>
        <v>123.8</v>
      </c>
      <c r="AR326">
        <f>Total_data!AR58</f>
        <v>123</v>
      </c>
    </row>
    <row r="327" spans="1:44" x14ac:dyDescent="0.2">
      <c r="A327" t="str">
        <f>Total_data!A59</f>
        <v>TOTAL</v>
      </c>
      <c r="B327" t="str">
        <f>Total_data!B59</f>
        <v>Primary Energy|Hydro</v>
      </c>
      <c r="C327" t="str">
        <f>Total_data!C59</f>
        <v>EJ/yr</v>
      </c>
      <c r="D327">
        <f>Total_data!D59</f>
        <v>12.561203813760001</v>
      </c>
      <c r="E327">
        <f>Total_data!E59</f>
        <v>12.651722906457499</v>
      </c>
      <c r="F327">
        <f>Total_data!F59</f>
        <v>12.734546584435099</v>
      </c>
      <c r="G327">
        <f>Total_data!G59</f>
        <v>12.8125570741056</v>
      </c>
      <c r="H327">
        <f>Total_data!H59</f>
        <v>12.884295028147099</v>
      </c>
      <c r="I327">
        <f>Total_data!I59</f>
        <v>12.9497604465599</v>
      </c>
      <c r="J327">
        <f>Total_data!J59</f>
        <v>13.006254680294299</v>
      </c>
      <c r="K327">
        <f>Total_data!K59</f>
        <v>13.0592114956799</v>
      </c>
      <c r="L327">
        <f>Total_data!L59</f>
        <v>12.8800844928</v>
      </c>
      <c r="M327">
        <f>Total_data!M59</f>
        <v>12.702379132799997</v>
      </c>
      <c r="N327">
        <f>Total_data!N59</f>
        <v>12.5232521299199</v>
      </c>
      <c r="O327">
        <f>Total_data!O59</f>
        <v>12.34412512704</v>
      </c>
      <c r="P327">
        <f>Total_data!P59</f>
        <v>12.164998124159899</v>
      </c>
      <c r="Q327">
        <f>Total_data!Q59</f>
        <v>11.985871121279899</v>
      </c>
      <c r="R327">
        <f>Total_data!R59</f>
        <v>11.806744118400001</v>
      </c>
      <c r="S327">
        <f>Total_data!S59</f>
        <v>11.629038758399899</v>
      </c>
      <c r="T327">
        <f>Total_data!T59</f>
        <v>11.449911755519899</v>
      </c>
      <c r="U327">
        <f>Total_data!U59</f>
        <v>11.270784752640001</v>
      </c>
      <c r="V327">
        <f>Total_data!V59</f>
        <v>11.091657749759898</v>
      </c>
      <c r="W327">
        <f>Total_data!W59</f>
        <v>10.9125307468799</v>
      </c>
      <c r="X327">
        <f>Total_data!X59</f>
        <v>10.733403744</v>
      </c>
      <c r="Y327">
        <f>Total_data!Y59</f>
        <v>10.555698383999989</v>
      </c>
      <c r="Z327">
        <f>Total_data!Z59</f>
        <v>10.376571381119991</v>
      </c>
      <c r="AA327">
        <f>Total_data!AA59</f>
        <v>10.197444378239998</v>
      </c>
      <c r="AB327">
        <f>Total_data!AB59</f>
        <v>10.018317375359988</v>
      </c>
      <c r="AC327">
        <f>Total_data!AC59</f>
        <v>10.60844571099053</v>
      </c>
      <c r="AD327">
        <f>Total_data!AD59</f>
        <v>12.561783028110499</v>
      </c>
      <c r="AE327">
        <f>Total_data!AE59</f>
        <v>14.5165419881105</v>
      </c>
      <c r="AF327">
        <f>Total_data!AF59</f>
        <v>16.322459625364001</v>
      </c>
      <c r="AG327">
        <f>Total_data!AG59</f>
        <v>17.233499316324298</v>
      </c>
      <c r="AH327">
        <f>Total_data!AH59</f>
        <v>18.3736854088109</v>
      </c>
      <c r="AI327">
        <f>Total_data!AI59</f>
        <v>20.327022725930799</v>
      </c>
      <c r="AJ327">
        <f>Total_data!AJ59</f>
        <v>22.280360043050901</v>
      </c>
      <c r="AK327">
        <f>Total_data!AK59</f>
        <v>23.109369518557898</v>
      </c>
      <c r="AL327">
        <f>Total_data!AL59</f>
        <v>25.064128478557901</v>
      </c>
      <c r="AM327">
        <f>Total_data!AM59</f>
        <v>25.964885560319999</v>
      </c>
      <c r="AN327">
        <f>Total_data!AN59</f>
        <v>26.09994163392</v>
      </c>
      <c r="AO327">
        <f>Total_data!AO59</f>
        <v>26.234997707519998</v>
      </c>
      <c r="AP327">
        <f>Total_data!AP59</f>
        <v>26.370053781119999</v>
      </c>
      <c r="AQ327">
        <f>Total_data!AQ59</f>
        <v>26.505109854720299</v>
      </c>
      <c r="AR327">
        <f>Total_data!AR59</f>
        <v>26.641587571199899</v>
      </c>
    </row>
    <row r="328" spans="1:44" x14ac:dyDescent="0.2">
      <c r="A328" t="str">
        <f>Total_data!A60</f>
        <v>TOTAL</v>
      </c>
      <c r="B328" t="str">
        <f>Total_data!B60</f>
        <v>Primary Energy|Nuclear</v>
      </c>
      <c r="C328" t="str">
        <f>Total_data!C60</f>
        <v>EJ/yr</v>
      </c>
      <c r="D328">
        <f>Total_data!D60</f>
        <v>25.2222544124782</v>
      </c>
      <c r="E328">
        <f>Total_data!E60</f>
        <v>29.4519009720903</v>
      </c>
      <c r="F328">
        <f>Total_data!F60</f>
        <v>24.650490479914598</v>
      </c>
      <c r="G328">
        <f>Total_data!G60</f>
        <v>13.7864435436004</v>
      </c>
      <c r="H328">
        <f>Total_data!H60</f>
        <v>13.849762882107999</v>
      </c>
      <c r="I328">
        <f>Total_data!I60</f>
        <v>16.423422618214801</v>
      </c>
      <c r="J328">
        <f>Total_data!J60</f>
        <v>12.2170256288997</v>
      </c>
      <c r="K328">
        <f>Total_data!K60</f>
        <v>11.4143152073897</v>
      </c>
      <c r="L328">
        <f>Total_data!L60</f>
        <v>12.2352626989861</v>
      </c>
      <c r="M328">
        <f>Total_data!M60</f>
        <v>16.5295263949542</v>
      </c>
      <c r="N328">
        <f>Total_data!N60</f>
        <v>23.758954217856001</v>
      </c>
      <c r="O328">
        <f>Total_data!O60</f>
        <v>10.0087444374422</v>
      </c>
      <c r="P328">
        <f>Total_data!P60</f>
        <v>6.2450748996238499</v>
      </c>
      <c r="Q328">
        <f>Total_data!Q60</f>
        <v>3.5080871496045698</v>
      </c>
      <c r="R328">
        <f>Total_data!R60</f>
        <v>1.8666411567980501</v>
      </c>
      <c r="S328">
        <f>Total_data!S60</f>
        <v>1.8119057380577199</v>
      </c>
      <c r="T328">
        <f>Total_data!T60</f>
        <v>1.75732324399134</v>
      </c>
      <c r="U328">
        <f>Total_data!U60</f>
        <v>1.7035498956681201</v>
      </c>
      <c r="V328">
        <f>Total_data!V60</f>
        <v>1.64927228307194</v>
      </c>
      <c r="W328">
        <f>Total_data!W60</f>
        <v>1.59514759514972</v>
      </c>
      <c r="X328">
        <f>Total_data!X60</f>
        <v>4.2153938864137004</v>
      </c>
      <c r="Y328">
        <f>Total_data!Y60</f>
        <v>7.6094252341716704</v>
      </c>
      <c r="Z328">
        <f>Total_data!Z60</f>
        <v>11.009993323954699</v>
      </c>
      <c r="AA328">
        <f>Total_data!AA60</f>
        <v>13.2433994143936</v>
      </c>
      <c r="AB328">
        <f>Total_data!AB60</f>
        <v>15.218614497600001</v>
      </c>
      <c r="AC328">
        <f>Total_data!AC60</f>
        <v>14.6381490057599</v>
      </c>
      <c r="AD328">
        <f>Total_data!AD60</f>
        <v>14.05024164864</v>
      </c>
      <c r="AE328">
        <f>Total_data!AE60</f>
        <v>13.4623342915199</v>
      </c>
      <c r="AF328">
        <f>Total_data!AF60</f>
        <v>12.881868799679999</v>
      </c>
      <c r="AG328">
        <f>Total_data!AG60</f>
        <v>12.293961442559899</v>
      </c>
      <c r="AH328">
        <f>Total_data!AH60</f>
        <v>11.106941635678099</v>
      </c>
      <c r="AI328">
        <f>Total_data!AI60</f>
        <v>11.1255885936</v>
      </c>
      <c r="AJ328">
        <f>Total_data!AJ60</f>
        <v>10.5376812364799</v>
      </c>
      <c r="AK328">
        <f>Total_data!AK60</f>
        <v>9.9497738793599897</v>
      </c>
      <c r="AL328">
        <f>Total_data!AL60</f>
        <v>9.3693083875199896</v>
      </c>
      <c r="AM328">
        <f>Total_data!AM60</f>
        <v>8.7814010303999996</v>
      </c>
      <c r="AN328">
        <f>Total_data!AN60</f>
        <v>8.1934936732799901</v>
      </c>
      <c r="AO328">
        <f>Total_data!AO60</f>
        <v>7.61302818143999</v>
      </c>
      <c r="AP328">
        <f>Total_data!AP60</f>
        <v>7.0251208243199903</v>
      </c>
      <c r="AQ328">
        <f>Total_data!AQ60</f>
        <v>6.4372134671999897</v>
      </c>
      <c r="AR328">
        <f>Total_data!AR60</f>
        <v>5.8567479753599896</v>
      </c>
    </row>
    <row r="329" spans="1:44" x14ac:dyDescent="0.2">
      <c r="A329" t="str">
        <f>Total_data!A61</f>
        <v>TOTAL</v>
      </c>
      <c r="B329" t="str">
        <f>Total_data!B61</f>
        <v>Primary Energy|Oil</v>
      </c>
      <c r="C329" t="str">
        <f>Total_data!C61</f>
        <v>EJ/yr</v>
      </c>
      <c r="D329">
        <f>Total_data!D61</f>
        <v>167.54559999999901</v>
      </c>
      <c r="E329">
        <f>Total_data!E61</f>
        <v>168.1463</v>
      </c>
      <c r="F329">
        <f>Total_data!F61</f>
        <v>168.74699999999899</v>
      </c>
      <c r="G329">
        <f>Total_data!G61</f>
        <v>169.3477</v>
      </c>
      <c r="H329">
        <f>Total_data!H61</f>
        <v>169.94829999999999</v>
      </c>
      <c r="I329">
        <f>Total_data!I61</f>
        <v>170.54899999999901</v>
      </c>
      <c r="J329">
        <f>Total_data!J61</f>
        <v>171.1497</v>
      </c>
      <c r="K329">
        <f>Total_data!K61</f>
        <v>171.75040000000001</v>
      </c>
      <c r="L329">
        <f>Total_data!L61</f>
        <v>172.351</v>
      </c>
      <c r="M329">
        <f>Total_data!M61</f>
        <v>172.95169999999999</v>
      </c>
      <c r="N329">
        <f>Total_data!N61</f>
        <v>174</v>
      </c>
      <c r="O329">
        <f>Total_data!O61</f>
        <v>172.19999999999899</v>
      </c>
      <c r="P329">
        <f>Total_data!P61</f>
        <v>170.39999999999901</v>
      </c>
      <c r="Q329">
        <f>Total_data!Q61</f>
        <v>168.599999999999</v>
      </c>
      <c r="R329">
        <f>Total_data!R61</f>
        <v>166.8</v>
      </c>
      <c r="S329">
        <f>Total_data!S61</f>
        <v>165</v>
      </c>
      <c r="T329">
        <f>Total_data!T61</f>
        <v>163.19999999999999</v>
      </c>
      <c r="U329">
        <f>Total_data!U61</f>
        <v>161.39999999999901</v>
      </c>
      <c r="V329">
        <f>Total_data!V61</f>
        <v>159.6</v>
      </c>
      <c r="W329">
        <f>Total_data!W61</f>
        <v>157.80000000000001</v>
      </c>
      <c r="X329">
        <f>Total_data!X61</f>
        <v>156</v>
      </c>
      <c r="Y329">
        <f>Total_data!Y61</f>
        <v>154</v>
      </c>
      <c r="Z329">
        <f>Total_data!Z61</f>
        <v>152</v>
      </c>
      <c r="AA329">
        <f>Total_data!AA61</f>
        <v>150</v>
      </c>
      <c r="AB329">
        <f>Total_data!AB61</f>
        <v>148</v>
      </c>
      <c r="AC329">
        <f>Total_data!AC61</f>
        <v>146</v>
      </c>
      <c r="AD329">
        <f>Total_data!AD61</f>
        <v>144.19999999999999</v>
      </c>
      <c r="AE329">
        <f>Total_data!AE61</f>
        <v>142.39999999999901</v>
      </c>
      <c r="AF329">
        <f>Total_data!AF61</f>
        <v>140.6</v>
      </c>
      <c r="AG329">
        <f>Total_data!AG61</f>
        <v>138.80000000000001</v>
      </c>
      <c r="AH329">
        <f>Total_data!AH61</f>
        <v>137</v>
      </c>
      <c r="AI329">
        <f>Total_data!AI61</f>
        <v>134.80000000000001</v>
      </c>
      <c r="AJ329">
        <f>Total_data!AJ61</f>
        <v>132.599999999999</v>
      </c>
      <c r="AK329">
        <f>Total_data!AK61</f>
        <v>130.39999999999901</v>
      </c>
      <c r="AL329">
        <f>Total_data!AL61</f>
        <v>128.19999999999899</v>
      </c>
      <c r="AM329">
        <f>Total_data!AM61</f>
        <v>125.99999999999901</v>
      </c>
      <c r="AN329">
        <f>Total_data!AN61</f>
        <v>124.2</v>
      </c>
      <c r="AO329">
        <f>Total_data!AO61</f>
        <v>122.4</v>
      </c>
      <c r="AP329">
        <f>Total_data!AP61</f>
        <v>120.6</v>
      </c>
      <c r="AQ329">
        <f>Total_data!AQ61</f>
        <v>118.8</v>
      </c>
      <c r="AR329">
        <f>Total_data!AR61</f>
        <v>117</v>
      </c>
    </row>
    <row r="330" spans="1:44" x14ac:dyDescent="0.2">
      <c r="A330" t="str">
        <f>Total_data!A62</f>
        <v>TOTAL</v>
      </c>
      <c r="B330" t="str">
        <f>Total_data!B62</f>
        <v>Primary Energy|Other</v>
      </c>
      <c r="C330" t="str">
        <f>Total_data!C62</f>
        <v>EJ/yr</v>
      </c>
      <c r="D330">
        <f>Total_data!D62</f>
        <v>0.256576896</v>
      </c>
      <c r="E330">
        <f>Total_data!E62</f>
        <v>0.24976512000000001</v>
      </c>
      <c r="F330">
        <f>Total_data!F62</f>
        <v>0.24295334399999899</v>
      </c>
      <c r="G330">
        <f>Total_data!G62</f>
        <v>0.241389158399999</v>
      </c>
      <c r="H330">
        <f>Total_data!H62</f>
        <v>0.23442600960000001</v>
      </c>
      <c r="I330">
        <f>Total_data!I62</f>
        <v>0.22978391040000001</v>
      </c>
      <c r="J330">
        <f>Total_data!J62</f>
        <v>0.222820761599999</v>
      </c>
      <c r="K330">
        <f>Total_data!K62</f>
        <v>0.21585761279999999</v>
      </c>
      <c r="L330">
        <f>Total_data!L62</f>
        <v>0.208894464</v>
      </c>
      <c r="M330">
        <f>Total_data!M62</f>
        <v>0.20193131519999899</v>
      </c>
      <c r="N330">
        <f>Total_data!N62</f>
        <v>0.19728921599999999</v>
      </c>
      <c r="O330">
        <f>Total_data!O62</f>
        <v>0.1903260672</v>
      </c>
      <c r="P330">
        <f>Total_data!P62</f>
        <v>0.18336291839999899</v>
      </c>
      <c r="Q330">
        <f>Total_data!Q62</f>
        <v>0.17639976959999901</v>
      </c>
      <c r="R330">
        <f>Total_data!R62</f>
        <v>0.16943662079999999</v>
      </c>
      <c r="S330">
        <f>Total_data!S62</f>
        <v>0.16247347200000001</v>
      </c>
      <c r="T330">
        <f>Total_data!T62</f>
        <v>0.15783137279999901</v>
      </c>
      <c r="U330">
        <f>Total_data!U62</f>
        <v>0.150868224</v>
      </c>
      <c r="V330">
        <f>Total_data!V62</f>
        <v>0.14390507520000001</v>
      </c>
      <c r="W330">
        <f>Total_data!W62</f>
        <v>0.136941926399999</v>
      </c>
      <c r="X330">
        <f>Total_data!X62</f>
        <v>0.12997877760000001</v>
      </c>
      <c r="Y330">
        <f>Total_data!Y62</f>
        <v>0.12533667840000001</v>
      </c>
      <c r="Z330">
        <f>Total_data!Z62</f>
        <v>0.1183735296</v>
      </c>
      <c r="AA330">
        <f>Total_data!AA62</f>
        <v>0.111410380799999</v>
      </c>
      <c r="AB330">
        <f>Total_data!AB62</f>
        <v>0.104447232</v>
      </c>
      <c r="AC330">
        <f>Total_data!AC62</f>
        <v>1.3030942998788599</v>
      </c>
      <c r="AD330">
        <f>Total_data!AD62</f>
        <v>1.63401891839999</v>
      </c>
      <c r="AE330">
        <f>Total_data!AE62</f>
        <v>1.63017781034724</v>
      </c>
      <c r="AF330">
        <f>Total_data!AF62</f>
        <v>1.62321466154724</v>
      </c>
      <c r="AG330">
        <f>Total_data!AG62</f>
        <v>1.6162515127472401</v>
      </c>
      <c r="AH330">
        <f>Total_data!AH62</f>
        <v>1.60928836394724</v>
      </c>
      <c r="AI330">
        <f>Total_data!AI62</f>
        <v>2.13304458239999</v>
      </c>
      <c r="AJ330">
        <f>Total_data!AJ62</f>
        <v>2.26998650879999</v>
      </c>
      <c r="AK330">
        <f>Total_data!AK62</f>
        <v>2.26302336</v>
      </c>
      <c r="AL330">
        <f>Total_data!AL62</f>
        <v>2.54387036159999</v>
      </c>
      <c r="AM330">
        <f>Total_data!AM62</f>
        <v>2.6808122879999901</v>
      </c>
      <c r="AN330">
        <f>Total_data!AN62</f>
        <v>2.7899016192000001</v>
      </c>
      <c r="AO330">
        <f>Total_data!AO62</f>
        <v>2.8989909503999902</v>
      </c>
      <c r="AP330">
        <f>Total_data!AP62</f>
        <v>3.01040133119999</v>
      </c>
      <c r="AQ330">
        <f>Total_data!AQ62</f>
        <v>3.1194906623999898</v>
      </c>
      <c r="AR330">
        <f>Total_data!AR62</f>
        <v>3.2285799935999901</v>
      </c>
    </row>
    <row r="331" spans="1:44" x14ac:dyDescent="0.2">
      <c r="A331" t="str">
        <f>Total_data!A63</f>
        <v>TOTAL</v>
      </c>
      <c r="B331" t="str">
        <f>Total_data!B63</f>
        <v>Primary Energy|Solar</v>
      </c>
      <c r="C331" t="str">
        <f>Total_data!C63</f>
        <v>EJ/yr</v>
      </c>
      <c r="D331">
        <f>Total_data!D63</f>
        <v>0.2330439759359989</v>
      </c>
      <c r="E331">
        <f>Total_data!E63</f>
        <v>0.40144091788799902</v>
      </c>
      <c r="F331">
        <f>Total_data!F63</f>
        <v>0.56841873983999891</v>
      </c>
      <c r="G331">
        <f>Total_data!G63</f>
        <v>0.55946279335679905</v>
      </c>
      <c r="H331">
        <f>Total_data!H63</f>
        <v>0.55044378748799894</v>
      </c>
      <c r="I331">
        <f>Total_data!I63</f>
        <v>0.54148784100479896</v>
      </c>
      <c r="J331">
        <f>Total_data!J63</f>
        <v>0.53104971513599897</v>
      </c>
      <c r="K331">
        <f>Total_data!K63</f>
        <v>0.522093768652798</v>
      </c>
      <c r="L331">
        <f>Total_data!L63</f>
        <v>0.51313782216959902</v>
      </c>
      <c r="M331">
        <f>Total_data!M63</f>
        <v>0.50411881630079902</v>
      </c>
      <c r="N331">
        <f>Total_data!N63</f>
        <v>0.52288940679551899</v>
      </c>
      <c r="O331">
        <f>Total_data!O63</f>
        <v>0.51194253712895899</v>
      </c>
      <c r="P331">
        <f>Total_data!P63</f>
        <v>0.50247784684800001</v>
      </c>
      <c r="Q331">
        <f>Total_data!Q63</f>
        <v>0.49301315656703892</v>
      </c>
      <c r="R331">
        <f>Total_data!R63</f>
        <v>0.48348540690047997</v>
      </c>
      <c r="S331">
        <f>Total_data!S63</f>
        <v>0.47260159661951895</v>
      </c>
      <c r="T331">
        <f>Total_data!T63</f>
        <v>0.46307384695296</v>
      </c>
      <c r="U331">
        <f>Total_data!U63</f>
        <v>0.45360915667199997</v>
      </c>
      <c r="V331">
        <f>Total_data!V63</f>
        <v>0.44414446639103899</v>
      </c>
      <c r="W331">
        <f>Total_data!W63</f>
        <v>0.43319759672447999</v>
      </c>
      <c r="X331">
        <f>Total_data!X63</f>
        <v>0.437124864272112</v>
      </c>
      <c r="Y331">
        <f>Total_data!Y63</f>
        <v>0.42731484851548696</v>
      </c>
      <c r="Z331">
        <f>Total_data!Z63</f>
        <v>0.417536529245568</v>
      </c>
      <c r="AA331">
        <f>Total_data!AA63</f>
        <v>0.40633908997564605</v>
      </c>
      <c r="AB331">
        <f>Total_data!AB63</f>
        <v>0.39652907421902395</v>
      </c>
      <c r="AC331">
        <f>Total_data!AC63</f>
        <v>0</v>
      </c>
      <c r="AD331">
        <f>Total_data!AD63</f>
        <v>0</v>
      </c>
      <c r="AE331">
        <f>Total_data!AE63</f>
        <v>0</v>
      </c>
      <c r="AF331">
        <f>Total_data!AF63</f>
        <v>0</v>
      </c>
      <c r="AG331">
        <f>Total_data!AG63</f>
        <v>0.86594514835544301</v>
      </c>
      <c r="AH331">
        <f>Total_data!AH63</f>
        <v>1.85932914835542</v>
      </c>
      <c r="AI331">
        <f>Total_data!AI63</f>
        <v>2.85271314835544</v>
      </c>
      <c r="AJ331">
        <f>Total_data!AJ63</f>
        <v>4.3634643265570698</v>
      </c>
      <c r="AK331">
        <f>Total_data!AK63</f>
        <v>5.8742155047586397</v>
      </c>
      <c r="AL331">
        <f>Total_data!AL63</f>
        <v>7.3849666829602398</v>
      </c>
      <c r="AM331">
        <f>Total_data!AM63</f>
        <v>8.8957178611618399</v>
      </c>
      <c r="AN331">
        <f>Total_data!AN63</f>
        <v>10.40646903936344</v>
      </c>
      <c r="AO331">
        <f>Total_data!AO63</f>
        <v>11.91722021756504</v>
      </c>
      <c r="AP331">
        <f>Total_data!AP63</f>
        <v>13.42797139576664</v>
      </c>
      <c r="AQ331">
        <f>Total_data!AQ63</f>
        <v>15.8610245088082</v>
      </c>
      <c r="AR331">
        <f>Total_data!AR63</f>
        <v>18.454158482758579</v>
      </c>
    </row>
    <row r="332" spans="1:44" x14ac:dyDescent="0.2">
      <c r="A332" t="str">
        <f>Total_data!A64</f>
        <v>TOTAL</v>
      </c>
      <c r="B332" t="str">
        <f>Total_data!B64</f>
        <v>Primary Energy|Wind</v>
      </c>
      <c r="C332" t="str">
        <f>Total_data!C64</f>
        <v>EJ/yr</v>
      </c>
      <c r="D332">
        <f>Total_data!D64</f>
        <v>1.3084917119999999</v>
      </c>
      <c r="E332">
        <f>Total_data!E64</f>
        <v>1.2656847456</v>
      </c>
      <c r="F332">
        <f>Total_data!F64</f>
        <v>1.2217487904</v>
      </c>
      <c r="G332">
        <f>Total_data!G64</f>
        <v>1.1781628848000001</v>
      </c>
      <c r="H332">
        <f>Total_data!H64</f>
        <v>1.1326091328000001</v>
      </c>
      <c r="I332">
        <f>Total_data!I64</f>
        <v>1.0865728800000001</v>
      </c>
      <c r="J332">
        <f>Total_data!J64</f>
        <v>1.0405870848000001</v>
      </c>
      <c r="K332">
        <f>Total_data!K64</f>
        <v>0.99260506079999899</v>
      </c>
      <c r="L332">
        <f>Total_data!L64</f>
        <v>0.94502039039999997</v>
      </c>
      <c r="M332">
        <f>Total_data!M64</f>
        <v>0.89454386879999992</v>
      </c>
      <c r="N332">
        <f>Total_data!N64</f>
        <v>0.84535401599999904</v>
      </c>
      <c r="O332">
        <f>Total_data!O64</f>
        <v>0.79253752319999993</v>
      </c>
      <c r="P332">
        <f>Total_data!P64</f>
        <v>0.73719815039999992</v>
      </c>
      <c r="Q332">
        <f>Total_data!Q64</f>
        <v>0.6835806432</v>
      </c>
      <c r="R332">
        <f>Total_data!R64</f>
        <v>0.62832326399999905</v>
      </c>
      <c r="S332">
        <f>Total_data!S64</f>
        <v>0.57390789599999903</v>
      </c>
      <c r="T332">
        <f>Total_data!T64</f>
        <v>0.51819324480000006</v>
      </c>
      <c r="U332">
        <f>Total_data!U64</f>
        <v>0.46172803679999996</v>
      </c>
      <c r="V332">
        <f>Total_data!V64</f>
        <v>0.40611430079999999</v>
      </c>
      <c r="W332">
        <f>Total_data!W64</f>
        <v>0.34884492480000001</v>
      </c>
      <c r="X332">
        <f>Total_data!X64</f>
        <v>0.29151878399999903</v>
      </c>
      <c r="Y332">
        <f>Total_data!Y64</f>
        <v>0.23470668</v>
      </c>
      <c r="Z332">
        <f>Total_data!Z64</f>
        <v>0.17622947520000001</v>
      </c>
      <c r="AA332">
        <f>Total_data!AA64</f>
        <v>0.85782335040000002</v>
      </c>
      <c r="AB332">
        <f>Total_data!AB64</f>
        <v>1.5418644191999999</v>
      </c>
      <c r="AC332">
        <f>Total_data!AC64</f>
        <v>2.2327488</v>
      </c>
      <c r="AD332">
        <f>Total_data!AD64</f>
        <v>2.9870899199999998</v>
      </c>
      <c r="AE332">
        <f>Total_data!AE64</f>
        <v>3.7464767999999999</v>
      </c>
      <c r="AF332">
        <f>Total_data!AF64</f>
        <v>4.5109094399999998</v>
      </c>
      <c r="AG332">
        <f>Total_data!AG64</f>
        <v>5.2803878399999897</v>
      </c>
      <c r="AH332">
        <f>Total_data!AH64</f>
        <v>6.0549119999999998</v>
      </c>
      <c r="AI332">
        <f>Total_data!AI64</f>
        <v>6.83448192</v>
      </c>
      <c r="AJ332">
        <f>Total_data!AJ64</f>
        <v>7.6190975999999999</v>
      </c>
      <c r="AK332">
        <f>Total_data!AK64</f>
        <v>8.4087590399999996</v>
      </c>
      <c r="AL332">
        <f>Total_data!AL64</f>
        <v>9.4024612579141547</v>
      </c>
      <c r="AM332">
        <f>Total_data!AM64</f>
        <v>10.987941282208523</v>
      </c>
      <c r="AN332">
        <f>Total_data!AN64</f>
        <v>12.58225138650311</v>
      </c>
      <c r="AO332">
        <f>Total_data!AO64</f>
        <v>14.18539157079757</v>
      </c>
      <c r="AP332">
        <f>Total_data!AP64</f>
        <v>15.797361835091831</v>
      </c>
      <c r="AQ332">
        <f>Total_data!AQ64</f>
        <v>17.418162179386492</v>
      </c>
      <c r="AR332">
        <f>Total_data!AR64</f>
        <v>19.047792603681021</v>
      </c>
    </row>
    <row r="333" spans="1:44" x14ac:dyDescent="0.2">
      <c r="A333" t="str">
        <f>Total_data!A67</f>
        <v>TOTAL</v>
      </c>
      <c r="B333" t="str">
        <f>Total_data!B67</f>
        <v>SDG|SDG02|Food availability</v>
      </c>
      <c r="C333" t="str">
        <f>Total_data!C67</f>
        <v>kcal/cap/day</v>
      </c>
      <c r="D333">
        <f>Total_data!D67</f>
        <v>2856.3201850944711</v>
      </c>
      <c r="E333">
        <f>Total_data!E67</f>
        <v>2867.5667417364225</v>
      </c>
      <c r="F333">
        <f>Total_data!F67</f>
        <v>2878.8546235695385</v>
      </c>
      <c r="G333">
        <f>Total_data!G67</f>
        <v>2890.0902420072202</v>
      </c>
      <c r="H333">
        <f>Total_data!H67</f>
        <v>2901.366554683596</v>
      </c>
      <c r="I333">
        <f>Total_data!I67</f>
        <v>2912.5919157585263</v>
      </c>
      <c r="J333">
        <f>Total_data!J67</f>
        <v>2923.857351939399</v>
      </c>
      <c r="K333">
        <f>Total_data!K67</f>
        <v>2935.1616527540828</v>
      </c>
      <c r="L333">
        <f>Total_data!L67</f>
        <v>2946.4159676525992</v>
      </c>
      <c r="M333">
        <f>Total_data!M67</f>
        <v>2957.7085995521347</v>
      </c>
      <c r="N333">
        <f>Total_data!N67</f>
        <v>2968.9524506611479</v>
      </c>
      <c r="O333">
        <f>Total_data!O67</f>
        <v>2973.2788979422326</v>
      </c>
      <c r="P333">
        <f>Total_data!P67</f>
        <v>2977.532609205774</v>
      </c>
      <c r="Q333">
        <f>Total_data!Q67</f>
        <v>2981.8830520822089</v>
      </c>
      <c r="R333">
        <f>Total_data!R67</f>
        <v>2986.1615648143638</v>
      </c>
      <c r="S333">
        <f>Total_data!S67</f>
        <v>2990.5348162093296</v>
      </c>
      <c r="T333">
        <f>Total_data!T67</f>
        <v>2994.7551572028124</v>
      </c>
      <c r="U333">
        <f>Total_data!U67</f>
        <v>2999.0696468939491</v>
      </c>
      <c r="V333">
        <f>Total_data!V67</f>
        <v>3003.3150843083304</v>
      </c>
      <c r="W333">
        <f>Total_data!W67</f>
        <v>3007.6527770846656</v>
      </c>
      <c r="X333">
        <f>Total_data!X67</f>
        <v>3011.9221398291975</v>
      </c>
      <c r="Y333">
        <f>Total_data!Y67</f>
        <v>3012.4962740211085</v>
      </c>
      <c r="Z333">
        <f>Total_data!Z67</f>
        <v>3012.9849928944454</v>
      </c>
      <c r="AA333">
        <f>Total_data!AA67</f>
        <v>3013.5453362174553</v>
      </c>
      <c r="AB333">
        <f>Total_data!AB67</f>
        <v>3014.0987330903863</v>
      </c>
      <c r="AC333">
        <f>Total_data!AC67</f>
        <v>3014.6453118877721</v>
      </c>
      <c r="AD333">
        <f>Total_data!AD67</f>
        <v>3015.1851978403797</v>
      </c>
      <c r="AE333">
        <f>Total_data!AE67</f>
        <v>3015.7185131307433</v>
      </c>
      <c r="AF333">
        <f>Total_data!AF67</f>
        <v>3016.1700066519329</v>
      </c>
      <c r="AG333">
        <f>Total_data!AG67</f>
        <v>3016.7659057636115</v>
      </c>
      <c r="AH333">
        <f>Total_data!AH67</f>
        <v>3017.2802130431955</v>
      </c>
      <c r="AI333">
        <f>Total_data!AI67</f>
        <v>3018.4566462882512</v>
      </c>
      <c r="AJ333">
        <f>Total_data!AJ67</f>
        <v>3019.6229394120746</v>
      </c>
      <c r="AK333">
        <f>Total_data!AK67</f>
        <v>3020.8527337524033</v>
      </c>
      <c r="AL333">
        <f>Total_data!AL67</f>
        <v>3022.0720186172498</v>
      </c>
      <c r="AM333">
        <f>Total_data!AM67</f>
        <v>3023.2809281499572</v>
      </c>
      <c r="AN333">
        <f>Total_data!AN67</f>
        <v>3024.4795942205928</v>
      </c>
      <c r="AO333">
        <f>Total_data!AO67</f>
        <v>3025.7404167683458</v>
      </c>
      <c r="AP333">
        <f>Total_data!AP67</f>
        <v>3026.8467123761629</v>
      </c>
      <c r="AQ333">
        <f>Total_data!AQ67</f>
        <v>3028.0870828718225</v>
      </c>
      <c r="AR333">
        <f>Total_data!AR67</f>
        <v>3029.3171184685521</v>
      </c>
    </row>
    <row r="334" spans="1:44" x14ac:dyDescent="0.2">
      <c r="A334" t="str">
        <f>Total_data!A68</f>
        <v>TOTAL</v>
      </c>
      <c r="B334" t="str">
        <f>Total_data!B68</f>
        <v>SDG|SDG06|Water withdrawal</v>
      </c>
      <c r="C334" t="str">
        <f>Total_data!C68</f>
        <v>km3/yr</v>
      </c>
      <c r="D334">
        <f>Total_data!D68</f>
        <v>2181.3105033268498</v>
      </c>
      <c r="E334">
        <f>Total_data!E68</f>
        <v>2187.5941529072998</v>
      </c>
      <c r="F334">
        <f>Total_data!F68</f>
        <v>2192.6045671929896</v>
      </c>
      <c r="G334">
        <f>Total_data!G68</f>
        <v>2195.6898487928902</v>
      </c>
      <c r="H334">
        <f>Total_data!H68</f>
        <v>2202.65838317619</v>
      </c>
      <c r="I334">
        <f>Total_data!I68</f>
        <v>2206.66374624215</v>
      </c>
      <c r="J334">
        <f>Total_data!J68</f>
        <v>2209.9673521913401</v>
      </c>
      <c r="K334">
        <f>Total_data!K68</f>
        <v>2214.30361454275</v>
      </c>
      <c r="L334">
        <f>Total_data!L68</f>
        <v>2214.5125691384701</v>
      </c>
      <c r="M334">
        <f>Total_data!M68</f>
        <v>2213.7600872235298</v>
      </c>
      <c r="N334">
        <f>Total_data!N68</f>
        <v>2214.1539129039797</v>
      </c>
      <c r="O334">
        <f>Total_data!O68</f>
        <v>2279.6165914969301</v>
      </c>
      <c r="P334">
        <f>Total_data!P68</f>
        <v>2350.3825595196099</v>
      </c>
      <c r="Q334">
        <f>Total_data!Q68</f>
        <v>2424.21732499976</v>
      </c>
      <c r="R334">
        <f>Total_data!R68</f>
        <v>2503.12126387936</v>
      </c>
      <c r="S334">
        <f>Total_data!S68</f>
        <v>2588.5670643185399</v>
      </c>
      <c r="T334">
        <f>Total_data!T68</f>
        <v>2671.2428047869798</v>
      </c>
      <c r="U334">
        <f>Total_data!U68</f>
        <v>2764.93262415958</v>
      </c>
      <c r="V334">
        <f>Total_data!V68</f>
        <v>2863.8085176468403</v>
      </c>
      <c r="W334">
        <f>Total_data!W68</f>
        <v>2966.33446060604</v>
      </c>
      <c r="X334">
        <f>Total_data!X68</f>
        <v>3076.9570275912097</v>
      </c>
      <c r="Y334">
        <f>Total_data!Y68</f>
        <v>3193.0518094006002</v>
      </c>
      <c r="Z334">
        <f>Total_data!Z68</f>
        <v>3315.0953531773703</v>
      </c>
      <c r="AA334">
        <f>Total_data!AA68</f>
        <v>3443.2351825377</v>
      </c>
      <c r="AB334">
        <f>Total_data!AB68</f>
        <v>3580.2763760275702</v>
      </c>
      <c r="AC334">
        <f>Total_data!AC68</f>
        <v>3738.46210128451</v>
      </c>
      <c r="AD334">
        <f>Total_data!AD68</f>
        <v>3933.3991557862801</v>
      </c>
      <c r="AE334">
        <f>Total_data!AE68</f>
        <v>4136.7919180844801</v>
      </c>
      <c r="AF334">
        <f>Total_data!AF68</f>
        <v>4346.4042880054894</v>
      </c>
      <c r="AG334">
        <f>Total_data!AG68</f>
        <v>4544.1229563215402</v>
      </c>
      <c r="AH334">
        <f>Total_data!AH68</f>
        <v>4755.43068630578</v>
      </c>
      <c r="AI334">
        <f>Total_data!AI68</f>
        <v>4994.6570162573898</v>
      </c>
      <c r="AJ334">
        <f>Total_data!AJ68</f>
        <v>5243.4439082715098</v>
      </c>
      <c r="AK334">
        <f>Total_data!AK68</f>
        <v>5477.4402168052802</v>
      </c>
      <c r="AL334">
        <f>Total_data!AL68</f>
        <v>5566.9418220399803</v>
      </c>
      <c r="AM334">
        <f>Total_data!AM68</f>
        <v>5525.92621964522</v>
      </c>
      <c r="AN334">
        <f>Total_data!AN68</f>
        <v>5470.0585822299599</v>
      </c>
      <c r="AO334">
        <f>Total_data!AO68</f>
        <v>5415.4588564225496</v>
      </c>
      <c r="AP334">
        <f>Total_data!AP68</f>
        <v>5362.2226397428203</v>
      </c>
      <c r="AQ334">
        <f>Total_data!AQ68</f>
        <v>5308.7306897107701</v>
      </c>
      <c r="AR334">
        <f>Total_data!AR68</f>
        <v>5258.4506857558699</v>
      </c>
    </row>
    <row r="335" spans="1:44" x14ac:dyDescent="0.2">
      <c r="A335" t="str">
        <f>Total_data!A69</f>
        <v>TOTAL</v>
      </c>
      <c r="B335" t="str">
        <f>Total_data!B69</f>
        <v>SDG|SDG07|Renewable energy share</v>
      </c>
      <c r="C335" t="str">
        <f>Total_data!C69</f>
        <v>percentage</v>
      </c>
      <c r="D335">
        <f>Total_data!D69</f>
        <v>0.10346222667866088</v>
      </c>
      <c r="E335">
        <f>Total_data!E69</f>
        <v>0.10247858960650875</v>
      </c>
      <c r="F335">
        <f>Total_data!F69</f>
        <v>0.103355258171135</v>
      </c>
      <c r="G335">
        <f>Total_data!G69</f>
        <v>0.10506920964527877</v>
      </c>
      <c r="H335">
        <f>Total_data!H69</f>
        <v>0.10032717506043466</v>
      </c>
      <c r="I335">
        <f>Total_data!I69</f>
        <v>9.2924414865185767E-2</v>
      </c>
      <c r="J335">
        <f>Total_data!J69</f>
        <v>9.1789570147516139E-2</v>
      </c>
      <c r="K335">
        <f>Total_data!K69</f>
        <v>9.2003452457533857E-2</v>
      </c>
      <c r="L335">
        <f>Total_data!L69</f>
        <v>9.150187189824667E-2</v>
      </c>
      <c r="M335">
        <f>Total_data!M69</f>
        <v>9.0348148081949756E-2</v>
      </c>
      <c r="N335">
        <f>Total_data!N69</f>
        <v>8.5543213104729524E-2</v>
      </c>
      <c r="O335">
        <f>Total_data!O69</f>
        <v>8.9470845096698184E-2</v>
      </c>
      <c r="P335">
        <f>Total_data!P69</f>
        <v>9.7294557739409787E-2</v>
      </c>
      <c r="Q335">
        <f>Total_data!Q69</f>
        <v>0.10342913068435612</v>
      </c>
      <c r="R335">
        <f>Total_data!R69</f>
        <v>0.10662618948842705</v>
      </c>
      <c r="S335">
        <f>Total_data!S69</f>
        <v>0.1094764979386699</v>
      </c>
      <c r="T335">
        <f>Total_data!T69</f>
        <v>0.11248776525963113</v>
      </c>
      <c r="U335">
        <f>Total_data!U69</f>
        <v>0.1156457663996005</v>
      </c>
      <c r="V335">
        <f>Total_data!V69</f>
        <v>0.11883528073266626</v>
      </c>
      <c r="W335">
        <f>Total_data!W69</f>
        <v>0.12205778747522815</v>
      </c>
      <c r="X335">
        <f>Total_data!X69</f>
        <v>0.12447089549702806</v>
      </c>
      <c r="Y335">
        <f>Total_data!Y69</f>
        <v>0.12631992456333538</v>
      </c>
      <c r="Z335">
        <f>Total_data!Z69</f>
        <v>0.12811998818437684</v>
      </c>
      <c r="AA335">
        <f>Total_data!AA69</f>
        <v>0.13155417538642677</v>
      </c>
      <c r="AB335">
        <f>Total_data!AB69</f>
        <v>0.13440332726167328</v>
      </c>
      <c r="AC335">
        <f>Total_data!AC69</f>
        <v>0.14149701341587864</v>
      </c>
      <c r="AD335">
        <f>Total_data!AD69</f>
        <v>0.15104396777959933</v>
      </c>
      <c r="AE335">
        <f>Total_data!AE69</f>
        <v>0.15945462250728207</v>
      </c>
      <c r="AF335">
        <f>Total_data!AF69</f>
        <v>0.16724414958942907</v>
      </c>
      <c r="AG335">
        <f>Total_data!AG69</f>
        <v>0.17497899240418024</v>
      </c>
      <c r="AH335">
        <f>Total_data!AH69</f>
        <v>0.18351245370849395</v>
      </c>
      <c r="AI335">
        <f>Total_data!AI69</f>
        <v>0.19218039547652641</v>
      </c>
      <c r="AJ335">
        <f>Total_data!AJ69</f>
        <v>0.1994995129360462</v>
      </c>
      <c r="AK335">
        <f>Total_data!AK69</f>
        <v>0.20345584339328859</v>
      </c>
      <c r="AL335">
        <f>Total_data!AL69</f>
        <v>0.20982805411199804</v>
      </c>
      <c r="AM335">
        <f>Total_data!AM69</f>
        <v>0.21646263653514078</v>
      </c>
      <c r="AN335">
        <f>Total_data!AN69</f>
        <v>0.22081333639645984</v>
      </c>
      <c r="AO335">
        <f>Total_data!AO69</f>
        <v>0.22215125863613808</v>
      </c>
      <c r="AP335">
        <f>Total_data!AP69</f>
        <v>0.22382967420118816</v>
      </c>
      <c r="AQ335">
        <f>Total_data!AQ69</f>
        <v>0.22762016089970524</v>
      </c>
      <c r="AR335">
        <f>Total_data!AR69</f>
        <v>0.23094265185668472</v>
      </c>
    </row>
    <row r="336" spans="1:44" x14ac:dyDescent="0.2">
      <c r="A336" t="str">
        <f>Total_data!A70</f>
        <v>TOTAL</v>
      </c>
      <c r="B336" t="str">
        <f>Total_data!B70</f>
        <v>SDG|SDG15|Forest share</v>
      </c>
      <c r="C336" t="str">
        <f>Total_data!C70</f>
        <v>percentage</v>
      </c>
      <c r="D336">
        <f>Total_data!D70</f>
        <v>0.30750307503074953</v>
      </c>
      <c r="E336">
        <f>Total_data!E70</f>
        <v>0.30750307503075269</v>
      </c>
      <c r="F336">
        <f>Total_data!F70</f>
        <v>0.30750307503075031</v>
      </c>
      <c r="G336">
        <f>Total_data!G70</f>
        <v>0.30695938186938965</v>
      </c>
      <c r="H336">
        <f>Total_data!H70</f>
        <v>0.30513220003978786</v>
      </c>
      <c r="I336">
        <f>Total_data!I70</f>
        <v>0.3013589785635829</v>
      </c>
      <c r="J336">
        <f>Total_data!J70</f>
        <v>0.29612804268791681</v>
      </c>
      <c r="K336">
        <f>Total_data!K70</f>
        <v>0.29141871960752169</v>
      </c>
      <c r="L336">
        <f>Total_data!L70</f>
        <v>0.28618778373185566</v>
      </c>
      <c r="M336">
        <f>Total_data!M70</f>
        <v>0.28147846065145976</v>
      </c>
      <c r="N336">
        <f>Total_data!N70</f>
        <v>0.27620184523005381</v>
      </c>
      <c r="O336">
        <f>Total_data!O70</f>
        <v>0.28530573245092011</v>
      </c>
      <c r="P336">
        <f>Total_data!P70</f>
        <v>0.2941738768267369</v>
      </c>
      <c r="Q336">
        <f>Total_data!Q70</f>
        <v>0.3021968338422969</v>
      </c>
      <c r="R336">
        <f>Total_data!R70</f>
        <v>0.31056147704196557</v>
      </c>
      <c r="S336">
        <f>Total_data!S70</f>
        <v>0.31864956524449994</v>
      </c>
      <c r="T336">
        <f>Total_data!T70</f>
        <v>0.32605036052236375</v>
      </c>
      <c r="U336">
        <f>Total_data!U70</f>
        <v>0.3337214783437974</v>
      </c>
      <c r="V336">
        <f>Total_data!V70</f>
        <v>0.34119912901360677</v>
      </c>
      <c r="W336">
        <f>Total_data!W70</f>
        <v>0.34853501800367054</v>
      </c>
      <c r="X336">
        <f>Total_data!X70</f>
        <v>0.35518310730041514</v>
      </c>
      <c r="Y336">
        <f>Total_data!Y70</f>
        <v>0.3621955559098432</v>
      </c>
      <c r="Z336">
        <f>Total_data!Z70</f>
        <v>0.36901994640834884</v>
      </c>
      <c r="AA336">
        <f>Total_data!AA70</f>
        <v>0.37528727455997385</v>
      </c>
      <c r="AB336">
        <f>Total_data!AB70</f>
        <v>0.38184988933390501</v>
      </c>
      <c r="AC336">
        <f>Total_data!AC70</f>
        <v>0.38832898237645319</v>
      </c>
      <c r="AD336">
        <f>Total_data!AD70</f>
        <v>0.39466000969521103</v>
      </c>
      <c r="AE336">
        <f>Total_data!AE70</f>
        <v>0.40049468359930512</v>
      </c>
      <c r="AF336">
        <f>Total_data!AF70</f>
        <v>0.40663528219199863</v>
      </c>
      <c r="AG336">
        <f>Total_data!AG70</f>
        <v>0.41272496132832054</v>
      </c>
      <c r="AH336">
        <f>Total_data!AH70</f>
        <v>0.41829004178486817</v>
      </c>
      <c r="AI336">
        <f>Total_data!AI70</f>
        <v>0.42423701548351372</v>
      </c>
      <c r="AJ336">
        <f>Total_data!AJ70</f>
        <v>0.43008791979665928</v>
      </c>
      <c r="AK336">
        <f>Total_data!AK70</f>
        <v>0.43591776710697588</v>
      </c>
      <c r="AL336">
        <f>Total_data!AL70</f>
        <v>0.44016137522209087</v>
      </c>
      <c r="AM336">
        <f>Total_data!AM70</f>
        <v>0.44405817678765697</v>
      </c>
      <c r="AN336">
        <f>Total_data!AN70</f>
        <v>0.44783541405149818</v>
      </c>
      <c r="AO336">
        <f>Total_data!AO70</f>
        <v>0.4511775087780921</v>
      </c>
      <c r="AP336">
        <f>Total_data!AP70</f>
        <v>0.4547792846578822</v>
      </c>
      <c r="AQ336">
        <f>Total_data!AQ70</f>
        <v>0.45831916056998689</v>
      </c>
      <c r="AR336">
        <f>Total_data!AR70</f>
        <v>0.4617533114663333</v>
      </c>
    </row>
    <row r="337" spans="1:44" x14ac:dyDescent="0.2">
      <c r="A337" t="str">
        <f>Total_data!A73</f>
        <v>TOTAL</v>
      </c>
      <c r="B337" t="str">
        <f>Total_data!B73</f>
        <v>Secondary Energy</v>
      </c>
      <c r="C337" t="str">
        <f>Total_data!C73</f>
        <v>EJ/yr</v>
      </c>
      <c r="D337">
        <f>Total_data!D73</f>
        <v>171.00680480691369</v>
      </c>
      <c r="E337">
        <f>Total_data!E73</f>
        <v>180.78974481932482</v>
      </c>
      <c r="F337">
        <f>Total_data!F73</f>
        <v>190.45434220628209</v>
      </c>
      <c r="G337">
        <f>Total_data!G73</f>
        <v>199.71822522709493</v>
      </c>
      <c r="H337">
        <f>Total_data!H73</f>
        <v>203.36181757588093</v>
      </c>
      <c r="I337">
        <f>Total_data!I73</f>
        <v>207.59152301196806</v>
      </c>
      <c r="J337">
        <f>Total_data!J73</f>
        <v>212.76078711416818</v>
      </c>
      <c r="K337">
        <f>Total_data!K73</f>
        <v>216.41820427120973</v>
      </c>
      <c r="L337">
        <f>Total_data!L73</f>
        <v>220.30273174002525</v>
      </c>
      <c r="M337">
        <f>Total_data!M73</f>
        <v>223.62029695235697</v>
      </c>
      <c r="N337">
        <f>Total_data!N73</f>
        <v>226.65103032756909</v>
      </c>
      <c r="O337">
        <f>Total_data!O73</f>
        <v>229.22567056655254</v>
      </c>
      <c r="P337">
        <f>Total_data!P73</f>
        <v>227.09905702548679</v>
      </c>
      <c r="Q337">
        <f>Total_data!Q73</f>
        <v>224.57823842480485</v>
      </c>
      <c r="R337">
        <f>Total_data!R73</f>
        <v>223.50938941458168</v>
      </c>
      <c r="S337">
        <f>Total_data!S73</f>
        <v>226.46434172603071</v>
      </c>
      <c r="T337">
        <f>Total_data!T73</f>
        <v>216.63885734058641</v>
      </c>
      <c r="U337">
        <f>Total_data!U73</f>
        <v>216.42246848642719</v>
      </c>
      <c r="V337">
        <f>Total_data!V73</f>
        <v>216.18106205625025</v>
      </c>
      <c r="W337">
        <f>Total_data!W73</f>
        <v>212.50701171544699</v>
      </c>
      <c r="X337">
        <f>Total_data!X73</f>
        <v>208.35447826253608</v>
      </c>
      <c r="Y337">
        <f>Total_data!Y73</f>
        <v>206.43114075801873</v>
      </c>
      <c r="Z337">
        <f>Total_data!Z73</f>
        <v>204.53017490628039</v>
      </c>
      <c r="AA337">
        <f>Total_data!AA73</f>
        <v>202.69184221405249</v>
      </c>
      <c r="AB337">
        <f>Total_data!AB73</f>
        <v>200.78525584104597</v>
      </c>
      <c r="AC337">
        <f>Total_data!AC73</f>
        <v>198.87874043479576</v>
      </c>
      <c r="AD337">
        <f>Total_data!AD73</f>
        <v>197.74700360937004</v>
      </c>
      <c r="AE337">
        <f>Total_data!AE73</f>
        <v>198.90148414511467</v>
      </c>
      <c r="AF337">
        <f>Total_data!AF73</f>
        <v>201.52981735482018</v>
      </c>
      <c r="AG337">
        <f>Total_data!AG73</f>
        <v>204.11580193857171</v>
      </c>
      <c r="AH337">
        <f>Total_data!AH73</f>
        <v>204.76302986777463</v>
      </c>
      <c r="AI337">
        <f>Total_data!AI73</f>
        <v>207.35069859451022</v>
      </c>
      <c r="AJ337">
        <f>Total_data!AJ73</f>
        <v>208.91502991874691</v>
      </c>
      <c r="AK337">
        <f>Total_data!AK73</f>
        <v>209.67659721116883</v>
      </c>
      <c r="AL337">
        <f>Total_data!AL73</f>
        <v>212.06731206126548</v>
      </c>
      <c r="AM337">
        <f>Total_data!AM73</f>
        <v>213.97299944009521</v>
      </c>
      <c r="AN337">
        <f>Total_data!AN73</f>
        <v>216.10409198774153</v>
      </c>
      <c r="AO337">
        <f>Total_data!AO73</f>
        <v>219.2244690816535</v>
      </c>
      <c r="AP337">
        <f>Total_data!AP73</f>
        <v>222.32165435151157</v>
      </c>
      <c r="AQ337">
        <f>Total_data!AQ73</f>
        <v>225.26611161373046</v>
      </c>
      <c r="AR337">
        <f>Total_data!AR73</f>
        <v>228.53524502694685</v>
      </c>
    </row>
    <row r="338" spans="1:44" x14ac:dyDescent="0.2">
      <c r="A338" t="str">
        <f>Total_data!A74</f>
        <v>TOTAL</v>
      </c>
      <c r="B338" t="str">
        <f>Total_data!B74</f>
        <v>Secondary Energy|Electricity</v>
      </c>
      <c r="C338" t="str">
        <f>Total_data!C74</f>
        <v>EJ/yr</v>
      </c>
      <c r="D338">
        <f>Total_data!D74</f>
        <v>74.486775587922821</v>
      </c>
      <c r="E338">
        <f>Total_data!E74</f>
        <v>77.114692736283274</v>
      </c>
      <c r="F338">
        <f>Total_data!F74</f>
        <v>79.699740836427011</v>
      </c>
      <c r="G338">
        <f>Total_data!G74</f>
        <v>82.155552082332719</v>
      </c>
      <c r="H338">
        <f>Total_data!H74</f>
        <v>84.504556933091322</v>
      </c>
      <c r="I338">
        <f>Total_data!I74</f>
        <v>86.834318058463737</v>
      </c>
      <c r="J338">
        <f>Total_data!J74</f>
        <v>89.618087630999568</v>
      </c>
      <c r="K338">
        <f>Total_data!K74</f>
        <v>92.284610291241094</v>
      </c>
      <c r="L338">
        <f>Total_data!L74</f>
        <v>95.07827563518326</v>
      </c>
      <c r="M338">
        <f>Total_data!M74</f>
        <v>97.967416501243918</v>
      </c>
      <c r="N338">
        <f>Total_data!N74</f>
        <v>100.53658820719454</v>
      </c>
      <c r="O338">
        <f>Total_data!O74</f>
        <v>100.89194785872554</v>
      </c>
      <c r="P338">
        <f>Total_data!P74</f>
        <v>101.23946190288231</v>
      </c>
      <c r="Q338">
        <f>Total_data!Q74</f>
        <v>101.33352301723866</v>
      </c>
      <c r="R338">
        <f>Total_data!R74</f>
        <v>100.15468688349212</v>
      </c>
      <c r="S338">
        <f>Total_data!S74</f>
        <v>101.26883829597746</v>
      </c>
      <c r="T338">
        <f>Total_data!T74</f>
        <v>101.69032174030002</v>
      </c>
      <c r="U338">
        <f>Total_data!U74</f>
        <v>102.11144196821822</v>
      </c>
      <c r="V338">
        <f>Total_data!V74</f>
        <v>102.51187307552236</v>
      </c>
      <c r="W338">
        <f>Total_data!W74</f>
        <v>102.64246616902669</v>
      </c>
      <c r="X338">
        <f>Total_data!X74</f>
        <v>104.4462193405305</v>
      </c>
      <c r="Y338">
        <f>Total_data!Y74</f>
        <v>106.04083861316929</v>
      </c>
      <c r="Z338">
        <f>Total_data!Z74</f>
        <v>107.62838148221265</v>
      </c>
      <c r="AA338">
        <f>Total_data!AA74</f>
        <v>109.20654993182532</v>
      </c>
      <c r="AB338">
        <f>Total_data!AB74</f>
        <v>110.77714364782119</v>
      </c>
      <c r="AC338">
        <f>Total_data!AC74</f>
        <v>112.33229355835842</v>
      </c>
      <c r="AD338">
        <f>Total_data!AD74</f>
        <v>113.62322644108637</v>
      </c>
      <c r="AE338">
        <f>Total_data!AE74</f>
        <v>114.91231281819508</v>
      </c>
      <c r="AF338">
        <f>Total_data!AF74</f>
        <v>116.19950002712041</v>
      </c>
      <c r="AG338">
        <f>Total_data!AG74</f>
        <v>117.48197450244049</v>
      </c>
      <c r="AH338">
        <f>Total_data!AH74</f>
        <v>118.7644086990024</v>
      </c>
      <c r="AI338">
        <f>Total_data!AI74</f>
        <v>121.23946760965178</v>
      </c>
      <c r="AJ338">
        <f>Total_data!AJ74</f>
        <v>124.19591880515861</v>
      </c>
      <c r="AK338">
        <f>Total_data!AK74</f>
        <v>125.78990530947641</v>
      </c>
      <c r="AL338">
        <f>Total_data!AL74</f>
        <v>128.79227725176438</v>
      </c>
      <c r="AM338">
        <f>Total_data!AM74</f>
        <v>131.82560790807918</v>
      </c>
      <c r="AN338">
        <f>Total_data!AN74</f>
        <v>134.78389272516304</v>
      </c>
      <c r="AO338">
        <f>Total_data!AO74</f>
        <v>137.73906775266579</v>
      </c>
      <c r="AP338">
        <f>Total_data!AP74</f>
        <v>140.62270965464401</v>
      </c>
      <c r="AQ338">
        <f>Total_data!AQ74</f>
        <v>143.51125527984615</v>
      </c>
      <c r="AR338">
        <f>Total_data!AR74</f>
        <v>146.44509085908123</v>
      </c>
    </row>
    <row r="339" spans="1:44" x14ac:dyDescent="0.2">
      <c r="A339" t="str">
        <f>Total_data!A75</f>
        <v>TOTAL</v>
      </c>
      <c r="B339" t="str">
        <f>Total_data!B75</f>
        <v>Secondary Energy|Electricity|Biomass</v>
      </c>
      <c r="C339" t="str">
        <f>Total_data!C75</f>
        <v>EJ/yr</v>
      </c>
      <c r="D339">
        <f>Total_data!D75</f>
        <v>0.93297480523199905</v>
      </c>
      <c r="E339">
        <f>Total_data!E75</f>
        <v>0.90586147694399999</v>
      </c>
      <c r="F339">
        <f>Total_data!F75</f>
        <v>0.8765055921599989</v>
      </c>
      <c r="G339">
        <f>Total_data!G75</f>
        <v>0.84714970737599904</v>
      </c>
      <c r="H339">
        <f>Total_data!H75</f>
        <v>0.81757026388799903</v>
      </c>
      <c r="I339">
        <f>Total_data!I75</f>
        <v>0.790680494304</v>
      </c>
      <c r="J339">
        <f>Total_data!J75</f>
        <v>0.76132460952000003</v>
      </c>
      <c r="K339">
        <f>Total_data!K75</f>
        <v>0.73174516603199891</v>
      </c>
      <c r="L339">
        <f>Total_data!L75</f>
        <v>1.5263644751999998</v>
      </c>
      <c r="M339">
        <f>Total_data!M75</f>
        <v>2.1755189511162301</v>
      </c>
      <c r="N339">
        <f>Total_data!N75</f>
        <v>2.0985064623162302</v>
      </c>
      <c r="O339">
        <f>Total_data!O75</f>
        <v>4.9016951735436898</v>
      </c>
      <c r="P339">
        <f>Total_data!P75</f>
        <v>5.5034187045516898</v>
      </c>
      <c r="Q339">
        <f>Total_data!Q75</f>
        <v>5.4264062157516992</v>
      </c>
      <c r="R339">
        <f>Total_data!R75</f>
        <v>5.3469008061516901</v>
      </c>
      <c r="S339">
        <f>Total_data!S75</f>
        <v>5.2723544325516905</v>
      </c>
      <c r="T339">
        <f>Total_data!T75</f>
        <v>4.9922604666602499</v>
      </c>
      <c r="U339">
        <f>Total_data!U75</f>
        <v>5.1158365341516898</v>
      </c>
      <c r="V339">
        <f>Total_data!V75</f>
        <v>5.0388240453516886</v>
      </c>
      <c r="W339">
        <f>Total_data!W75</f>
        <v>4.964277671751689</v>
      </c>
      <c r="X339">
        <f>Total_data!X75</f>
        <v>4.8872651829517002</v>
      </c>
      <c r="Y339">
        <f>Total_data!Y75</f>
        <v>4.8077597733516999</v>
      </c>
      <c r="Z339">
        <f>Total_data!Z75</f>
        <v>4.7332133997516888</v>
      </c>
      <c r="AA339">
        <f>Total_data!AA75</f>
        <v>4.6562009109516946</v>
      </c>
      <c r="AB339">
        <f>Total_data!AB75</f>
        <v>4.5766955013516961</v>
      </c>
      <c r="AC339">
        <f>Total_data!AC75</f>
        <v>4.4996830125516958</v>
      </c>
      <c r="AD339">
        <f>Total_data!AD75</f>
        <v>4.8153509595000861</v>
      </c>
      <c r="AE339">
        <f>Total_data!AE75</f>
        <v>6.0039169530810756</v>
      </c>
      <c r="AF339">
        <f>Total_data!AF75</f>
        <v>7.7243301293671465</v>
      </c>
      <c r="AG339">
        <f>Total_data!AG75</f>
        <v>9.4606557981596353</v>
      </c>
      <c r="AH339">
        <f>Total_data!AH75</f>
        <v>10.447507302705716</v>
      </c>
      <c r="AI339">
        <f>Total_data!AI75</f>
        <v>10.797684305516237</v>
      </c>
      <c r="AJ339">
        <f>Total_data!AJ75</f>
        <v>10.773023153516236</v>
      </c>
      <c r="AK339">
        <f>Total_data!AK75</f>
        <v>10.750828116716235</v>
      </c>
      <c r="AL339">
        <f>Total_data!AL75</f>
        <v>10.726166964716237</v>
      </c>
      <c r="AM339">
        <f>Total_data!AM75</f>
        <v>10.726166964716237</v>
      </c>
      <c r="AN339">
        <f>Total_data!AN75</f>
        <v>10.726166964716237</v>
      </c>
      <c r="AO339">
        <f>Total_data!AO75</f>
        <v>10.726166964716226</v>
      </c>
      <c r="AP339">
        <f>Total_data!AP75</f>
        <v>10.726166964716237</v>
      </c>
      <c r="AQ339">
        <f>Total_data!AQ75</f>
        <v>10.726166964716237</v>
      </c>
      <c r="AR339">
        <f>Total_data!AR75</f>
        <v>10.726166964716237</v>
      </c>
    </row>
    <row r="340" spans="1:44" x14ac:dyDescent="0.2">
      <c r="A340" t="str">
        <f>Total_data!A76</f>
        <v>TOTAL</v>
      </c>
      <c r="B340" t="str">
        <f>Total_data!B76</f>
        <v>Secondary Energy|Electricity|Coal</v>
      </c>
      <c r="C340" t="str">
        <f>Total_data!C76</f>
        <v>EJ/yr</v>
      </c>
      <c r="D340">
        <f>Total_data!D76</f>
        <v>30.029407019999997</v>
      </c>
      <c r="E340">
        <f>Total_data!E76</f>
        <v>29.8862083985039</v>
      </c>
      <c r="F340">
        <f>Total_data!F76</f>
        <v>29.668114804464</v>
      </c>
      <c r="G340">
        <f>Total_data!G76</f>
        <v>31.2048892974959</v>
      </c>
      <c r="H340">
        <f>Total_data!H76</f>
        <v>30.906810647063999</v>
      </c>
      <c r="I340">
        <f>Total_data!I76</f>
        <v>30.674531561039998</v>
      </c>
      <c r="J340">
        <f>Total_data!J76</f>
        <v>32.618310436396698</v>
      </c>
      <c r="K340">
        <f>Total_data!K76</f>
        <v>32.202301753439897</v>
      </c>
      <c r="L340">
        <f>Total_data!L76</f>
        <v>31.225720134239999</v>
      </c>
      <c r="M340">
        <f>Total_data!M76</f>
        <v>28.96115553821339</v>
      </c>
      <c r="N340">
        <f>Total_data!N76</f>
        <v>25.660194139573989</v>
      </c>
      <c r="O340">
        <f>Total_data!O76</f>
        <v>28.325799187199902</v>
      </c>
      <c r="P340">
        <f>Total_data!P76</f>
        <v>27.326792003039991</v>
      </c>
      <c r="Q340">
        <f>Total_data!Q76</f>
        <v>26.377568179199891</v>
      </c>
      <c r="R340">
        <f>Total_data!R76</f>
        <v>25.4009865599999</v>
      </c>
      <c r="S340">
        <f>Total_data!S76</f>
        <v>22.826895307018091</v>
      </c>
      <c r="T340">
        <f>Total_data!T76</f>
        <v>20.023260149589589</v>
      </c>
      <c r="U340">
        <f>Total_data!U76</f>
        <v>20.002465576989891</v>
      </c>
      <c r="V340">
        <f>Total_data!V76</f>
        <v>20.026262281436701</v>
      </c>
      <c r="W340">
        <f>Total_data!W76</f>
        <v>18.298277119574699</v>
      </c>
      <c r="X340">
        <f>Total_data!X76</f>
        <v>17.8188201767483</v>
      </c>
      <c r="Y340">
        <f>Total_data!Y76</f>
        <v>16.48588365550799</v>
      </c>
      <c r="Z340">
        <f>Total_data!Z76</f>
        <v>15.1333083568324</v>
      </c>
      <c r="AA340">
        <f>Total_data!AA76</f>
        <v>14.147481163557</v>
      </c>
      <c r="AB340">
        <f>Total_data!AB76</f>
        <v>14.827991213561001</v>
      </c>
      <c r="AC340">
        <f>Total_data!AC76</f>
        <v>14.193634627864299</v>
      </c>
      <c r="AD340">
        <f>Total_data!AD76</f>
        <v>12.899291252881801</v>
      </c>
      <c r="AE340">
        <f>Total_data!AE76</f>
        <v>11.3270486905583</v>
      </c>
      <c r="AF340">
        <f>Total_data!AF76</f>
        <v>10.343933175613138</v>
      </c>
      <c r="AG340">
        <f>Total_data!AG76</f>
        <v>9.1466262383064976</v>
      </c>
      <c r="AH340">
        <f>Total_data!AH76</f>
        <v>7.58006712833809</v>
      </c>
      <c r="AI340">
        <f>Total_data!AI76</f>
        <v>4.9291462613911996</v>
      </c>
      <c r="AJ340">
        <f>Total_data!AJ76</f>
        <v>2.7995967542266791</v>
      </c>
      <c r="AK340">
        <f>Total_data!AK76</f>
        <v>1.067978529071999</v>
      </c>
      <c r="AL340">
        <f>Total_data!AL76</f>
        <v>0.92360892859199994</v>
      </c>
      <c r="AM340">
        <f>Total_data!AM76</f>
        <v>0.77901576940799999</v>
      </c>
      <c r="AN340">
        <f>Total_data!AN76</f>
        <v>0.63711228412799903</v>
      </c>
      <c r="AO340">
        <f>Total_data!AO76</f>
        <v>0.49251912494399797</v>
      </c>
      <c r="AP340">
        <f>Total_data!AP76</f>
        <v>0.34814952446399999</v>
      </c>
      <c r="AQ340">
        <f>Total_data!AQ76</f>
        <v>0.20355636528000001</v>
      </c>
      <c r="AR340">
        <f>Total_data!AR76</f>
        <v>6.1652879999999903E-2</v>
      </c>
    </row>
    <row r="341" spans="1:44" x14ac:dyDescent="0.2">
      <c r="A341" t="str">
        <f>Total_data!A77</f>
        <v>TOTAL</v>
      </c>
      <c r="B341" t="str">
        <f>Total_data!B77</f>
        <v>Secondary Energy|Electricity|Gas</v>
      </c>
      <c r="C341" t="str">
        <f>Total_data!C77</f>
        <v>EJ/yr</v>
      </c>
      <c r="D341">
        <f>Total_data!D77</f>
        <v>18.856779828683273</v>
      </c>
      <c r="E341">
        <f>Total_data!E77</f>
        <v>19.430430467829179</v>
      </c>
      <c r="F341">
        <f>Total_data!F77</f>
        <v>23.241166691405219</v>
      </c>
      <c r="G341">
        <f>Total_data!G77</f>
        <v>27.478876241025823</v>
      </c>
      <c r="H341">
        <f>Total_data!H77</f>
        <v>29.45708909573451</v>
      </c>
      <c r="I341">
        <f>Total_data!I77</f>
        <v>30.382688903629781</v>
      </c>
      <c r="J341">
        <f>Total_data!J77</f>
        <v>31.999835965500573</v>
      </c>
      <c r="K341">
        <f>Total_data!K77</f>
        <v>34.863265719076132</v>
      </c>
      <c r="L341">
        <f>Total_data!L77</f>
        <v>36.681668716271233</v>
      </c>
      <c r="M341">
        <f>Total_data!M77</f>
        <v>38.504539785485321</v>
      </c>
      <c r="N341">
        <f>Total_data!N77</f>
        <v>40.532283290748929</v>
      </c>
      <c r="O341">
        <f>Total_data!O77</f>
        <v>41.289378373830026</v>
      </c>
      <c r="P341">
        <f>Total_data!P77</f>
        <v>43.218068745876835</v>
      </c>
      <c r="Q341">
        <f>Total_data!Q77</f>
        <v>45.148167478745535</v>
      </c>
      <c r="R341">
        <f>Total_data!R77</f>
        <v>46.25245541303569</v>
      </c>
      <c r="S341">
        <f>Total_data!S77</f>
        <v>51.816089350316474</v>
      </c>
      <c r="T341">
        <f>Total_data!T77</f>
        <v>54.085875221687985</v>
      </c>
      <c r="U341">
        <f>Total_data!U77</f>
        <v>54.901587739543501</v>
      </c>
      <c r="V341">
        <f>Total_data!V77</f>
        <v>55.958803674078531</v>
      </c>
      <c r="W341">
        <f>Total_data!W77</f>
        <v>57.639471053646531</v>
      </c>
      <c r="X341">
        <f>Total_data!X77</f>
        <v>59.322380989710538</v>
      </c>
      <c r="Y341">
        <f>Total_data!Y77</f>
        <v>61.378622949204839</v>
      </c>
      <c r="Z341">
        <f>Total_data!Z77</f>
        <v>63.445423327767415</v>
      </c>
      <c r="AA341">
        <f>Total_data!AA77</f>
        <v>64.934560301833827</v>
      </c>
      <c r="AB341">
        <f>Total_data!AB77</f>
        <v>66.10704334006644</v>
      </c>
      <c r="AC341">
        <f>Total_data!AC77</f>
        <v>67.481500401835206</v>
      </c>
      <c r="AD341">
        <f>Total_data!AD77</f>
        <v>67.84221199307477</v>
      </c>
      <c r="AE341">
        <f>Total_data!AE77</f>
        <v>67.921465342798257</v>
      </c>
      <c r="AF341">
        <f>Total_data!AF77</f>
        <v>67.009371850519358</v>
      </c>
      <c r="AG341">
        <f>Total_data!AG77</f>
        <v>66.309688477142203</v>
      </c>
      <c r="AH341">
        <f>Total_data!AH77</f>
        <v>66.000194321099997</v>
      </c>
      <c r="AI341">
        <f>Total_data!AI77</f>
        <v>66.239116518090185</v>
      </c>
      <c r="AJ341">
        <f>Total_data!AJ77</f>
        <v>66.190988512975593</v>
      </c>
      <c r="AK341">
        <f>Total_data!AK77</f>
        <v>65.67788701568108</v>
      </c>
      <c r="AL341">
        <f>Total_data!AL77</f>
        <v>62.765950846533968</v>
      </c>
      <c r="AM341">
        <f>Total_data!AM77</f>
        <v>60.796290392225714</v>
      </c>
      <c r="AN341">
        <f>Total_data!AN77</f>
        <v>59.459590129878059</v>
      </c>
      <c r="AO341">
        <f>Total_data!AO77</f>
        <v>56.326489344215773</v>
      </c>
      <c r="AP341">
        <f>Total_data!AP77</f>
        <v>53.12521065396048</v>
      </c>
      <c r="AQ341">
        <f>Total_data!AQ77</f>
        <v>49.070946446223886</v>
      </c>
      <c r="AR341">
        <f>Total_data!AR77</f>
        <v>46.889772169283752</v>
      </c>
    </row>
    <row r="342" spans="1:44" x14ac:dyDescent="0.2">
      <c r="A342" t="str">
        <f>Total_data!A78</f>
        <v>TOTAL</v>
      </c>
      <c r="B342" t="str">
        <f>Total_data!B78</f>
        <v>Secondary Energy|Electricity|Hydro</v>
      </c>
      <c r="C342" t="str">
        <f>Total_data!C78</f>
        <v>EJ/yr</v>
      </c>
      <c r="D342">
        <f>Total_data!D78</f>
        <v>12.561203813760001</v>
      </c>
      <c r="E342">
        <f>Total_data!E78</f>
        <v>12.651722906457499</v>
      </c>
      <c r="F342">
        <f>Total_data!F78</f>
        <v>12.734546584435099</v>
      </c>
      <c r="G342">
        <f>Total_data!G78</f>
        <v>12.8125570741056</v>
      </c>
      <c r="H342">
        <f>Total_data!H78</f>
        <v>12.884295028147099</v>
      </c>
      <c r="I342">
        <f>Total_data!I78</f>
        <v>12.9497604465599</v>
      </c>
      <c r="J342">
        <f>Total_data!J78</f>
        <v>13.006254680294299</v>
      </c>
      <c r="K342">
        <f>Total_data!K78</f>
        <v>13.0592114956799</v>
      </c>
      <c r="L342">
        <f>Total_data!L78</f>
        <v>12.8800844928</v>
      </c>
      <c r="M342">
        <f>Total_data!M78</f>
        <v>12.702379132799997</v>
      </c>
      <c r="N342">
        <f>Total_data!N78</f>
        <v>12.5232521299199</v>
      </c>
      <c r="O342">
        <f>Total_data!O78</f>
        <v>12.34412512704</v>
      </c>
      <c r="P342">
        <f>Total_data!P78</f>
        <v>12.164998124159899</v>
      </c>
      <c r="Q342">
        <f>Total_data!Q78</f>
        <v>11.985871121279899</v>
      </c>
      <c r="R342">
        <f>Total_data!R78</f>
        <v>11.806744118400001</v>
      </c>
      <c r="S342">
        <f>Total_data!S78</f>
        <v>11.629038758399899</v>
      </c>
      <c r="T342">
        <f>Total_data!T78</f>
        <v>11.449911755519899</v>
      </c>
      <c r="U342">
        <f>Total_data!U78</f>
        <v>11.270784752640001</v>
      </c>
      <c r="V342">
        <f>Total_data!V78</f>
        <v>11.091657749759898</v>
      </c>
      <c r="W342">
        <f>Total_data!W78</f>
        <v>10.9125307468799</v>
      </c>
      <c r="X342">
        <f>Total_data!X78</f>
        <v>10.733403744</v>
      </c>
      <c r="Y342">
        <f>Total_data!Y78</f>
        <v>10.555698383999989</v>
      </c>
      <c r="Z342">
        <f>Total_data!Z78</f>
        <v>10.376571381119991</v>
      </c>
      <c r="AA342">
        <f>Total_data!AA78</f>
        <v>10.197444378239998</v>
      </c>
      <c r="AB342">
        <f>Total_data!AB78</f>
        <v>10.018317375359988</v>
      </c>
      <c r="AC342">
        <f>Total_data!AC78</f>
        <v>10.60844571099053</v>
      </c>
      <c r="AD342">
        <f>Total_data!AD78</f>
        <v>12.561783028110499</v>
      </c>
      <c r="AE342">
        <f>Total_data!AE78</f>
        <v>14.5165419881105</v>
      </c>
      <c r="AF342">
        <f>Total_data!AF78</f>
        <v>16.322459625364001</v>
      </c>
      <c r="AG342">
        <f>Total_data!AG78</f>
        <v>17.233499316324298</v>
      </c>
      <c r="AH342">
        <f>Total_data!AH78</f>
        <v>18.3736854088109</v>
      </c>
      <c r="AI342">
        <f>Total_data!AI78</f>
        <v>20.327022725930799</v>
      </c>
      <c r="AJ342">
        <f>Total_data!AJ78</f>
        <v>22.280360043050901</v>
      </c>
      <c r="AK342">
        <f>Total_data!AK78</f>
        <v>23.109369518557898</v>
      </c>
      <c r="AL342">
        <f>Total_data!AL78</f>
        <v>25.064128478557901</v>
      </c>
      <c r="AM342">
        <f>Total_data!AM78</f>
        <v>25.964885560319999</v>
      </c>
      <c r="AN342">
        <f>Total_data!AN78</f>
        <v>26.09994163392</v>
      </c>
      <c r="AO342">
        <f>Total_data!AO78</f>
        <v>26.234997707519998</v>
      </c>
      <c r="AP342">
        <f>Total_data!AP78</f>
        <v>26.370053781119999</v>
      </c>
      <c r="AQ342">
        <f>Total_data!AQ78</f>
        <v>26.505109854720299</v>
      </c>
      <c r="AR342">
        <f>Total_data!AR78</f>
        <v>26.641587571199899</v>
      </c>
    </row>
    <row r="343" spans="1:44" x14ac:dyDescent="0.2">
      <c r="A343" t="str">
        <f>Total_data!A79</f>
        <v>TOTAL</v>
      </c>
      <c r="B343" t="str">
        <f>Total_data!B79</f>
        <v>Secondary Energy|Electricity|Nuclear</v>
      </c>
      <c r="C343" t="str">
        <f>Total_data!C79</f>
        <v>EJ/yr</v>
      </c>
      <c r="D343">
        <f>Total_data!D79</f>
        <v>9.0727533857835496</v>
      </c>
      <c r="E343">
        <f>Total_data!E79</f>
        <v>10.6094744135772</v>
      </c>
      <c r="F343">
        <f>Total_data!F79</f>
        <v>8.8926733333025307</v>
      </c>
      <c r="G343">
        <f>Total_data!G79</f>
        <v>4.9806515692198197</v>
      </c>
      <c r="H343">
        <f>Total_data!H79</f>
        <v>5.0107680470723697</v>
      </c>
      <c r="I343">
        <f>Total_data!I79</f>
        <v>5.9505154413821799</v>
      </c>
      <c r="J343">
        <f>Total_data!J79</f>
        <v>4.4328830293540502</v>
      </c>
      <c r="K343">
        <f>Total_data!K79</f>
        <v>4.1476436073363798</v>
      </c>
      <c r="L343">
        <f>Total_data!L79</f>
        <v>4.45242456294981</v>
      </c>
      <c r="M343">
        <f>Total_data!M79</f>
        <v>6.0238798815430901</v>
      </c>
      <c r="N343">
        <f>Total_data!N79</f>
        <v>8.6711511744000003</v>
      </c>
      <c r="O343">
        <f>Total_data!O79</f>
        <v>3.6581668265505298</v>
      </c>
      <c r="P343">
        <f>Total_data!P79</f>
        <v>2.28589857233669</v>
      </c>
      <c r="Q343">
        <f>Total_data!Q79</f>
        <v>1.2859557000016699</v>
      </c>
      <c r="R343">
        <f>Total_data!R79</f>
        <v>0.68525739970559996</v>
      </c>
      <c r="S343">
        <f>Total_data!S79</f>
        <v>0.66614181546240003</v>
      </c>
      <c r="T343">
        <f>Total_data!T79</f>
        <v>0.6470262312192</v>
      </c>
      <c r="U343">
        <f>Total_data!U79</f>
        <v>0.62815261639679998</v>
      </c>
      <c r="V343">
        <f>Total_data!V79</f>
        <v>0.60903703215359895</v>
      </c>
      <c r="W343">
        <f>Total_data!W79</f>
        <v>0.58992144791040002</v>
      </c>
      <c r="X343">
        <f>Total_data!X79</f>
        <v>1.5612569949680299</v>
      </c>
      <c r="Y343">
        <f>Total_data!Y79</f>
        <v>2.8183056422858002</v>
      </c>
      <c r="Z343">
        <f>Total_data!Z79</f>
        <v>4.0777753051683998</v>
      </c>
      <c r="AA343">
        <f>Total_data!AA79</f>
        <v>4.9049627460716998</v>
      </c>
      <c r="AB343">
        <f>Total_data!AB79</f>
        <v>5.6365238879999904</v>
      </c>
      <c r="AC343">
        <f>Total_data!AC79</f>
        <v>5.4215366688</v>
      </c>
      <c r="AD343">
        <f>Total_data!AD79</f>
        <v>5.2037932032000001</v>
      </c>
      <c r="AE343">
        <f>Total_data!AE79</f>
        <v>4.9860497376000001</v>
      </c>
      <c r="AF343">
        <f>Total_data!AF79</f>
        <v>4.7710625183999902</v>
      </c>
      <c r="AG343">
        <f>Total_data!AG79</f>
        <v>4.5533190528</v>
      </c>
      <c r="AH343">
        <f>Total_data!AH79</f>
        <v>4.1136820872882103</v>
      </c>
      <c r="AI343">
        <f>Total_data!AI79</f>
        <v>4.1205883679999999</v>
      </c>
      <c r="AJ343">
        <f>Total_data!AJ79</f>
        <v>3.9028449024</v>
      </c>
      <c r="AK343">
        <f>Total_data!AK79</f>
        <v>3.6851014368000001</v>
      </c>
      <c r="AL343">
        <f>Total_data!AL79</f>
        <v>3.4701142175999999</v>
      </c>
      <c r="AM343">
        <f>Total_data!AM79</f>
        <v>3.252370752</v>
      </c>
      <c r="AN343">
        <f>Total_data!AN79</f>
        <v>3.0346272864000001</v>
      </c>
      <c r="AO343">
        <f>Total_data!AO79</f>
        <v>2.8196400671999999</v>
      </c>
      <c r="AP343">
        <f>Total_data!AP79</f>
        <v>2.6018966016</v>
      </c>
      <c r="AQ343">
        <f>Total_data!AQ79</f>
        <v>2.3841531360000001</v>
      </c>
      <c r="AR343">
        <f>Total_data!AR79</f>
        <v>2.1691659167999999</v>
      </c>
    </row>
    <row r="344" spans="1:44" x14ac:dyDescent="0.2">
      <c r="A344" t="str">
        <f>Total_data!A80</f>
        <v>TOTAL</v>
      </c>
      <c r="B344" t="str">
        <f>Total_data!B80</f>
        <v>Secondary Energy|Electricity|Oil</v>
      </c>
      <c r="C344" t="str">
        <f>Total_data!C80</f>
        <v>EJ/yr</v>
      </c>
      <c r="D344">
        <f>Total_data!D80</f>
        <v>1.235544150528</v>
      </c>
      <c r="E344">
        <f>Total_data!E80</f>
        <v>1.7141042894834881</v>
      </c>
      <c r="F344">
        <f>Total_data!F80</f>
        <v>2.2536129564201599</v>
      </c>
      <c r="G344">
        <f>Total_data!G80</f>
        <v>2.8524133565527681</v>
      </c>
      <c r="H344">
        <f>Total_data!H80</f>
        <v>3.5105449212973441</v>
      </c>
      <c r="I344">
        <f>Total_data!I80</f>
        <v>4.2282965801430619</v>
      </c>
      <c r="J344">
        <f>Total_data!J80</f>
        <v>5.0050213483979409</v>
      </c>
      <c r="K344">
        <f>Total_data!K80</f>
        <v>5.5498861074239905</v>
      </c>
      <c r="L344">
        <f>Total_data!L80</f>
        <v>6.6449605771525997</v>
      </c>
      <c r="M344">
        <f>Total_data!M80</f>
        <v>7.9993492117850895</v>
      </c>
      <c r="N344">
        <f>Total_data!N80</f>
        <v>9.4856683714399708</v>
      </c>
      <c r="O344">
        <f>Total_data!O80</f>
        <v>8.8779770430324501</v>
      </c>
      <c r="P344">
        <f>Total_data!P80</f>
        <v>9.3172468372692201</v>
      </c>
      <c r="Q344">
        <f>Total_data!Q80</f>
        <v>9.7565607528929306</v>
      </c>
      <c r="R344">
        <f>Total_data!R80</f>
        <v>9.3810972944987494</v>
      </c>
      <c r="S344">
        <f>Total_data!S80</f>
        <v>7.8493356676093748</v>
      </c>
      <c r="T344">
        <f>Total_data!T80</f>
        <v>9.3528894510701388</v>
      </c>
      <c r="U344">
        <f>Total_data!U80</f>
        <v>9.1264093310243393</v>
      </c>
      <c r="V344">
        <f>Total_data!V80</f>
        <v>8.7931244503508985</v>
      </c>
      <c r="W344">
        <f>Total_data!W80</f>
        <v>9.3190036813390105</v>
      </c>
      <c r="X344">
        <f>Total_data!X80</f>
        <v>9.2644698262798091</v>
      </c>
      <c r="Y344">
        <f>Total_data!Y80</f>
        <v>9.2072100019034888</v>
      </c>
      <c r="Z344">
        <f>Total_data!Z80</f>
        <v>9.1499501775271703</v>
      </c>
      <c r="AA344">
        <f>Total_data!AA80</f>
        <v>8.9903276099954681</v>
      </c>
      <c r="AB344">
        <f>Total_data!AB80</f>
        <v>7.5677316040630762</v>
      </c>
      <c r="AC344">
        <f>Total_data!AC80</f>
        <v>6.5916500364378248</v>
      </c>
      <c r="AD344">
        <f>Total_data!AD80</f>
        <v>5.6796871659192254</v>
      </c>
      <c r="AE344">
        <f>Total_data!AE80</f>
        <v>4.7806354956997152</v>
      </c>
      <c r="AF344">
        <f>Total_data!AF80</f>
        <v>3.8942186263095353</v>
      </c>
      <c r="AG344">
        <f>Total_data!AG80</f>
        <v>3.0156011186051752</v>
      </c>
      <c r="AH344">
        <f>Total_data!AH80</f>
        <v>2.154424451048615</v>
      </c>
      <c r="AI344">
        <f>Total_data!AI80</f>
        <v>1.206510313820256</v>
      </c>
      <c r="AJ344">
        <f>Total_data!AJ80</f>
        <v>0.89995046962686998</v>
      </c>
      <c r="AK344">
        <f>Total_data!AK80</f>
        <v>0.68368452000718494</v>
      </c>
      <c r="AL344">
        <f>Total_data!AL80</f>
        <v>0.46721886171701799</v>
      </c>
      <c r="AM344">
        <f>Total_data!AM80</f>
        <v>0.29854829181738501</v>
      </c>
      <c r="AN344">
        <f>Total_data!AN80</f>
        <v>0.253836551017385</v>
      </c>
      <c r="AO344">
        <f>Total_data!AO80</f>
        <v>0.20912481021738499</v>
      </c>
      <c r="AP344">
        <f>Total_data!AP80</f>
        <v>9.6176870495433095E-2</v>
      </c>
      <c r="AQ344">
        <f>Total_data!AQ80</f>
        <v>0</v>
      </c>
      <c r="AR344">
        <f>Total_data!AR80</f>
        <v>0</v>
      </c>
    </row>
    <row r="345" spans="1:44" x14ac:dyDescent="0.2">
      <c r="A345" t="str">
        <f>Total_data!A81</f>
        <v>TOTAL</v>
      </c>
      <c r="B345" t="str">
        <f>Total_data!B81</f>
        <v>Secondary Energy|Electricity|Other</v>
      </c>
      <c r="C345" t="str">
        <f>Total_data!C81</f>
        <v>EJ/yr</v>
      </c>
      <c r="D345">
        <f>Total_data!D81</f>
        <v>0.256576896</v>
      </c>
      <c r="E345">
        <f>Total_data!E81</f>
        <v>0.24976512000000001</v>
      </c>
      <c r="F345">
        <f>Total_data!F81</f>
        <v>0.24295334399999899</v>
      </c>
      <c r="G345">
        <f>Total_data!G81</f>
        <v>0.241389158399999</v>
      </c>
      <c r="H345">
        <f>Total_data!H81</f>
        <v>0.23442600960000001</v>
      </c>
      <c r="I345">
        <f>Total_data!I81</f>
        <v>0.22978391040000001</v>
      </c>
      <c r="J345">
        <f>Total_data!J81</f>
        <v>0.222820761599999</v>
      </c>
      <c r="K345">
        <f>Total_data!K81</f>
        <v>0.21585761279999999</v>
      </c>
      <c r="L345">
        <f>Total_data!L81</f>
        <v>0.208894464</v>
      </c>
      <c r="M345">
        <f>Total_data!M81</f>
        <v>0.20193131519999899</v>
      </c>
      <c r="N345">
        <f>Total_data!N81</f>
        <v>0.19728921599999999</v>
      </c>
      <c r="O345">
        <f>Total_data!O81</f>
        <v>0.1903260672</v>
      </c>
      <c r="P345">
        <f>Total_data!P81</f>
        <v>0.18336291839999899</v>
      </c>
      <c r="Q345">
        <f>Total_data!Q81</f>
        <v>0.17639976959999901</v>
      </c>
      <c r="R345">
        <f>Total_data!R81</f>
        <v>0.16943662079999999</v>
      </c>
      <c r="S345">
        <f>Total_data!S81</f>
        <v>0.16247347200000001</v>
      </c>
      <c r="T345">
        <f>Total_data!T81</f>
        <v>0.15783137279999901</v>
      </c>
      <c r="U345">
        <f>Total_data!U81</f>
        <v>0.150868224</v>
      </c>
      <c r="V345">
        <f>Total_data!V81</f>
        <v>0.14390507520000001</v>
      </c>
      <c r="W345">
        <f>Total_data!W81</f>
        <v>0.136941926399999</v>
      </c>
      <c r="X345">
        <f>Total_data!X81</f>
        <v>0.12997877760000001</v>
      </c>
      <c r="Y345">
        <f>Total_data!Y81</f>
        <v>0.12533667840000001</v>
      </c>
      <c r="Z345">
        <f>Total_data!Z81</f>
        <v>0.1183735296</v>
      </c>
      <c r="AA345">
        <f>Total_data!AA81</f>
        <v>0.111410380799999</v>
      </c>
      <c r="AB345">
        <f>Total_data!AB81</f>
        <v>0.104447232</v>
      </c>
      <c r="AC345">
        <f>Total_data!AC81</f>
        <v>1.3030942998788599</v>
      </c>
      <c r="AD345">
        <f>Total_data!AD81</f>
        <v>1.63401891839999</v>
      </c>
      <c r="AE345">
        <f>Total_data!AE81</f>
        <v>1.63017781034724</v>
      </c>
      <c r="AF345">
        <f>Total_data!AF81</f>
        <v>1.62321466154724</v>
      </c>
      <c r="AG345">
        <f>Total_data!AG81</f>
        <v>1.6162515127472401</v>
      </c>
      <c r="AH345">
        <f>Total_data!AH81</f>
        <v>1.60928836394724</v>
      </c>
      <c r="AI345">
        <f>Total_data!AI81</f>
        <v>2.13304458239999</v>
      </c>
      <c r="AJ345">
        <f>Total_data!AJ81</f>
        <v>2.26998650879999</v>
      </c>
      <c r="AK345">
        <f>Total_data!AK81</f>
        <v>2.26302336</v>
      </c>
      <c r="AL345">
        <f>Total_data!AL81</f>
        <v>2.54387036159999</v>
      </c>
      <c r="AM345">
        <f>Total_data!AM81</f>
        <v>2.6808122879999901</v>
      </c>
      <c r="AN345">
        <f>Total_data!AN81</f>
        <v>2.7899016192000001</v>
      </c>
      <c r="AO345">
        <f>Total_data!AO81</f>
        <v>2.8989909503999902</v>
      </c>
      <c r="AP345">
        <f>Total_data!AP81</f>
        <v>3.01040133119999</v>
      </c>
      <c r="AQ345">
        <f>Total_data!AQ81</f>
        <v>3.1194906623999898</v>
      </c>
      <c r="AR345">
        <f>Total_data!AR81</f>
        <v>3.2285799935999901</v>
      </c>
    </row>
    <row r="346" spans="1:44" x14ac:dyDescent="0.2">
      <c r="A346" t="str">
        <f>Total_data!A82</f>
        <v>TOTAL</v>
      </c>
      <c r="B346" t="str">
        <f>Total_data!B82</f>
        <v>Secondary Energy|Electricity|Solar</v>
      </c>
      <c r="C346" t="str">
        <f>Total_data!C82</f>
        <v>EJ/yr</v>
      </c>
      <c r="D346">
        <f>Total_data!D82</f>
        <v>0.23304397593599893</v>
      </c>
      <c r="E346">
        <f>Total_data!E82</f>
        <v>0.40144091788799896</v>
      </c>
      <c r="F346">
        <f>Total_data!F82</f>
        <v>0.56841873983999891</v>
      </c>
      <c r="G346">
        <f>Total_data!G82</f>
        <v>0.55946279335679905</v>
      </c>
      <c r="H346">
        <f>Total_data!H82</f>
        <v>0.55044378748799894</v>
      </c>
      <c r="I346">
        <f>Total_data!I82</f>
        <v>0.54148784100479896</v>
      </c>
      <c r="J346">
        <f>Total_data!J82</f>
        <v>0.53104971513599897</v>
      </c>
      <c r="K346">
        <f>Total_data!K82</f>
        <v>0.522093768652798</v>
      </c>
      <c r="L346">
        <f>Total_data!L82</f>
        <v>0.51313782216959902</v>
      </c>
      <c r="M346">
        <f>Total_data!M82</f>
        <v>0.50411881630079902</v>
      </c>
      <c r="N346">
        <f>Total_data!N82</f>
        <v>0.52288940679551899</v>
      </c>
      <c r="O346">
        <f>Total_data!O82</f>
        <v>0.51194253712895899</v>
      </c>
      <c r="P346">
        <f>Total_data!P82</f>
        <v>0.50247784684800001</v>
      </c>
      <c r="Q346">
        <f>Total_data!Q82</f>
        <v>0.49301315656703892</v>
      </c>
      <c r="R346">
        <f>Total_data!R82</f>
        <v>0.48348540690047997</v>
      </c>
      <c r="S346">
        <f>Total_data!S82</f>
        <v>0.47260159661951895</v>
      </c>
      <c r="T346">
        <f>Total_data!T82</f>
        <v>0.46307384695296</v>
      </c>
      <c r="U346">
        <f>Total_data!U82</f>
        <v>0.45360915667199997</v>
      </c>
      <c r="V346">
        <f>Total_data!V82</f>
        <v>0.44414446639103899</v>
      </c>
      <c r="W346">
        <f>Total_data!W82</f>
        <v>0.43319759672447999</v>
      </c>
      <c r="X346">
        <f>Total_data!X82</f>
        <v>0.437124864272112</v>
      </c>
      <c r="Y346">
        <f>Total_data!Y82</f>
        <v>0.42731484851548696</v>
      </c>
      <c r="Z346">
        <f>Total_data!Z82</f>
        <v>0.417536529245568</v>
      </c>
      <c r="AA346">
        <f>Total_data!AA82</f>
        <v>0.40633908997564605</v>
      </c>
      <c r="AB346">
        <f>Total_data!AB82</f>
        <v>0.39652907421902395</v>
      </c>
      <c r="AC346">
        <f>Total_data!AC82</f>
        <v>0</v>
      </c>
      <c r="AD346">
        <f>Total_data!AD82</f>
        <v>0</v>
      </c>
      <c r="AE346">
        <f>Total_data!AE82</f>
        <v>0</v>
      </c>
      <c r="AF346">
        <f>Total_data!AF82</f>
        <v>0</v>
      </c>
      <c r="AG346">
        <f>Total_data!AG82</f>
        <v>0.86594514835544301</v>
      </c>
      <c r="AH346">
        <f>Total_data!AH82</f>
        <v>1.85932914835542</v>
      </c>
      <c r="AI346">
        <f>Total_data!AI82</f>
        <v>2.85271314835544</v>
      </c>
      <c r="AJ346">
        <f>Total_data!AJ82</f>
        <v>4.3634643265570698</v>
      </c>
      <c r="AK346">
        <f>Total_data!AK82</f>
        <v>5.8742155047586397</v>
      </c>
      <c r="AL346">
        <f>Total_data!AL82</f>
        <v>7.3849666829602398</v>
      </c>
      <c r="AM346">
        <f>Total_data!AM82</f>
        <v>8.8957178611618399</v>
      </c>
      <c r="AN346">
        <f>Total_data!AN82</f>
        <v>10.40646903936344</v>
      </c>
      <c r="AO346">
        <f>Total_data!AO82</f>
        <v>11.91722021756504</v>
      </c>
      <c r="AP346">
        <f>Total_data!AP82</f>
        <v>13.42797139576664</v>
      </c>
      <c r="AQ346">
        <f>Total_data!AQ82</f>
        <v>15.8610245088082</v>
      </c>
      <c r="AR346">
        <f>Total_data!AR82</f>
        <v>18.454158482758579</v>
      </c>
    </row>
    <row r="347" spans="1:44" x14ac:dyDescent="0.2">
      <c r="A347" t="str">
        <f>Total_data!A83</f>
        <v>TOTAL</v>
      </c>
      <c r="B347" t="str">
        <f>Total_data!B83</f>
        <v>Secondary Energy|Electricity|Wind</v>
      </c>
      <c r="C347" t="str">
        <f>Total_data!C83</f>
        <v>EJ/yr</v>
      </c>
      <c r="D347">
        <f>Total_data!D83</f>
        <v>1.3084917119999999</v>
      </c>
      <c r="E347">
        <f>Total_data!E83</f>
        <v>1.2656847456</v>
      </c>
      <c r="F347">
        <f>Total_data!F83</f>
        <v>1.2217487904</v>
      </c>
      <c r="G347">
        <f>Total_data!G83</f>
        <v>1.1781628848000001</v>
      </c>
      <c r="H347">
        <f>Total_data!H83</f>
        <v>1.1326091328000001</v>
      </c>
      <c r="I347">
        <f>Total_data!I83</f>
        <v>1.0865728800000001</v>
      </c>
      <c r="J347">
        <f>Total_data!J83</f>
        <v>1.0405870848000001</v>
      </c>
      <c r="K347">
        <f>Total_data!K83</f>
        <v>0.99260506079999899</v>
      </c>
      <c r="L347">
        <f>Total_data!L83</f>
        <v>0.94502039039999997</v>
      </c>
      <c r="M347">
        <f>Total_data!M83</f>
        <v>0.89454386879999992</v>
      </c>
      <c r="N347">
        <f>Total_data!N83</f>
        <v>0.84535401599999904</v>
      </c>
      <c r="O347">
        <f>Total_data!O83</f>
        <v>0.79253752319999993</v>
      </c>
      <c r="P347">
        <f>Total_data!P83</f>
        <v>0.73719815039999992</v>
      </c>
      <c r="Q347">
        <f>Total_data!Q83</f>
        <v>0.6835806432</v>
      </c>
      <c r="R347">
        <f>Total_data!R83</f>
        <v>0.62832326399999905</v>
      </c>
      <c r="S347">
        <f>Total_data!S83</f>
        <v>0.57390789599999903</v>
      </c>
      <c r="T347">
        <f>Total_data!T83</f>
        <v>0.51819324480000006</v>
      </c>
      <c r="U347">
        <f>Total_data!U83</f>
        <v>0.46172803679999996</v>
      </c>
      <c r="V347">
        <f>Total_data!V83</f>
        <v>0.40611430079999999</v>
      </c>
      <c r="W347">
        <f>Total_data!W83</f>
        <v>0.34884492480000001</v>
      </c>
      <c r="X347">
        <f>Total_data!X83</f>
        <v>0.29151878399999903</v>
      </c>
      <c r="Y347">
        <f>Total_data!Y83</f>
        <v>0.23470668</v>
      </c>
      <c r="Z347">
        <f>Total_data!Z83</f>
        <v>0.17622947520000001</v>
      </c>
      <c r="AA347">
        <f>Total_data!AA83</f>
        <v>0.85782335040000002</v>
      </c>
      <c r="AB347">
        <f>Total_data!AB83</f>
        <v>1.5418644191999999</v>
      </c>
      <c r="AC347">
        <f>Total_data!AC83</f>
        <v>2.2327488</v>
      </c>
      <c r="AD347">
        <f>Total_data!AD83</f>
        <v>2.9870899199999998</v>
      </c>
      <c r="AE347">
        <f>Total_data!AE83</f>
        <v>3.7464767999999999</v>
      </c>
      <c r="AF347">
        <f>Total_data!AF83</f>
        <v>4.5109094399999998</v>
      </c>
      <c r="AG347">
        <f>Total_data!AG83</f>
        <v>5.2803878399999897</v>
      </c>
      <c r="AH347">
        <f>Total_data!AH83</f>
        <v>6.0549119999999998</v>
      </c>
      <c r="AI347">
        <f>Total_data!AI83</f>
        <v>6.83448192</v>
      </c>
      <c r="AJ347">
        <f>Total_data!AJ83</f>
        <v>7.6190975999999999</v>
      </c>
      <c r="AK347">
        <f>Total_data!AK83</f>
        <v>8.4087590399999996</v>
      </c>
      <c r="AL347">
        <f>Total_data!AL83</f>
        <v>9.4024612579141547</v>
      </c>
      <c r="AM347">
        <f>Total_data!AM83</f>
        <v>10.987941282208523</v>
      </c>
      <c r="AN347">
        <f>Total_data!AN83</f>
        <v>12.58225138650311</v>
      </c>
      <c r="AO347">
        <f>Total_data!AO83</f>
        <v>14.18539157079757</v>
      </c>
      <c r="AP347">
        <f>Total_data!AP83</f>
        <v>15.797361835091831</v>
      </c>
      <c r="AQ347">
        <f>Total_data!AQ83</f>
        <v>17.418162179386492</v>
      </c>
      <c r="AR347">
        <f>Total_data!AR83</f>
        <v>19.047792603681021</v>
      </c>
    </row>
    <row r="348" spans="1:44" x14ac:dyDescent="0.2">
      <c r="A348" t="str">
        <f>Total_data!A84</f>
        <v>TOTAL</v>
      </c>
      <c r="B348" t="str">
        <f>Total_data!B84</f>
        <v>Secondary Energy|Heat</v>
      </c>
      <c r="C348" t="str">
        <f>Total_data!C84</f>
        <v>EJ/yr</v>
      </c>
      <c r="D348">
        <f>Total_data!D84</f>
        <v>96.520029218990857</v>
      </c>
      <c r="E348">
        <f>Total_data!E84</f>
        <v>103.67505208304156</v>
      </c>
      <c r="F348">
        <f>Total_data!F84</f>
        <v>110.7546013698551</v>
      </c>
      <c r="G348">
        <f>Total_data!G84</f>
        <v>117.56267314476221</v>
      </c>
      <c r="H348">
        <f>Total_data!H84</f>
        <v>118.8572606427896</v>
      </c>
      <c r="I348">
        <f>Total_data!I84</f>
        <v>120.75720495350433</v>
      </c>
      <c r="J348">
        <f>Total_data!J84</f>
        <v>123.14269948316861</v>
      </c>
      <c r="K348">
        <f>Total_data!K84</f>
        <v>124.13359397996864</v>
      </c>
      <c r="L348">
        <f>Total_data!L84</f>
        <v>125.22445610484199</v>
      </c>
      <c r="M348">
        <f>Total_data!M84</f>
        <v>125.65288045111306</v>
      </c>
      <c r="N348">
        <f>Total_data!N84</f>
        <v>126.11444212037455</v>
      </c>
      <c r="O348">
        <f>Total_data!O84</f>
        <v>128.33372270782698</v>
      </c>
      <c r="P348">
        <f>Total_data!P84</f>
        <v>125.85959512260446</v>
      </c>
      <c r="Q348">
        <f>Total_data!Q84</f>
        <v>123.24471540756618</v>
      </c>
      <c r="R348">
        <f>Total_data!R84</f>
        <v>123.35470253108954</v>
      </c>
      <c r="S348">
        <f>Total_data!S84</f>
        <v>125.19550343005325</v>
      </c>
      <c r="T348">
        <f>Total_data!T84</f>
        <v>114.94853560028638</v>
      </c>
      <c r="U348">
        <f>Total_data!U84</f>
        <v>114.31102651820896</v>
      </c>
      <c r="V348">
        <f>Total_data!V84</f>
        <v>113.66918898072788</v>
      </c>
      <c r="W348">
        <f>Total_data!W84</f>
        <v>109.86454554642029</v>
      </c>
      <c r="X348">
        <f>Total_data!X84</f>
        <v>103.90825892200559</v>
      </c>
      <c r="Y348">
        <f>Total_data!Y84</f>
        <v>100.39030214484944</v>
      </c>
      <c r="Z348">
        <f>Total_data!Z84</f>
        <v>96.901793424067748</v>
      </c>
      <c r="AA348">
        <f>Total_data!AA84</f>
        <v>93.485292282227178</v>
      </c>
      <c r="AB348">
        <f>Total_data!AB84</f>
        <v>90.008112193224775</v>
      </c>
      <c r="AC348">
        <f>Total_data!AC84</f>
        <v>86.546446876437329</v>
      </c>
      <c r="AD348">
        <f>Total_data!AD84</f>
        <v>84.123777168283667</v>
      </c>
      <c r="AE348">
        <f>Total_data!AE84</f>
        <v>83.989171326919589</v>
      </c>
      <c r="AF348">
        <f>Total_data!AF84</f>
        <v>85.330317327699774</v>
      </c>
      <c r="AG348">
        <f>Total_data!AG84</f>
        <v>86.633827436131213</v>
      </c>
      <c r="AH348">
        <f>Total_data!AH84</f>
        <v>85.998621168772232</v>
      </c>
      <c r="AI348">
        <f>Total_data!AI84</f>
        <v>86.111230984858437</v>
      </c>
      <c r="AJ348">
        <f>Total_data!AJ84</f>
        <v>84.719111113588298</v>
      </c>
      <c r="AK348">
        <f>Total_data!AK84</f>
        <v>83.886691901692402</v>
      </c>
      <c r="AL348">
        <f>Total_data!AL84</f>
        <v>83.275034809501108</v>
      </c>
      <c r="AM348">
        <f>Total_data!AM84</f>
        <v>82.14739153201603</v>
      </c>
      <c r="AN348">
        <f>Total_data!AN84</f>
        <v>81.320199262578498</v>
      </c>
      <c r="AO348">
        <f>Total_data!AO84</f>
        <v>81.485401328987706</v>
      </c>
      <c r="AP348">
        <f>Total_data!AP84</f>
        <v>81.698944696867557</v>
      </c>
      <c r="AQ348">
        <f>Total_data!AQ84</f>
        <v>81.754856333884319</v>
      </c>
      <c r="AR348">
        <f>Total_data!AR84</f>
        <v>82.09015416786562</v>
      </c>
    </row>
    <row r="349" spans="1:44" x14ac:dyDescent="0.2">
      <c r="A349" t="str">
        <f>Total_data!A87</f>
        <v>TOTAL</v>
      </c>
      <c r="B349" t="str">
        <f>Total_data!B87</f>
        <v>Water Withdrawal|Electricity</v>
      </c>
      <c r="C349" t="str">
        <f>Total_data!C87</f>
        <v>km3/yr</v>
      </c>
      <c r="D349">
        <f>Total_data!D87</f>
        <v>359.62463369477871</v>
      </c>
      <c r="E349">
        <f>Total_data!E87</f>
        <v>347.8503987787139</v>
      </c>
      <c r="F349">
        <f>Total_data!F87</f>
        <v>358.83014276203841</v>
      </c>
      <c r="G349">
        <f>Total_data!G87</f>
        <v>367.97495355993817</v>
      </c>
      <c r="H349">
        <f>Total_data!H87</f>
        <v>383.23464682375527</v>
      </c>
      <c r="I349">
        <f>Total_data!I87</f>
        <v>370.63571838055941</v>
      </c>
      <c r="J349">
        <f>Total_data!J87</f>
        <v>359.79872192473306</v>
      </c>
      <c r="K349">
        <f>Total_data!K87</f>
        <v>362.19339529359462</v>
      </c>
      <c r="L349">
        <f>Total_data!L87</f>
        <v>359.47515662020243</v>
      </c>
      <c r="M349">
        <f>Total_data!M87</f>
        <v>355.72259330594073</v>
      </c>
      <c r="N349">
        <f>Total_data!N87</f>
        <v>352.72636664582001</v>
      </c>
      <c r="O349">
        <f>Total_data!O87</f>
        <v>347.2644752788849</v>
      </c>
      <c r="P349">
        <f>Total_data!P87</f>
        <v>341.78170800384333</v>
      </c>
      <c r="Q349">
        <f>Total_data!Q87</f>
        <v>335.90505255563005</v>
      </c>
      <c r="R349">
        <f>Total_data!R87</f>
        <v>334.00387532392199</v>
      </c>
      <c r="S349">
        <f>Total_data!S87</f>
        <v>348.72685410381649</v>
      </c>
      <c r="T349">
        <f>Total_data!T87</f>
        <v>328.56120346177306</v>
      </c>
      <c r="U349">
        <f>Total_data!U87</f>
        <v>318.16077810195105</v>
      </c>
      <c r="V349">
        <f>Total_data!V87</f>
        <v>309.62427847444047</v>
      </c>
      <c r="W349">
        <f>Total_data!W87</f>
        <v>304.07551613659143</v>
      </c>
      <c r="X349">
        <f>Total_data!X87</f>
        <v>301.47588775372458</v>
      </c>
      <c r="Y349">
        <f>Total_data!Y87</f>
        <v>298.21605898091741</v>
      </c>
      <c r="Z349">
        <f>Total_data!Z87</f>
        <v>294.91012566287401</v>
      </c>
      <c r="AA349">
        <f>Total_data!AA87</f>
        <v>291.32230477171646</v>
      </c>
      <c r="AB349">
        <f>Total_data!AB87</f>
        <v>289.47315890338888</v>
      </c>
      <c r="AC349">
        <f>Total_data!AC87</f>
        <v>302.08566809990504</v>
      </c>
      <c r="AD349">
        <f>Total_data!AD87</f>
        <v>343.76240599235291</v>
      </c>
      <c r="AE349">
        <f>Total_data!AE87</f>
        <v>385.74193474200638</v>
      </c>
      <c r="AF349">
        <f>Total_data!AF87</f>
        <v>425.17677460824012</v>
      </c>
      <c r="AG349">
        <f>Total_data!AG87</f>
        <v>444.67565682137831</v>
      </c>
      <c r="AH349">
        <f>Total_data!AH87</f>
        <v>469.11956849890385</v>
      </c>
      <c r="AI349">
        <f>Total_data!AI87</f>
        <v>512.19936497238439</v>
      </c>
      <c r="AJ349">
        <f>Total_data!AJ87</f>
        <v>555.17744033369411</v>
      </c>
      <c r="AK349">
        <f>Total_data!AK87</f>
        <v>572.96665638659044</v>
      </c>
      <c r="AL349">
        <f>Total_data!AL87</f>
        <v>616.71124860339046</v>
      </c>
      <c r="AM349">
        <f>Total_data!AM87</f>
        <v>637.74702630537922</v>
      </c>
      <c r="AN349">
        <f>Total_data!AN87</f>
        <v>641.50051702970734</v>
      </c>
      <c r="AO349">
        <f>Total_data!AO87</f>
        <v>645.99163296493236</v>
      </c>
      <c r="AP349">
        <f>Total_data!AP87</f>
        <v>650.19049082280264</v>
      </c>
      <c r="AQ349">
        <f>Total_data!AQ87</f>
        <v>653.79128429991056</v>
      </c>
      <c r="AR349">
        <f>Total_data!AR87</f>
        <v>656.68001032867846</v>
      </c>
    </row>
    <row r="350" spans="1:44" x14ac:dyDescent="0.2">
      <c r="A350" t="str">
        <f>Total_data!A88</f>
        <v>TOTAL</v>
      </c>
      <c r="B350" t="str">
        <f>Total_data!B88</f>
        <v>Water Withdrawal|Electricity|Biomass</v>
      </c>
      <c r="C350" t="str">
        <f>Total_data!C88</f>
        <v>km3/yr</v>
      </c>
      <c r="D350">
        <f>Total_data!D88</f>
        <v>0.27956245927247902</v>
      </c>
      <c r="E350">
        <f>Total_data!E88</f>
        <v>0.26961872895216005</v>
      </c>
      <c r="F350">
        <f>Total_data!F88</f>
        <v>0.25964048910239901</v>
      </c>
      <c r="G350">
        <f>Total_data!G88</f>
        <v>0.249662249252639</v>
      </c>
      <c r="H350">
        <f>Total_data!H88</f>
        <v>0.23937326280431998</v>
      </c>
      <c r="I350">
        <f>Total_data!I88</f>
        <v>0.2297402790825599</v>
      </c>
      <c r="J350">
        <f>Total_data!J88</f>
        <v>0.21976203923279999</v>
      </c>
      <c r="K350">
        <f>Total_data!K88</f>
        <v>0.20947305278448</v>
      </c>
      <c r="L350">
        <f>Total_data!L88</f>
        <v>1.3417376885280001</v>
      </c>
      <c r="M350">
        <f>Total_data!M88</f>
        <v>1.3671801441562719</v>
      </c>
      <c r="N350">
        <f>Total_data!N88</f>
        <v>1.2909592247242729</v>
      </c>
      <c r="O350">
        <f>Total_data!O88</f>
        <v>4.2217080462085237</v>
      </c>
      <c r="P350">
        <f>Total_data!P88</f>
        <v>5.0858475503096425</v>
      </c>
      <c r="Q350">
        <f>Total_data!Q88</f>
        <v>5.0096266308776425</v>
      </c>
      <c r="R350">
        <f>Total_data!R88</f>
        <v>4.929940551533643</v>
      </c>
      <c r="S350">
        <f>Total_data!S88</f>
        <v>4.8540648882296322</v>
      </c>
      <c r="T350">
        <f>Total_data!T88</f>
        <v>4.5524235292261332</v>
      </c>
      <c r="U350">
        <f>Total_data!U88</f>
        <v>4.6981578894536424</v>
      </c>
      <c r="V350">
        <f>Total_data!V88</f>
        <v>4.6219369700216433</v>
      </c>
      <c r="W350">
        <f>Total_data!W88</f>
        <v>4.5460613067176325</v>
      </c>
      <c r="X350">
        <f>Total_data!X88</f>
        <v>4.469840387285652</v>
      </c>
      <c r="Y350">
        <f>Total_data!Y88</f>
        <v>4.3901543079416436</v>
      </c>
      <c r="Z350">
        <f>Total_data!Z88</f>
        <v>4.3142786446376329</v>
      </c>
      <c r="AA350">
        <f>Total_data!AA88</f>
        <v>4.2380577252056426</v>
      </c>
      <c r="AB350">
        <f>Total_data!AB88</f>
        <v>4.1583716458616431</v>
      </c>
      <c r="AC350">
        <f>Total_data!AC88</f>
        <v>4.0821507264296324</v>
      </c>
      <c r="AD350">
        <f>Total_data!AD88</f>
        <v>4.4540713332383524</v>
      </c>
      <c r="AE350">
        <f>Total_data!AE88</f>
        <v>5.7973009035532428</v>
      </c>
      <c r="AF350">
        <f>Total_data!AF88</f>
        <v>7.7308808466707815</v>
      </c>
      <c r="AG350">
        <f>Total_data!AG88</f>
        <v>9.6797315247264528</v>
      </c>
      <c r="AH350">
        <f>Total_data!AH88</f>
        <v>10.799058012212573</v>
      </c>
      <c r="AI350">
        <f>Total_data!AI88</f>
        <v>11.211675802772174</v>
      </c>
      <c r="AJ350">
        <f>Total_data!AJ88</f>
        <v>11.208223241492172</v>
      </c>
      <c r="AK350">
        <f>Total_data!AK88</f>
        <v>11.205115936340274</v>
      </c>
      <c r="AL350">
        <f>Total_data!AL88</f>
        <v>11.201663375060274</v>
      </c>
      <c r="AM350">
        <f>Total_data!AM88</f>
        <v>11.201663375060173</v>
      </c>
      <c r="AN350">
        <f>Total_data!AN88</f>
        <v>11.201663375060173</v>
      </c>
      <c r="AO350">
        <f>Total_data!AO88</f>
        <v>11.201663375060173</v>
      </c>
      <c r="AP350">
        <f>Total_data!AP88</f>
        <v>11.201663375060173</v>
      </c>
      <c r="AQ350">
        <f>Total_data!AQ88</f>
        <v>11.201663375060274</v>
      </c>
      <c r="AR350">
        <f>Total_data!AR88</f>
        <v>11.201663375060173</v>
      </c>
    </row>
    <row r="351" spans="1:44" x14ac:dyDescent="0.2">
      <c r="A351" t="str">
        <f>Total_data!A89</f>
        <v>TOTAL</v>
      </c>
      <c r="B351" t="str">
        <f>Total_data!B89</f>
        <v>Water Withdrawal|Electricity|Fossil</v>
      </c>
      <c r="C351" t="str">
        <f>Total_data!C89</f>
        <v>km3/yr</v>
      </c>
      <c r="D351">
        <f>Total_data!D89</f>
        <v>66.581964121345223</v>
      </c>
      <c r="E351">
        <f>Total_data!E89</f>
        <v>50.663289597926074</v>
      </c>
      <c r="F351">
        <f>Total_data!F89</f>
        <v>62.192674535496629</v>
      </c>
      <c r="G351">
        <f>Total_data!G89</f>
        <v>75.045794841181461</v>
      </c>
      <c r="H351">
        <f>Total_data!H89</f>
        <v>88.675175594049875</v>
      </c>
      <c r="I351">
        <f>Total_data!I89</f>
        <v>73.320438269294343</v>
      </c>
      <c r="J351">
        <f>Total_data!J89</f>
        <v>63.344167049304801</v>
      </c>
      <c r="K351">
        <f>Total_data!K89</f>
        <v>64.965686008479537</v>
      </c>
      <c r="L351">
        <f>Total_data!L89</f>
        <v>64.687080125622543</v>
      </c>
      <c r="M351">
        <f>Total_data!M89</f>
        <v>62.688597772834875</v>
      </c>
      <c r="N351">
        <f>Total_data!N89</f>
        <v>60.083991972972427</v>
      </c>
      <c r="O351">
        <f>Total_data!O89</f>
        <v>62.654993773586924</v>
      </c>
      <c r="P351">
        <f>Total_data!P89</f>
        <v>62.211084730173027</v>
      </c>
      <c r="Q351">
        <f>Total_data!Q89</f>
        <v>61.796115656308828</v>
      </c>
      <c r="R351">
        <f>Total_data!R89</f>
        <v>64.805146313281554</v>
      </c>
      <c r="S351">
        <f>Total_data!S89</f>
        <v>83.594456218324567</v>
      </c>
      <c r="T351">
        <f>Total_data!T89</f>
        <v>67.752243822362843</v>
      </c>
      <c r="U351">
        <f>Total_data!U89</f>
        <v>61.227863289287775</v>
      </c>
      <c r="V351">
        <f>Total_data!V89</f>
        <v>56.789700105678854</v>
      </c>
      <c r="W351">
        <f>Total_data!W89</f>
        <v>55.338977838756918</v>
      </c>
      <c r="X351">
        <f>Total_data!X89</f>
        <v>55.460958827283427</v>
      </c>
      <c r="Y351">
        <f>Total_data!Y89</f>
        <v>54.497042102804684</v>
      </c>
      <c r="Z351">
        <f>Total_data!Z89</f>
        <v>53.511866479030054</v>
      </c>
      <c r="AA351">
        <f>Total_data!AA89</f>
        <v>52.846063400419382</v>
      </c>
      <c r="AB351">
        <f>Total_data!AB89</f>
        <v>54.055284796079526</v>
      </c>
      <c r="AC351">
        <f>Total_data!AC89</f>
        <v>53.716808846772324</v>
      </c>
      <c r="AD351">
        <f>Total_data!AD89</f>
        <v>51.718537931226535</v>
      </c>
      <c r="AE351">
        <f>Total_data!AE89</f>
        <v>49.0669134748766</v>
      </c>
      <c r="AF351">
        <f>Total_data!AF89</f>
        <v>46.596017162758699</v>
      </c>
      <c r="AG351">
        <f>Total_data!AG89</f>
        <v>44.107523492992669</v>
      </c>
      <c r="AH351">
        <f>Total_data!AH89</f>
        <v>42.58822752347438</v>
      </c>
      <c r="AI351">
        <f>Total_data!AI89</f>
        <v>41.583256913847521</v>
      </c>
      <c r="AJ351">
        <f>Total_data!AJ89</f>
        <v>41.253879020366227</v>
      </c>
      <c r="AK351">
        <f>Total_data!AK89</f>
        <v>40.827954140841555</v>
      </c>
      <c r="AL351">
        <f>Total_data!AL89</f>
        <v>41.209412573604439</v>
      </c>
      <c r="AM351">
        <f>Total_data!AM89</f>
        <v>42.40682370800441</v>
      </c>
      <c r="AN351">
        <f>Total_data!AN89</f>
        <v>43.400979710086382</v>
      </c>
      <c r="AO351">
        <f>Total_data!AO89</f>
        <v>45.128929740569582</v>
      </c>
      <c r="AP351">
        <f>Total_data!AP89</f>
        <v>46.568127929249812</v>
      </c>
      <c r="AQ351">
        <f>Total_data!AQ89</f>
        <v>47.40958668410353</v>
      </c>
      <c r="AR351">
        <f>Total_data!AR89</f>
        <v>47.502320310616732</v>
      </c>
    </row>
    <row r="352" spans="1:44" x14ac:dyDescent="0.2">
      <c r="A352" t="str">
        <f>Total_data!A90</f>
        <v>TOTAL</v>
      </c>
      <c r="B352" t="str">
        <f>Total_data!B90</f>
        <v>Water Withdrawal|Electricity|Hydro</v>
      </c>
      <c r="C352" t="str">
        <f>Total_data!C90</f>
        <v>km3/yr</v>
      </c>
      <c r="D352">
        <f>Total_data!D90</f>
        <v>280.11484504684802</v>
      </c>
      <c r="E352">
        <f>Total_data!E90</f>
        <v>282.13342081400401</v>
      </c>
      <c r="F352">
        <f>Total_data!F90</f>
        <v>283.98038883290405</v>
      </c>
      <c r="G352">
        <f>Total_data!G90</f>
        <v>285.72002275255397</v>
      </c>
      <c r="H352">
        <f>Total_data!H90</f>
        <v>287.31977912768201</v>
      </c>
      <c r="I352">
        <f>Total_data!I90</f>
        <v>288.77965795828698</v>
      </c>
      <c r="J352">
        <f>Total_data!J90</f>
        <v>290.039479370565</v>
      </c>
      <c r="K352">
        <f>Total_data!K90</f>
        <v>291.22041635366298</v>
      </c>
      <c r="L352">
        <f>Total_data!L90</f>
        <v>287.22588418943991</v>
      </c>
      <c r="M352">
        <f>Total_data!M90</f>
        <v>283.26305466143901</v>
      </c>
      <c r="N352">
        <f>Total_data!N90</f>
        <v>279.26852249721497</v>
      </c>
      <c r="O352">
        <f>Total_data!O90</f>
        <v>275.27399033299196</v>
      </c>
      <c r="P352">
        <f>Total_data!P90</f>
        <v>271.27945816876792</v>
      </c>
      <c r="Q352">
        <f>Total_data!Q90</f>
        <v>267.28492600454399</v>
      </c>
      <c r="R352">
        <f>Total_data!R90</f>
        <v>263.29039384031893</v>
      </c>
      <c r="S352">
        <f>Total_data!S90</f>
        <v>259.32756431231991</v>
      </c>
      <c r="T352">
        <f>Total_data!T90</f>
        <v>255.33303214809587</v>
      </c>
      <c r="U352">
        <f>Total_data!U90</f>
        <v>251.338499983872</v>
      </c>
      <c r="V352">
        <f>Total_data!V90</f>
        <v>247.34396781964799</v>
      </c>
      <c r="W352">
        <f>Total_data!W90</f>
        <v>243.34943565542298</v>
      </c>
      <c r="X352">
        <f>Total_data!X90</f>
        <v>239.35490349119902</v>
      </c>
      <c r="Y352">
        <f>Total_data!Y90</f>
        <v>235.39207396319898</v>
      </c>
      <c r="Z352">
        <f>Total_data!Z90</f>
        <v>231.39754179897497</v>
      </c>
      <c r="AA352">
        <f>Total_data!AA90</f>
        <v>227.40300963475198</v>
      </c>
      <c r="AB352">
        <f>Total_data!AB90</f>
        <v>223.408477470528</v>
      </c>
      <c r="AC352">
        <f>Total_data!AC90</f>
        <v>236.568339355088</v>
      </c>
      <c r="AD352">
        <f>Total_data!AD90</f>
        <v>280.12776152686405</v>
      </c>
      <c r="AE352">
        <f>Total_data!AE90</f>
        <v>323.7188863348639</v>
      </c>
      <c r="AF352">
        <f>Total_data!AF90</f>
        <v>363.99084964561797</v>
      </c>
      <c r="AG352">
        <f>Total_data!AG90</f>
        <v>384.30703475403203</v>
      </c>
      <c r="AH352">
        <f>Total_data!AH90</f>
        <v>409.73318461648302</v>
      </c>
      <c r="AI352">
        <f>Total_data!AI90</f>
        <v>453.29260678825801</v>
      </c>
      <c r="AJ352">
        <f>Total_data!AJ90</f>
        <v>496.85202896003506</v>
      </c>
      <c r="AK352">
        <f>Total_data!AK90</f>
        <v>515.33894026384201</v>
      </c>
      <c r="AL352">
        <f>Total_data!AL90</f>
        <v>558.930065071841</v>
      </c>
      <c r="AM352">
        <f>Total_data!AM90</f>
        <v>579.01694799513598</v>
      </c>
      <c r="AN352">
        <f>Total_data!AN90</f>
        <v>582.02869843641599</v>
      </c>
      <c r="AO352">
        <f>Total_data!AO90</f>
        <v>585.04044887769589</v>
      </c>
      <c r="AP352">
        <f>Total_data!AP90</f>
        <v>588.05219931897591</v>
      </c>
      <c r="AQ352">
        <f>Total_data!AQ90</f>
        <v>591.06394976026399</v>
      </c>
      <c r="AR352">
        <f>Total_data!AR90</f>
        <v>594.10740283775795</v>
      </c>
    </row>
    <row r="353" spans="1:44" x14ac:dyDescent="0.2">
      <c r="A353" t="str">
        <f>Total_data!A91</f>
        <v>TOTAL</v>
      </c>
      <c r="B353" t="str">
        <f>Total_data!B91</f>
        <v>Water Withdrawal|Electricity|Nuclear</v>
      </c>
      <c r="C353" t="str">
        <f>Total_data!C91</f>
        <v>km3/yr</v>
      </c>
      <c r="D353">
        <f>Total_data!D91</f>
        <v>12.6111272062391</v>
      </c>
      <c r="E353">
        <f>Total_data!E91</f>
        <v>14.747169434872301</v>
      </c>
      <c r="F353">
        <f>Total_data!F91</f>
        <v>12.3608159332905</v>
      </c>
      <c r="G353">
        <f>Total_data!G91</f>
        <v>6.9231056812155494</v>
      </c>
      <c r="H353">
        <f>Total_data!H91</f>
        <v>6.9649675854305997</v>
      </c>
      <c r="I353">
        <f>Total_data!I91</f>
        <v>8.2712164635212311</v>
      </c>
      <c r="J353">
        <f>Total_data!J91</f>
        <v>6.1617074108021397</v>
      </c>
      <c r="K353">
        <f>Total_data!K91</f>
        <v>5.7652246141975603</v>
      </c>
      <c r="L353">
        <f>Total_data!L91</f>
        <v>6.1888701425002397</v>
      </c>
      <c r="M353">
        <f>Total_data!M91</f>
        <v>8.3731930353448902</v>
      </c>
      <c r="N353">
        <f>Total_data!N91</f>
        <v>12.052900132415999</v>
      </c>
      <c r="O353">
        <f>Total_data!O91</f>
        <v>5.0848518889052405</v>
      </c>
      <c r="P353">
        <f>Total_data!P91</f>
        <v>3.1773990155480103</v>
      </c>
      <c r="Q353">
        <f>Total_data!Q91</f>
        <v>1.78747842300233</v>
      </c>
      <c r="R353">
        <f>Total_data!R91</f>
        <v>0.95250778559078397</v>
      </c>
      <c r="S353">
        <f>Total_data!S91</f>
        <v>0.92593712349273594</v>
      </c>
      <c r="T353">
        <f>Total_data!T91</f>
        <v>0.89936646139468801</v>
      </c>
      <c r="U353">
        <f>Total_data!U91</f>
        <v>0.87313213679155199</v>
      </c>
      <c r="V353">
        <f>Total_data!V91</f>
        <v>0.84656147469350396</v>
      </c>
      <c r="W353">
        <f>Total_data!W91</f>
        <v>0.81999081259545603</v>
      </c>
      <c r="X353">
        <f>Total_data!X91</f>
        <v>2.1701472230055701</v>
      </c>
      <c r="Y353">
        <f>Total_data!Y91</f>
        <v>3.9174448427772699</v>
      </c>
      <c r="Z353">
        <f>Total_data!Z91</f>
        <v>5.6681076741840801</v>
      </c>
      <c r="AA353">
        <f>Total_data!AA91</f>
        <v>6.8178982170396694</v>
      </c>
      <c r="AB353">
        <f>Total_data!AB91</f>
        <v>7.8347682043200004</v>
      </c>
      <c r="AC353">
        <f>Total_data!AC91</f>
        <v>7.535935969631991</v>
      </c>
      <c r="AD353">
        <f>Total_data!AD91</f>
        <v>7.2332725524479997</v>
      </c>
      <c r="AE353">
        <f>Total_data!AE91</f>
        <v>6.9306091352640005</v>
      </c>
      <c r="AF353">
        <f>Total_data!AF91</f>
        <v>6.6317769005759999</v>
      </c>
      <c r="AG353">
        <f>Total_data!AG91</f>
        <v>6.3291134833919998</v>
      </c>
      <c r="AH353">
        <f>Total_data!AH91</f>
        <v>5.7180181013306202</v>
      </c>
      <c r="AI353">
        <f>Total_data!AI91</f>
        <v>5.7276178315199999</v>
      </c>
      <c r="AJ353">
        <f>Total_data!AJ91</f>
        <v>5.4249544143359998</v>
      </c>
      <c r="AK353">
        <f>Total_data!AK91</f>
        <v>5.1222909971519996</v>
      </c>
      <c r="AL353">
        <f>Total_data!AL91</f>
        <v>4.823458762464</v>
      </c>
      <c r="AM353">
        <f>Total_data!AM91</f>
        <v>4.5207953452799998</v>
      </c>
      <c r="AN353">
        <f>Total_data!AN91</f>
        <v>4.2181319280959997</v>
      </c>
      <c r="AO353">
        <f>Total_data!AO91</f>
        <v>3.919299693408</v>
      </c>
      <c r="AP353">
        <f>Total_data!AP91</f>
        <v>3.6166362762239999</v>
      </c>
      <c r="AQ353">
        <f>Total_data!AQ91</f>
        <v>3.3139728590400002</v>
      </c>
      <c r="AR353">
        <f>Total_data!AR91</f>
        <v>3.0151406243519903</v>
      </c>
    </row>
    <row r="354" spans="1:44" x14ac:dyDescent="0.2">
      <c r="A354" t="str">
        <f>Total_data!A92</f>
        <v>TOTAL</v>
      </c>
      <c r="B354" t="str">
        <f>Total_data!B92</f>
        <v>Water Withdrawal|Electricity|Solar</v>
      </c>
      <c r="C354" t="str">
        <f>Total_data!C92</f>
        <v>km3/yr</v>
      </c>
      <c r="D354">
        <f>Total_data!D92</f>
        <v>1.2140956339199999E-3</v>
      </c>
      <c r="E354">
        <f>Total_data!E92</f>
        <v>1.9330861593599999E-3</v>
      </c>
      <c r="F354">
        <f>Total_data!F92</f>
        <v>2.6095030847999999E-3</v>
      </c>
      <c r="G354">
        <f>Total_data!G92</f>
        <v>2.573553558528E-3</v>
      </c>
      <c r="H354">
        <f>Total_data!H92</f>
        <v>2.5316124445440001E-3</v>
      </c>
      <c r="I354">
        <f>Total_data!I92</f>
        <v>2.4956629182720002E-3</v>
      </c>
      <c r="J354">
        <f>Total_data!J92</f>
        <v>2.4111482042880003E-3</v>
      </c>
      <c r="K354">
        <f>Total_data!K92</f>
        <v>2.3751986780159899E-3</v>
      </c>
      <c r="L354">
        <f>Total_data!L92</f>
        <v>2.33924915174399E-3</v>
      </c>
      <c r="M354">
        <f>Total_data!M92</f>
        <v>2.2973080377599901E-3</v>
      </c>
      <c r="N354">
        <f>Total_data!N92</f>
        <v>2.3723282523744E-3</v>
      </c>
      <c r="O354">
        <f>Total_data!O92</f>
        <v>2.2855877842751899E-3</v>
      </c>
      <c r="P354">
        <f>Total_data!P92</f>
        <v>2.2477304687616001E-3</v>
      </c>
      <c r="Q354">
        <f>Total_data!Q92</f>
        <v>2.209873153248E-3</v>
      </c>
      <c r="R354">
        <f>Total_data!R92</f>
        <v>2.1657062851487899E-3</v>
      </c>
      <c r="S354">
        <f>Total_data!S92</f>
        <v>2.0852753696351998E-3</v>
      </c>
      <c r="T354">
        <f>Total_data!T92</f>
        <v>2.041108501536E-3</v>
      </c>
      <c r="U354">
        <f>Total_data!U92</f>
        <v>2.0032511860223999E-3</v>
      </c>
      <c r="V354">
        <f>Total_data!V92</f>
        <v>1.9653938705088002E-3</v>
      </c>
      <c r="W354">
        <f>Total_data!W92</f>
        <v>1.8786534024096001E-3</v>
      </c>
      <c r="X354">
        <f>Total_data!X92</f>
        <v>1.840796086896E-3</v>
      </c>
      <c r="Y354">
        <f>Total_data!Y92</f>
        <v>1.79662921879679E-3</v>
      </c>
      <c r="Z354">
        <f>Total_data!Z92</f>
        <v>1.7587719032831999E-3</v>
      </c>
      <c r="AA354">
        <f>Total_data!AA92</f>
        <v>1.6783409877696002E-3</v>
      </c>
      <c r="AB354">
        <f>Total_data!AB92</f>
        <v>1.6341741196703899E-3</v>
      </c>
      <c r="AC354">
        <f>Total_data!AC92</f>
        <v>0</v>
      </c>
      <c r="AD354">
        <f>Total_data!AD92</f>
        <v>0</v>
      </c>
      <c r="AE354">
        <f>Total_data!AE92</f>
        <v>0</v>
      </c>
      <c r="AF354">
        <f>Total_data!AF92</f>
        <v>0</v>
      </c>
      <c r="AG354">
        <f>Total_data!AG92</f>
        <v>2.59783544506633E-2</v>
      </c>
      <c r="AH354">
        <f>Total_data!AH92</f>
        <v>5.5779874450662896E-2</v>
      </c>
      <c r="AI354">
        <f>Total_data!AI92</f>
        <v>8.5581394450663303E-2</v>
      </c>
      <c r="AJ354">
        <f>Total_data!AJ92</f>
        <v>0.12055658623267998</v>
      </c>
      <c r="AK354">
        <f>Total_data!AK92</f>
        <v>0.15553177801469489</v>
      </c>
      <c r="AL354">
        <f>Total_data!AL92</f>
        <v>0.19050696979671089</v>
      </c>
      <c r="AM354">
        <f>Total_data!AM92</f>
        <v>0.225482161578727</v>
      </c>
      <c r="AN354">
        <f>Total_data!AN92</f>
        <v>0.26045735336074299</v>
      </c>
      <c r="AO354">
        <f>Total_data!AO92</f>
        <v>0.29543254514275902</v>
      </c>
      <c r="AP354">
        <f>Total_data!AP92</f>
        <v>0.33040773692477499</v>
      </c>
      <c r="AQ354">
        <f>Total_data!AQ92</f>
        <v>0.36538292870679095</v>
      </c>
      <c r="AR354">
        <f>Total_data!AR92</f>
        <v>0.40148198178749495</v>
      </c>
    </row>
    <row r="355" spans="1:44" x14ac:dyDescent="0.2">
      <c r="A355" t="str">
        <f>Total_data!A93</f>
        <v>TOTAL</v>
      </c>
      <c r="B355" t="str">
        <f>Total_data!B93</f>
        <v>Water Withdrawal|Industrial Water</v>
      </c>
      <c r="C355" t="str">
        <f>Total_data!C93</f>
        <v>km3/yr</v>
      </c>
      <c r="D355">
        <f>Total_data!D93</f>
        <v>332.19781648226012</v>
      </c>
      <c r="E355">
        <f>Total_data!E93</f>
        <v>335.69723338338463</v>
      </c>
      <c r="F355">
        <f>Total_data!F93</f>
        <v>338.90403945887113</v>
      </c>
      <c r="G355">
        <f>Total_data!G93</f>
        <v>342.16090954747796</v>
      </c>
      <c r="H355">
        <f>Total_data!H93</f>
        <v>345.38469936880568</v>
      </c>
      <c r="I355">
        <f>Total_data!I93</f>
        <v>348.6609952522661</v>
      </c>
      <c r="J355">
        <f>Total_data!J93</f>
        <v>351.94767108282372</v>
      </c>
      <c r="K355">
        <f>Total_data!K93</f>
        <v>355.19792632732361</v>
      </c>
      <c r="L355">
        <f>Total_data!L93</f>
        <v>358.44071019340555</v>
      </c>
      <c r="M355">
        <f>Total_data!M93</f>
        <v>361.708172906046</v>
      </c>
      <c r="N355">
        <f>Total_data!N93</f>
        <v>365.03398562639569</v>
      </c>
      <c r="O355">
        <f>Total_data!O93</f>
        <v>364.03547464620937</v>
      </c>
      <c r="P355">
        <f>Total_data!P93</f>
        <v>363.25411178021358</v>
      </c>
      <c r="Q355">
        <f>Total_data!Q93</f>
        <v>362.24442473768141</v>
      </c>
      <c r="R355">
        <f>Total_data!R93</f>
        <v>361.16330022872376</v>
      </c>
      <c r="S355">
        <f>Total_data!S93</f>
        <v>360.05710801865234</v>
      </c>
      <c r="T355">
        <f>Total_data!T93</f>
        <v>359.0060784089502</v>
      </c>
      <c r="U355">
        <f>Total_data!U93</f>
        <v>357.89413322099637</v>
      </c>
      <c r="V355">
        <f>Total_data!V93</f>
        <v>356.83295900608482</v>
      </c>
      <c r="W355">
        <f>Total_data!W93</f>
        <v>355.96766699992389</v>
      </c>
      <c r="X355">
        <f>Total_data!X93</f>
        <v>354.81801642498971</v>
      </c>
      <c r="Y355">
        <f>Total_data!Y93</f>
        <v>353.71496426997572</v>
      </c>
      <c r="Z355">
        <f>Total_data!Z93</f>
        <v>352.55055349090759</v>
      </c>
      <c r="AA355">
        <f>Total_data!AA93</f>
        <v>351.35118063771131</v>
      </c>
      <c r="AB355">
        <f>Total_data!AB93</f>
        <v>350.42624671344117</v>
      </c>
      <c r="AC355">
        <f>Total_data!AC93</f>
        <v>349.28196347268209</v>
      </c>
      <c r="AD355">
        <f>Total_data!AD93</f>
        <v>348.05118671404773</v>
      </c>
      <c r="AE355">
        <f>Total_data!AE93</f>
        <v>346.83518920168342</v>
      </c>
      <c r="AF355">
        <f>Total_data!AF93</f>
        <v>345.91499057427899</v>
      </c>
      <c r="AG355">
        <f>Total_data!AG93</f>
        <v>344.6007212623598</v>
      </c>
      <c r="AH355">
        <f>Total_data!AH93</f>
        <v>343.40570185253358</v>
      </c>
      <c r="AI355">
        <f>Total_data!AI93</f>
        <v>342.20093715980499</v>
      </c>
      <c r="AJ355">
        <f>Total_data!AJ93</f>
        <v>341.104446843978</v>
      </c>
      <c r="AK355">
        <f>Total_data!AK93</f>
        <v>339.87859783522418</v>
      </c>
      <c r="AL355">
        <f>Total_data!AL93</f>
        <v>338.52087919535387</v>
      </c>
      <c r="AM355">
        <f>Total_data!AM93</f>
        <v>337.51084761742118</v>
      </c>
      <c r="AN355">
        <f>Total_data!AN93</f>
        <v>336.18447874579113</v>
      </c>
      <c r="AO355">
        <f>Total_data!AO93</f>
        <v>334.86509120823268</v>
      </c>
      <c r="AP355">
        <f>Total_data!AP93</f>
        <v>333.75747515837315</v>
      </c>
      <c r="AQ355">
        <f>Total_data!AQ93</f>
        <v>332.33922435096571</v>
      </c>
      <c r="AR355">
        <f>Total_data!AR93</f>
        <v>331.04918662626369</v>
      </c>
    </row>
    <row r="356" spans="1:44" x14ac:dyDescent="0.2">
      <c r="A356" t="str">
        <f>Total_data!A94</f>
        <v>TOTAL</v>
      </c>
      <c r="B356" t="str">
        <f>Total_data!B94</f>
        <v>Water Withdrawal|Irrigation</v>
      </c>
      <c r="C356" t="str">
        <f>Total_data!C94</f>
        <v>km3/yr</v>
      </c>
      <c r="D356">
        <f>Total_data!D94</f>
        <v>1486.6843799999999</v>
      </c>
      <c r="E356">
        <f>Total_data!E94</f>
        <v>1486.6843799999999</v>
      </c>
      <c r="F356">
        <f>Total_data!F94</f>
        <v>1486.6843799999999</v>
      </c>
      <c r="G356">
        <f>Total_data!G94</f>
        <v>1486.6843799999999</v>
      </c>
      <c r="H356">
        <f>Total_data!H94</f>
        <v>1486.6843799999999</v>
      </c>
      <c r="I356">
        <f>Total_data!I94</f>
        <v>1486.6843799999999</v>
      </c>
      <c r="J356">
        <f>Total_data!J94</f>
        <v>1486.6843799999999</v>
      </c>
      <c r="K356">
        <f>Total_data!K94</f>
        <v>1486.6843799999999</v>
      </c>
      <c r="L356">
        <f>Total_data!L94</f>
        <v>1486.6843799999999</v>
      </c>
      <c r="M356">
        <f>Total_data!M94</f>
        <v>1486.6843799999999</v>
      </c>
      <c r="N356">
        <f>Total_data!N94</f>
        <v>1486.6843799999999</v>
      </c>
      <c r="O356">
        <f>Total_data!O94</f>
        <v>1561.01859899999</v>
      </c>
      <c r="P356">
        <f>Total_data!P94</f>
        <v>1639.0695289499899</v>
      </c>
      <c r="Q356">
        <f>Total_data!Q94</f>
        <v>1721.0230053974901</v>
      </c>
      <c r="R356">
        <f>Total_data!R94</f>
        <v>1807.0741558694799</v>
      </c>
      <c r="S356">
        <f>Total_data!S94</f>
        <v>1897.4278635012699</v>
      </c>
      <c r="T356">
        <f>Total_data!T94</f>
        <v>1992.29925653486</v>
      </c>
      <c r="U356">
        <f>Total_data!U94</f>
        <v>2091.91421964455</v>
      </c>
      <c r="V356">
        <f>Total_data!V94</f>
        <v>2196.5099303236202</v>
      </c>
      <c r="W356">
        <f>Total_data!W94</f>
        <v>2306.33542679937</v>
      </c>
      <c r="X356">
        <f>Total_data!X94</f>
        <v>2421.65219817976</v>
      </c>
      <c r="Y356">
        <f>Total_data!Y94</f>
        <v>2542.7348081493901</v>
      </c>
      <c r="Z356">
        <f>Total_data!Z94</f>
        <v>2669.8715485770599</v>
      </c>
      <c r="AA356">
        <f>Total_data!AA94</f>
        <v>2803.36512586444</v>
      </c>
      <c r="AB356">
        <f>Total_data!AB94</f>
        <v>2943.5333824608201</v>
      </c>
      <c r="AC356">
        <f>Total_data!AC94</f>
        <v>3090.7100515232401</v>
      </c>
      <c r="AD356">
        <f>Total_data!AD94</f>
        <v>3245.2455540185497</v>
      </c>
      <c r="AE356">
        <f>Total_data!AE94</f>
        <v>3407.5078318003202</v>
      </c>
      <c r="AF356">
        <f>Total_data!AF94</f>
        <v>3577.88322353182</v>
      </c>
      <c r="AG356">
        <f>Total_data!AG94</f>
        <v>3756.7773846679897</v>
      </c>
      <c r="AH356">
        <f>Total_data!AH94</f>
        <v>3944.6162539215898</v>
      </c>
      <c r="AI356">
        <f>Total_data!AI94</f>
        <v>4141.8470674260998</v>
      </c>
      <c r="AJ356">
        <f>Total_data!AJ94</f>
        <v>4348.9394205952995</v>
      </c>
      <c r="AK356">
        <f>Total_data!AK94</f>
        <v>4566.3863889977001</v>
      </c>
      <c r="AL356">
        <f>Total_data!AL94</f>
        <v>4613.1490434942598</v>
      </c>
      <c r="AM356">
        <f>Total_data!AM94</f>
        <v>4551.6151586017404</v>
      </c>
      <c r="AN356">
        <f>Total_data!AN94</f>
        <v>4493.0341190387999</v>
      </c>
      <c r="AO356">
        <f>Total_data!AO94</f>
        <v>4436.1509225966602</v>
      </c>
      <c r="AP356">
        <f>Total_data!AP94</f>
        <v>4380.6715561227102</v>
      </c>
      <c r="AQ356">
        <f>Total_data!AQ94</f>
        <v>4325.4377859912602</v>
      </c>
      <c r="AR356">
        <f>Total_data!AR94</f>
        <v>4272.8544055140001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zoomScale="119" zoomScaleNormal="119" workbookViewId="0">
      <selection activeCell="F24" sqref="F24"/>
    </sheetView>
  </sheetViews>
  <sheetFormatPr baseColWidth="10" defaultColWidth="11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ObjectiveValue_old</vt:lpstr>
      <vt:lpstr>TotDiscountedCost</vt:lpstr>
      <vt:lpstr>Baseline_data</vt:lpstr>
      <vt:lpstr>2Degree_data</vt:lpstr>
      <vt:lpstr>Food_data</vt:lpstr>
      <vt:lpstr>Materials_data</vt:lpstr>
      <vt:lpstr>Total_data</vt:lpstr>
      <vt:lpstr>Comparison_data</vt:lpstr>
      <vt:lpstr>Comparison_charts1</vt:lpstr>
      <vt:lpstr>Comparison_charts2</vt:lpstr>
      <vt:lpstr>Comparison_charts3</vt:lpstr>
      <vt:lpstr>Comparison_charts4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2020-11-25T14:07:21Z</dcterms:created>
  <dcterms:modified xsi:type="dcterms:W3CDTF">2021-03-05T15:55:25Z</dcterms:modified>
</cp:coreProperties>
</file>