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sCDuru\Documents\Hofstra\Spring_2021\CSC 110A-01 - COMPUTER ARCHIT LAB\Class_Assignments\Assignment_1\"/>
    </mc:Choice>
  </mc:AlternateContent>
  <xr:revisionPtr revIDLastSave="0" documentId="13_ncr:1_{606A3B8D-BE95-43F1-BED5-531A88534B9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tudent Info" sheetId="4" r:id="rId1"/>
    <sheet name="Counter Desig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3" l="1"/>
  <c r="I28" i="3"/>
  <c r="I35" i="3"/>
  <c r="F2" i="3"/>
  <c r="N1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A17" i="3"/>
  <c r="A16" i="3"/>
  <c r="A15" i="3"/>
  <c r="A14" i="3"/>
  <c r="A13" i="3"/>
  <c r="A12" i="3"/>
  <c r="A11" i="3"/>
  <c r="A10" i="3"/>
  <c r="I42" i="3" l="1"/>
  <c r="A42" i="3"/>
  <c r="A35" i="3"/>
  <c r="A28" i="3"/>
  <c r="H21" i="3"/>
  <c r="A21" i="3"/>
  <c r="G17" i="3"/>
  <c r="M23" i="3" s="1"/>
  <c r="G16" i="3"/>
  <c r="L23" i="3" s="1"/>
  <c r="G15" i="3"/>
  <c r="N23" i="3" s="1"/>
  <c r="G14" i="3"/>
  <c r="K23" i="3" s="1"/>
  <c r="G13" i="3"/>
  <c r="M22" i="3" s="1"/>
  <c r="G12" i="3"/>
  <c r="L22" i="3" s="1"/>
  <c r="G11" i="3"/>
  <c r="N22" i="3" s="1"/>
  <c r="G10" i="3"/>
  <c r="K22" i="3" s="1"/>
  <c r="G9" i="3"/>
  <c r="M24" i="3" s="1"/>
  <c r="G8" i="3"/>
  <c r="L24" i="3" s="1"/>
  <c r="G7" i="3"/>
  <c r="N24" i="3" s="1"/>
  <c r="G6" i="3"/>
  <c r="K24" i="3" s="1"/>
  <c r="G5" i="3"/>
  <c r="M21" i="3" s="1"/>
  <c r="G4" i="3"/>
  <c r="L21" i="3" s="1"/>
  <c r="G3" i="3"/>
  <c r="N21" i="3" s="1"/>
  <c r="F17" i="3"/>
  <c r="F23" i="3" s="1"/>
  <c r="F16" i="3"/>
  <c r="E23" i="3" s="1"/>
  <c r="F15" i="3"/>
  <c r="G23" i="3" s="1"/>
  <c r="F14" i="3"/>
  <c r="D23" i="3" s="1"/>
  <c r="F13" i="3"/>
  <c r="F22" i="3" s="1"/>
  <c r="F12" i="3"/>
  <c r="E22" i="3" s="1"/>
  <c r="F11" i="3"/>
  <c r="G22" i="3" s="1"/>
  <c r="F10" i="3"/>
  <c r="D22" i="3" s="1"/>
  <c r="F9" i="3"/>
  <c r="F24" i="3" s="1"/>
  <c r="F8" i="3"/>
  <c r="E24" i="3" s="1"/>
  <c r="F7" i="3"/>
  <c r="G24" i="3" s="1"/>
  <c r="F6" i="3"/>
  <c r="D24" i="3" s="1"/>
  <c r="F5" i="3"/>
  <c r="F21" i="3" s="1"/>
  <c r="F4" i="3"/>
  <c r="E21" i="3" s="1"/>
  <c r="F3" i="3"/>
  <c r="G21" i="3" s="1"/>
  <c r="G2" i="3"/>
  <c r="K21" i="3" s="1"/>
  <c r="D21" i="3"/>
  <c r="G1" i="3"/>
  <c r="F1" i="3"/>
  <c r="K54" i="3"/>
  <c r="K56" i="3" s="1"/>
  <c r="K51" i="3"/>
  <c r="M51" i="3"/>
  <c r="N51" i="3"/>
  <c r="K30" i="3"/>
  <c r="K29" i="3"/>
  <c r="M31" i="3"/>
  <c r="K31" i="3"/>
  <c r="M17" i="3"/>
  <c r="M44" i="3" s="1"/>
  <c r="M16" i="3"/>
  <c r="L44" i="3" s="1"/>
  <c r="M15" i="3"/>
  <c r="M14" i="3"/>
  <c r="K44" i="3" s="1"/>
  <c r="M13" i="3"/>
  <c r="M43" i="3" s="1"/>
  <c r="M12" i="3"/>
  <c r="L43" i="3" s="1"/>
  <c r="M11" i="3"/>
  <c r="N43" i="3" s="1"/>
  <c r="M10" i="3"/>
  <c r="K43" i="3" s="1"/>
  <c r="M9" i="3"/>
  <c r="M45" i="3" s="1"/>
  <c r="M8" i="3"/>
  <c r="L45" i="3" s="1"/>
  <c r="M7" i="3"/>
  <c r="N45" i="3" s="1"/>
  <c r="M6" i="3"/>
  <c r="K45" i="3" s="1"/>
  <c r="M5" i="3"/>
  <c r="M42" i="3" s="1"/>
  <c r="M4" i="3"/>
  <c r="L42" i="3" s="1"/>
  <c r="M3" i="3"/>
  <c r="N42" i="3" s="1"/>
  <c r="M2" i="3"/>
  <c r="K42" i="3" s="1"/>
  <c r="K17" i="3"/>
  <c r="M37" i="3" s="1"/>
  <c r="K16" i="3"/>
  <c r="L37" i="3" s="1"/>
  <c r="K15" i="3"/>
  <c r="N37" i="3" s="1"/>
  <c r="K14" i="3"/>
  <c r="K37" i="3" s="1"/>
  <c r="K13" i="3"/>
  <c r="M36" i="3" s="1"/>
  <c r="K12" i="3"/>
  <c r="L36" i="3" s="1"/>
  <c r="K11" i="3"/>
  <c r="N36" i="3" s="1"/>
  <c r="K10" i="3"/>
  <c r="K36" i="3" s="1"/>
  <c r="K9" i="3"/>
  <c r="M38" i="3" s="1"/>
  <c r="K8" i="3"/>
  <c r="L38" i="3" s="1"/>
  <c r="K7" i="3"/>
  <c r="N38" i="3" s="1"/>
  <c r="K6" i="3"/>
  <c r="K5" i="3"/>
  <c r="M35" i="3" s="1"/>
  <c r="K4" i="3"/>
  <c r="L35" i="3" s="1"/>
  <c r="K3" i="3"/>
  <c r="N35" i="3" s="1"/>
  <c r="K2" i="3"/>
  <c r="K35" i="3" s="1"/>
  <c r="M30" i="3"/>
  <c r="L30" i="3"/>
  <c r="N30" i="3"/>
  <c r="M29" i="3"/>
  <c r="L29" i="3"/>
  <c r="N29" i="3"/>
  <c r="L31" i="3"/>
  <c r="N31" i="3"/>
  <c r="M28" i="3"/>
  <c r="L28" i="3"/>
  <c r="N28" i="3"/>
  <c r="K28" i="3"/>
  <c r="L17" i="3"/>
  <c r="F44" i="3" s="1"/>
  <c r="L16" i="3"/>
  <c r="E44" i="3" s="1"/>
  <c r="L15" i="3"/>
  <c r="G44" i="3" s="1"/>
  <c r="L14" i="3"/>
  <c r="D44" i="3" s="1"/>
  <c r="L13" i="3"/>
  <c r="F43" i="3" s="1"/>
  <c r="L12" i="3"/>
  <c r="E43" i="3" s="1"/>
  <c r="L11" i="3"/>
  <c r="G43" i="3" s="1"/>
  <c r="L10" i="3"/>
  <c r="D43" i="3" s="1"/>
  <c r="L9" i="3"/>
  <c r="F45" i="3" s="1"/>
  <c r="L8" i="3"/>
  <c r="E45" i="3" s="1"/>
  <c r="L7" i="3"/>
  <c r="G45" i="3" s="1"/>
  <c r="L6" i="3"/>
  <c r="D45" i="3" s="1"/>
  <c r="L5" i="3"/>
  <c r="F42" i="3" s="1"/>
  <c r="L4" i="3"/>
  <c r="E42" i="3" s="1"/>
  <c r="L3" i="3"/>
  <c r="G42" i="3" s="1"/>
  <c r="L2" i="3"/>
  <c r="D42" i="3" s="1"/>
  <c r="J17" i="3"/>
  <c r="F37" i="3" s="1"/>
  <c r="J16" i="3"/>
  <c r="E37" i="3" s="1"/>
  <c r="J15" i="3"/>
  <c r="G37" i="3" s="1"/>
  <c r="J14" i="3"/>
  <c r="D37" i="3" s="1"/>
  <c r="J13" i="3"/>
  <c r="F36" i="3" s="1"/>
  <c r="J12" i="3"/>
  <c r="E36" i="3" s="1"/>
  <c r="J11" i="3"/>
  <c r="G36" i="3" s="1"/>
  <c r="J10" i="3"/>
  <c r="D36" i="3" s="1"/>
  <c r="J9" i="3"/>
  <c r="F38" i="3" s="1"/>
  <c r="J8" i="3"/>
  <c r="E38" i="3" s="1"/>
  <c r="J7" i="3"/>
  <c r="G38" i="3" s="1"/>
  <c r="J6" i="3"/>
  <c r="D38" i="3" s="1"/>
  <c r="J5" i="3"/>
  <c r="F35" i="3" s="1"/>
  <c r="J4" i="3"/>
  <c r="E35" i="3" s="1"/>
  <c r="J3" i="3"/>
  <c r="G35" i="3" s="1"/>
  <c r="J2" i="3"/>
  <c r="D35" i="3" s="1"/>
  <c r="H17" i="3"/>
  <c r="F30" i="3" s="1"/>
  <c r="H16" i="3"/>
  <c r="E30" i="3" s="1"/>
  <c r="H15" i="3"/>
  <c r="G30" i="3" s="1"/>
  <c r="H14" i="3"/>
  <c r="D30" i="3" s="1"/>
  <c r="H13" i="3"/>
  <c r="F29" i="3" s="1"/>
  <c r="H12" i="3"/>
  <c r="E29" i="3" s="1"/>
  <c r="H11" i="3"/>
  <c r="G29" i="3" s="1"/>
  <c r="H10" i="3"/>
  <c r="D29" i="3" s="1"/>
  <c r="H9" i="3"/>
  <c r="F31" i="3" s="1"/>
  <c r="H8" i="3"/>
  <c r="E31" i="3" s="1"/>
  <c r="H7" i="3"/>
  <c r="G31" i="3" s="1"/>
  <c r="H6" i="3"/>
  <c r="D31" i="3" s="1"/>
  <c r="H5" i="3"/>
  <c r="F28" i="3" s="1"/>
  <c r="H4" i="3"/>
  <c r="E28" i="3" s="1"/>
  <c r="H3" i="3"/>
  <c r="G28" i="3" s="1"/>
  <c r="H2" i="3"/>
  <c r="D28" i="3" s="1"/>
  <c r="N44" i="3" l="1"/>
  <c r="N54" i="3"/>
  <c r="N56" i="3" s="1"/>
  <c r="M54" i="3"/>
  <c r="M56" i="3" s="1"/>
</calcChain>
</file>

<file path=xl/sharedStrings.xml><?xml version="1.0" encoding="utf-8"?>
<sst xmlns="http://schemas.openxmlformats.org/spreadsheetml/2006/main" count="152" uniqueCount="49">
  <si>
    <t>Jd</t>
  </si>
  <si>
    <t>Kd</t>
  </si>
  <si>
    <t>Jc</t>
  </si>
  <si>
    <t>Kc</t>
  </si>
  <si>
    <t>Jb</t>
  </si>
  <si>
    <t>Kb</t>
  </si>
  <si>
    <t>Ja</t>
  </si>
  <si>
    <t>Ka</t>
  </si>
  <si>
    <t>00</t>
  </si>
  <si>
    <t>01</t>
  </si>
  <si>
    <t>11</t>
  </si>
  <si>
    <t>10</t>
  </si>
  <si>
    <t>state</t>
  </si>
  <si>
    <t>Qc</t>
  </si>
  <si>
    <t>Qb</t>
  </si>
  <si>
    <t>Qa</t>
  </si>
  <si>
    <t>QaQb</t>
  </si>
  <si>
    <t>P1</t>
  </si>
  <si>
    <t>P2</t>
  </si>
  <si>
    <t>D1</t>
  </si>
  <si>
    <t>P3</t>
  </si>
  <si>
    <t>D2</t>
  </si>
  <si>
    <t>D3</t>
  </si>
  <si>
    <t>D4</t>
  </si>
  <si>
    <t xml:space="preserve"> </t>
  </si>
  <si>
    <t>S</t>
  </si>
  <si>
    <t>Current state</t>
  </si>
  <si>
    <t>Controls required for next state</t>
  </si>
  <si>
    <t>Next state</t>
  </si>
  <si>
    <t>J</t>
  </si>
  <si>
    <t>K</t>
  </si>
  <si>
    <t>Transition need</t>
  </si>
  <si>
    <t>Have</t>
  </si>
  <si>
    <t>Want</t>
  </si>
  <si>
    <t>rest or</t>
  </si>
  <si>
    <t>reset</t>
  </si>
  <si>
    <t>COMBINE</t>
  </si>
  <si>
    <t>X</t>
  </si>
  <si>
    <t>toggle or</t>
  </si>
  <si>
    <t>set</t>
  </si>
  <si>
    <t>Qa'Qb'D + QaQbD'</t>
  </si>
  <si>
    <t>Name:</t>
  </si>
  <si>
    <t>Date:</t>
  </si>
  <si>
    <t>Agnes Duru</t>
  </si>
  <si>
    <t>D</t>
  </si>
  <si>
    <t>Qa'D +QaD'</t>
  </si>
  <si>
    <t>Qa'D +QaD</t>
  </si>
  <si>
    <t>4/25/2021--This is a revision. The original was submitted on 4/18/2021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</si>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</sst>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lor rgb="FFC0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285751</xdr:colOff>
      <xdr:row>40</xdr:row>
      <xdr:rowOff>180974</xdr:rowOff>
    </xdr:from>
    <xdr:to>
      <xdr:col>14</xdr:col>
      <xdr:colOff>85725</xdr:colOff>
      <xdr:row>45</xdr:row>
      <xdr:rowOff>85724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2959B34-37C7-4175-A980-7DF1E750E99A}"/>
            </a:ext>
          </a:extLst>
        </xdr:cNvPr>
        <xdr:cNvSpPr/>
      </xdr:nvSpPr>
      <xdr:spPr>
        <a:xfrm>
          <a:off x="3038476" y="7962899"/>
          <a:ext cx="1419224" cy="9048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257174</xdr:colOff>
      <xdr:row>27</xdr:row>
      <xdr:rowOff>114299</xdr:rowOff>
    </xdr:from>
    <xdr:to>
      <xdr:col>9</xdr:col>
      <xdr:colOff>190499</xdr:colOff>
      <xdr:row>34</xdr:row>
      <xdr:rowOff>190499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8FC77D9B-96E9-4638-B892-661218EEE38B}"/>
            </a:ext>
          </a:extLst>
        </xdr:cNvPr>
        <xdr:cNvSpPr/>
      </xdr:nvSpPr>
      <xdr:spPr>
        <a:xfrm rot="8896344">
          <a:off x="1104899" y="5333999"/>
          <a:ext cx="1838325" cy="1457325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2</xdr:col>
      <xdr:colOff>95251</xdr:colOff>
      <xdr:row>34</xdr:row>
      <xdr:rowOff>152400</xdr:rowOff>
    </xdr:from>
    <xdr:to>
      <xdr:col>5</xdr:col>
      <xdr:colOff>95250</xdr:colOff>
      <xdr:row>37</xdr:row>
      <xdr:rowOff>28574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42E472-65AA-492A-84BB-FB373A2D0E43}"/>
            </a:ext>
          </a:extLst>
        </xdr:cNvPr>
        <xdr:cNvSpPr/>
      </xdr:nvSpPr>
      <xdr:spPr>
        <a:xfrm>
          <a:off x="657226" y="6753225"/>
          <a:ext cx="857249" cy="47624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184344</xdr:colOff>
      <xdr:row>36</xdr:row>
      <xdr:rowOff>178851</xdr:rowOff>
    </xdr:from>
    <xdr:to>
      <xdr:col>8</xdr:col>
      <xdr:colOff>50265</xdr:colOff>
      <xdr:row>43</xdr:row>
      <xdr:rowOff>103778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BCC5EA1-8EF4-436A-9B91-841675EF7938}"/>
            </a:ext>
          </a:extLst>
        </xdr:cNvPr>
        <xdr:cNvSpPr/>
      </xdr:nvSpPr>
      <xdr:spPr>
        <a:xfrm rot="19244642">
          <a:off x="1032069" y="7179726"/>
          <a:ext cx="1437546" cy="1306052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9</xdr:col>
      <xdr:colOff>257176</xdr:colOff>
      <xdr:row>34</xdr:row>
      <xdr:rowOff>161925</xdr:rowOff>
    </xdr:from>
    <xdr:to>
      <xdr:col>12</xdr:col>
      <xdr:colOff>114300</xdr:colOff>
      <xdr:row>37</xdr:row>
      <xdr:rowOff>38099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0D7E01A-285C-48A6-998D-A79971DDA617}"/>
            </a:ext>
          </a:extLst>
        </xdr:cNvPr>
        <xdr:cNvSpPr/>
      </xdr:nvSpPr>
      <xdr:spPr>
        <a:xfrm>
          <a:off x="3009901" y="6762750"/>
          <a:ext cx="857249" cy="47624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295276</xdr:colOff>
      <xdr:row>27</xdr:row>
      <xdr:rowOff>95250</xdr:rowOff>
    </xdr:from>
    <xdr:to>
      <xdr:col>16</xdr:col>
      <xdr:colOff>276226</xdr:colOff>
      <xdr:row>34</xdr:row>
      <xdr:rowOff>171450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D28B13DD-221D-4977-923F-921F849B2E1D}"/>
            </a:ext>
          </a:extLst>
        </xdr:cNvPr>
        <xdr:cNvSpPr/>
      </xdr:nvSpPr>
      <xdr:spPr>
        <a:xfrm rot="8896344">
          <a:off x="3381376" y="5314950"/>
          <a:ext cx="1838325" cy="1457325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9</xdr:col>
      <xdr:colOff>285750</xdr:colOff>
      <xdr:row>37</xdr:row>
      <xdr:rowOff>76200</xdr:rowOff>
    </xdr:from>
    <xdr:to>
      <xdr:col>15</xdr:col>
      <xdr:colOff>219075</xdr:colOff>
      <xdr:row>44</xdr:row>
      <xdr:rowOff>152400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BAFC0723-80F2-453F-A70A-3D3F993E7587}"/>
            </a:ext>
          </a:extLst>
        </xdr:cNvPr>
        <xdr:cNvSpPr/>
      </xdr:nvSpPr>
      <xdr:spPr>
        <a:xfrm rot="19244642">
          <a:off x="3038475" y="7277100"/>
          <a:ext cx="1838325" cy="1457325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1</xdr:col>
      <xdr:colOff>224927</xdr:colOff>
      <xdr:row>27</xdr:row>
      <xdr:rowOff>71273</xdr:rowOff>
    </xdr:from>
    <xdr:to>
      <xdr:col>3</xdr:col>
      <xdr:colOff>260836</xdr:colOff>
      <xdr:row>30</xdr:row>
      <xdr:rowOff>199958</xdr:rowOff>
    </xdr:to>
    <xdr:sp macro="" textlink="">
      <xdr:nvSpPr>
        <xdr:cNvPr id="11" name="Arc 10">
          <a:extLst>
            <a:ext uri="{FF2B5EF4-FFF2-40B4-BE49-F238E27FC236}">
              <a16:creationId xmlns:a16="http://schemas.microsoft.com/office/drawing/2014/main" id="{77D401A4-693A-4E44-9B51-0367357A0FDC}"/>
            </a:ext>
          </a:extLst>
        </xdr:cNvPr>
        <xdr:cNvSpPr/>
      </xdr:nvSpPr>
      <xdr:spPr>
        <a:xfrm rot="2561316">
          <a:off x="501152" y="5290973"/>
          <a:ext cx="607409" cy="728760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4</xdr:col>
      <xdr:colOff>107385</xdr:colOff>
      <xdr:row>24</xdr:row>
      <xdr:rowOff>188598</xdr:rowOff>
    </xdr:from>
    <xdr:to>
      <xdr:col>6</xdr:col>
      <xdr:colOff>147616</xdr:colOff>
      <xdr:row>28</xdr:row>
      <xdr:rowOff>10152</xdr:rowOff>
    </xdr:to>
    <xdr:sp macro="" textlink="">
      <xdr:nvSpPr>
        <xdr:cNvPr id="12" name="Arc 11">
          <a:extLst>
            <a:ext uri="{FF2B5EF4-FFF2-40B4-BE49-F238E27FC236}">
              <a16:creationId xmlns:a16="http://schemas.microsoft.com/office/drawing/2014/main" id="{8B2B7EFC-92DC-474A-B657-6DE97DBCB385}"/>
            </a:ext>
          </a:extLst>
        </xdr:cNvPr>
        <xdr:cNvSpPr/>
      </xdr:nvSpPr>
      <xdr:spPr>
        <a:xfrm rot="7903944">
          <a:off x="1269236" y="4798897"/>
          <a:ext cx="602604" cy="659356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11</xdr:col>
      <xdr:colOff>253796</xdr:colOff>
      <xdr:row>29</xdr:row>
      <xdr:rowOff>172200</xdr:rowOff>
    </xdr:from>
    <xdr:to>
      <xdr:col>13</xdr:col>
      <xdr:colOff>44172</xdr:colOff>
      <xdr:row>32</xdr:row>
      <xdr:rowOff>114656</xdr:rowOff>
    </xdr:to>
    <xdr:sp macro="" textlink="">
      <xdr:nvSpPr>
        <xdr:cNvPr id="13" name="Arc 12">
          <a:extLst>
            <a:ext uri="{FF2B5EF4-FFF2-40B4-BE49-F238E27FC236}">
              <a16:creationId xmlns:a16="http://schemas.microsoft.com/office/drawing/2014/main" id="{B0F68D78-0FBA-4C7B-8116-AB51EA53946C}"/>
            </a:ext>
          </a:extLst>
        </xdr:cNvPr>
        <xdr:cNvSpPr/>
      </xdr:nvSpPr>
      <xdr:spPr>
        <a:xfrm rot="18595357">
          <a:off x="3635331" y="5829890"/>
          <a:ext cx="533006" cy="457126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8</xdr:col>
      <xdr:colOff>323850</xdr:colOff>
      <xdr:row>27</xdr:row>
      <xdr:rowOff>95250</xdr:rowOff>
    </xdr:from>
    <xdr:to>
      <xdr:col>10</xdr:col>
      <xdr:colOff>296800</xdr:colOff>
      <xdr:row>31</xdr:row>
      <xdr:rowOff>58917</xdr:rowOff>
    </xdr:to>
    <xdr:sp macro="" textlink="">
      <xdr:nvSpPr>
        <xdr:cNvPr id="14" name="Arc 13">
          <a:extLst>
            <a:ext uri="{FF2B5EF4-FFF2-40B4-BE49-F238E27FC236}">
              <a16:creationId xmlns:a16="http://schemas.microsoft.com/office/drawing/2014/main" id="{51BFEDF8-BDF2-4222-A313-3CACFF6E7F06}"/>
            </a:ext>
          </a:extLst>
        </xdr:cNvPr>
        <xdr:cNvSpPr/>
      </xdr:nvSpPr>
      <xdr:spPr>
        <a:xfrm rot="2561316">
          <a:off x="2743200" y="5314950"/>
          <a:ext cx="639700" cy="763767"/>
        </a:xfrm>
        <a:prstGeom prst="arc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/>
        </a:p>
      </xdr:txBody>
    </xdr:sp>
    <xdr:clientData/>
  </xdr:twoCellAnchor>
  <xdr:twoCellAnchor>
    <xdr:from>
      <xdr:col>2</xdr:col>
      <xdr:colOff>200025</xdr:colOff>
      <xdr:row>40</xdr:row>
      <xdr:rowOff>47629</xdr:rowOff>
    </xdr:from>
    <xdr:to>
      <xdr:col>7</xdr:col>
      <xdr:colOff>76200</xdr:colOff>
      <xdr:row>45</xdr:row>
      <xdr:rowOff>104778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DEE90A7-58AC-4330-B0D6-B305FFAF7361}"/>
            </a:ext>
          </a:extLst>
        </xdr:cNvPr>
        <xdr:cNvSpPr/>
      </xdr:nvSpPr>
      <xdr:spPr>
        <a:xfrm rot="5400000">
          <a:off x="933451" y="7658103"/>
          <a:ext cx="1057274" cy="14001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6565-6B8B-4530-943F-44133D498808}">
  <dimension ref="A1:B2"/>
  <sheetViews>
    <sheetView workbookViewId="0">
      <selection activeCell="B19" sqref="B19"/>
    </sheetView>
  </sheetViews>
  <sheetFormatPr defaultRowHeight="15" x14ac:dyDescent="0.25"/>
  <cols>
    <col min="1" max="1" width="6.85546875" bestFit="1" customWidth="1"/>
    <col min="2" max="2" width="64.140625" bestFit="1" customWidth="1"/>
  </cols>
  <sheetData>
    <row r="1" spans="1:2" x14ac:dyDescent="0.25">
      <c r="A1" s="56" t="s">
        <v>41</v>
      </c>
      <c r="B1" t="s">
        <v>43</v>
      </c>
    </row>
    <row r="2" spans="1:2" x14ac:dyDescent="0.25">
      <c r="A2" s="56" t="s">
        <v>42</v>
      </c>
      <c r="B2" s="1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6"/>
  <sheetViews>
    <sheetView tabSelected="1" workbookViewId="0">
      <selection activeCell="S22" sqref="S22"/>
    </sheetView>
  </sheetViews>
  <sheetFormatPr defaultRowHeight="15" x14ac:dyDescent="0.25"/>
  <cols>
    <col min="1" max="1" width="4.140625" customWidth="1"/>
    <col min="2" max="5" width="4.28515625" customWidth="1"/>
    <col min="6" max="13" width="5" customWidth="1"/>
    <col min="14" max="17" width="4.28515625" customWidth="1"/>
    <col min="18" max="18" width="7" customWidth="1"/>
    <col min="19" max="19" width="14.5703125" customWidth="1"/>
    <col min="22" max="23" width="6.7109375" customWidth="1"/>
    <col min="24" max="24" width="13.42578125" customWidth="1"/>
  </cols>
  <sheetData>
    <row r="1" spans="1:24" ht="15.75" thickBot="1" x14ac:dyDescent="0.3">
      <c r="A1" s="7" t="s">
        <v>25</v>
      </c>
      <c r="B1" s="4" t="s">
        <v>44</v>
      </c>
      <c r="C1" s="4" t="s">
        <v>13</v>
      </c>
      <c r="D1" s="4" t="s">
        <v>14</v>
      </c>
      <c r="E1" s="5" t="s">
        <v>15</v>
      </c>
      <c r="F1" s="3" t="str">
        <f>IF(B1="Qd","Jd"," ")</f>
        <v xml:space="preserve"> </v>
      </c>
      <c r="G1" s="5" t="str">
        <f>IF(B1="Qd","Kd"," ")</f>
        <v xml:space="preserve"> </v>
      </c>
      <c r="H1" s="3" t="s">
        <v>2</v>
      </c>
      <c r="I1" s="5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3" t="str">
        <f>IF($B1&lt;&gt;"Qd","X","Qd")</f>
        <v>X</v>
      </c>
      <c r="O1" s="4" t="s">
        <v>13</v>
      </c>
      <c r="P1" s="4" t="s">
        <v>14</v>
      </c>
      <c r="Q1" s="5" t="s">
        <v>15</v>
      </c>
      <c r="R1" s="3" t="s">
        <v>12</v>
      </c>
      <c r="S1" s="41" t="s">
        <v>31</v>
      </c>
      <c r="T1" s="42" t="s">
        <v>32</v>
      </c>
      <c r="U1" s="42" t="s">
        <v>33</v>
      </c>
      <c r="V1" s="42" t="s">
        <v>29</v>
      </c>
      <c r="W1" s="42" t="s">
        <v>30</v>
      </c>
      <c r="X1" s="43"/>
    </row>
    <row r="2" spans="1:24" x14ac:dyDescent="0.25">
      <c r="A2" s="16">
        <v>0</v>
      </c>
      <c r="B2" s="22">
        <v>0</v>
      </c>
      <c r="C2" s="14">
        <v>0</v>
      </c>
      <c r="D2" s="14">
        <v>0</v>
      </c>
      <c r="E2" s="23">
        <v>0</v>
      </c>
      <c r="F2" s="50" t="str">
        <f>IF(B1="Qd",IF(AND(B2=0,N2=0),0,IF(AND(B2=0,N2=1),1,IF(AND(B2=1,N2=0),"X",IF(AND(B2=1,N2=1),"X","x"))))," ")</f>
        <v xml:space="preserve"> </v>
      </c>
      <c r="G2" s="51" t="str">
        <f>IF(B1="Qd",IF(AND(B2=0,N2=0),"X",IF(AND(B2=0,N2=1),"X",IF(AND(B2=1,N2=0),1,IF(AND(B2=1,N2=1),0,"x"))))," ")</f>
        <v xml:space="preserve"> </v>
      </c>
      <c r="H2" s="50">
        <f>IF(AND(C2=0,O2=0),0,IF(AND(C2=0,O2=1),1,IF(AND(C2=1,O2=0),"X",IF(AND(C2=1,O2=1),"X","x"))))</f>
        <v>0</v>
      </c>
      <c r="I2" s="51" t="str">
        <f>IF(AND(C2=0,O2=0),"X",IF(AND(C2=0,O2=1),"X",IF(AND(C2=1,O2=0),1,IF(AND(C2=1,O2=1),0,"x"))))</f>
        <v>X</v>
      </c>
      <c r="J2" s="50">
        <f>IF(AND(D2=0,P2=0),0,IF(AND(D2=0,P2=1),1,IF(AND(D2=1,P2=0),"X",IF(AND(D2=1,P2=1),"X","x"))))</f>
        <v>0</v>
      </c>
      <c r="K2" s="51" t="str">
        <f>IF(AND(D2=0,P2=0),"X",IF(AND(D2=0,P2=1),"X",IF(AND(D2=1,P2=0),1,IF(AND(D2=1,P2=1),0,"x"))))</f>
        <v>X</v>
      </c>
      <c r="L2" s="50">
        <f>IF(AND(E2=0,Q2=0),0,IF(AND(E2=0,Q2=1),1,IF(AND(E2=1,Q2=0),"X",IF(AND(E2=1,Q2=1),"X","x"))))</f>
        <v>1</v>
      </c>
      <c r="M2" s="51" t="str">
        <f>IF(AND(E2=0,Q2=0),"X",IF(AND(E2=0,Q2=1),"X",IF(AND(E2=1,Q2=0),1,IF(AND(E2=1,Q2=1),0,"x"))))</f>
        <v>X</v>
      </c>
      <c r="N2" s="22" t="s">
        <v>48</v>
      </c>
      <c r="O2" s="14">
        <v>0</v>
      </c>
      <c r="P2" s="14">
        <v>0</v>
      </c>
      <c r="Q2" s="23">
        <v>1</v>
      </c>
      <c r="R2" s="39">
        <v>1</v>
      </c>
      <c r="S2" s="44"/>
      <c r="T2" s="6">
        <v>0</v>
      </c>
      <c r="U2" s="6">
        <v>1</v>
      </c>
      <c r="V2" s="6">
        <v>0</v>
      </c>
      <c r="W2" s="6">
        <v>0</v>
      </c>
      <c r="X2" s="45" t="s">
        <v>34</v>
      </c>
    </row>
    <row r="3" spans="1:24" x14ac:dyDescent="0.25">
      <c r="A3" s="17">
        <v>1</v>
      </c>
      <c r="B3" s="19">
        <v>0</v>
      </c>
      <c r="C3" s="15">
        <v>0</v>
      </c>
      <c r="D3" s="15">
        <v>0</v>
      </c>
      <c r="E3" s="20">
        <v>1</v>
      </c>
      <c r="F3" s="52" t="str">
        <f>IF(B1="Qd",IF(AND(B3=0,N3=0),0,IF(AND(B3=0,N3=1),1,IF(AND(B3=1,N3=0),"X",IF(AND(B3=1,N3=1),"X","x"))))," ")</f>
        <v xml:space="preserve"> </v>
      </c>
      <c r="G3" s="53" t="str">
        <f>IF(B1="Qd",IF(AND(B3=0,N3=0),"X",IF(AND(B3=0,N3=1),"X",IF(AND(B3=1,N3=0),1,IF(AND(B3=1,N3=1),0,"x"))))," ")</f>
        <v xml:space="preserve"> </v>
      </c>
      <c r="H3" s="52">
        <f t="shared" ref="H3:H17" si="0">IF(AND(C3=0,O3=0),0,IF(AND(C3=0,O3=1),1,IF(AND(C3=1,O3=0),"X",IF(AND(C3=1,O3=1),"X","x"))))</f>
        <v>0</v>
      </c>
      <c r="I3" s="53" t="str">
        <f t="shared" ref="I3:I17" si="1">IF(AND(C3=0,O3=0),"X",IF(AND(C3=0,O3=1),"X",IF(AND(C3=1,O3=0),1,IF(AND(C3=1,O3=1),0,"x"))))</f>
        <v>X</v>
      </c>
      <c r="J3" s="52">
        <f t="shared" ref="J3:J17" si="2">IF(AND(D3=0,P3=0),0,IF(AND(D3=0,P3=1),1,IF(AND(D3=1,P3=0),"X",IF(AND(D3=1,P3=1),"X","x"))))</f>
        <v>1</v>
      </c>
      <c r="K3" s="53" t="str">
        <f t="shared" ref="K3:K17" si="3">IF(AND(D3=0,P3=0),"X",IF(AND(D3=0,P3=1),"X",IF(AND(D3=1,P3=0),1,IF(AND(D3=1,P3=1),0,"x"))))</f>
        <v>X</v>
      </c>
      <c r="L3" s="52" t="str">
        <f t="shared" ref="L3:L17" si="4">IF(AND(E3=0,Q3=0),0,IF(AND(E3=0,Q3=1),1,IF(AND(E3=1,Q3=0),"X",IF(AND(E3=1,Q3=1),"X","x"))))</f>
        <v>X</v>
      </c>
      <c r="M3" s="53">
        <f t="shared" ref="M3:M17" si="5">IF(AND(E3=0,Q3=0),"X",IF(AND(E3=0,Q3=1),"X",IF(AND(E3=1,Q3=0),1,IF(AND(E3=1,Q3=1),0,"x"))))</f>
        <v>1</v>
      </c>
      <c r="N3" s="19" t="s">
        <v>48</v>
      </c>
      <c r="O3" s="15">
        <v>0</v>
      </c>
      <c r="P3" s="15">
        <v>1</v>
      </c>
      <c r="Q3" s="20">
        <v>0</v>
      </c>
      <c r="R3" s="40">
        <v>2</v>
      </c>
      <c r="S3" s="46"/>
      <c r="T3" s="6"/>
      <c r="U3" s="6"/>
      <c r="V3" s="6">
        <v>0</v>
      </c>
      <c r="W3" s="6">
        <v>1</v>
      </c>
      <c r="X3" s="45" t="s">
        <v>35</v>
      </c>
    </row>
    <row r="4" spans="1:24" x14ac:dyDescent="0.25">
      <c r="A4" s="17">
        <v>2</v>
      </c>
      <c r="B4" s="19">
        <v>0</v>
      </c>
      <c r="C4" s="15">
        <v>0</v>
      </c>
      <c r="D4" s="15">
        <v>1</v>
      </c>
      <c r="E4" s="20">
        <v>0</v>
      </c>
      <c r="F4" s="52" t="str">
        <f>IF(B1="Qd",IF(AND(B4=0,N4=0),0,IF(AND(B4=0,N4=1),1,IF(AND(B4=1,N4=0),"X",IF(AND(B4=1,N4=1),"X","x"))))," ")</f>
        <v xml:space="preserve"> </v>
      </c>
      <c r="G4" s="53" t="str">
        <f>IF(B1="Qd",IF(AND(B4=0,N4=0),"X",IF(AND(B4=0,N4=1),"X",IF(AND(B4=1,N4=0),1,IF(AND(B4=1,N4=1),0,"x"))))," ")</f>
        <v xml:space="preserve"> </v>
      </c>
      <c r="H4" s="52">
        <f t="shared" si="0"/>
        <v>0</v>
      </c>
      <c r="I4" s="53" t="str">
        <f t="shared" si="1"/>
        <v>X</v>
      </c>
      <c r="J4" s="52" t="str">
        <f t="shared" si="2"/>
        <v>X</v>
      </c>
      <c r="K4" s="53">
        <f t="shared" si="3"/>
        <v>0</v>
      </c>
      <c r="L4" s="52">
        <f t="shared" si="4"/>
        <v>1</v>
      </c>
      <c r="M4" s="53" t="str">
        <f t="shared" si="5"/>
        <v>X</v>
      </c>
      <c r="N4" s="19" t="s">
        <v>48</v>
      </c>
      <c r="O4" s="15">
        <v>0</v>
      </c>
      <c r="P4" s="15">
        <v>1</v>
      </c>
      <c r="Q4" s="20">
        <v>1</v>
      </c>
      <c r="R4" s="40">
        <v>3</v>
      </c>
      <c r="S4" s="46"/>
      <c r="T4" s="6"/>
      <c r="U4" s="6"/>
      <c r="V4" s="6">
        <v>0</v>
      </c>
      <c r="W4" s="6" t="s">
        <v>37</v>
      </c>
      <c r="X4" s="45" t="s">
        <v>36</v>
      </c>
    </row>
    <row r="5" spans="1:24" x14ac:dyDescent="0.25">
      <c r="A5" s="17">
        <v>3</v>
      </c>
      <c r="B5" s="19">
        <v>0</v>
      </c>
      <c r="C5" s="15">
        <v>0</v>
      </c>
      <c r="D5" s="15">
        <v>1</v>
      </c>
      <c r="E5" s="20">
        <v>1</v>
      </c>
      <c r="F5" s="52" t="str">
        <f>IF(B1="Qd",IF(AND(B5=0,N5=0),0,IF(AND(B5=0,N5=1),1,IF(AND(B5=1,N5=0),"X",IF(AND(B5=1,N5=1),"X","x"))))," ")</f>
        <v xml:space="preserve"> </v>
      </c>
      <c r="G5" s="53" t="str">
        <f>IF(B1="Qd",IF(AND(B5=0,N5=0),"X",IF(AND(B5=0,N5=1),"X",IF(AND(B5=1,N5=0),1,IF(AND(B5=1,N5=1),0,"x"))))," ")</f>
        <v xml:space="preserve"> </v>
      </c>
      <c r="H5" s="52">
        <f t="shared" si="0"/>
        <v>1</v>
      </c>
      <c r="I5" s="53" t="str">
        <f t="shared" si="1"/>
        <v>X</v>
      </c>
      <c r="J5" s="52" t="str">
        <f t="shared" si="2"/>
        <v>X</v>
      </c>
      <c r="K5" s="53">
        <f t="shared" si="3"/>
        <v>1</v>
      </c>
      <c r="L5" s="52" t="str">
        <f t="shared" si="4"/>
        <v>X</v>
      </c>
      <c r="M5" s="53">
        <f t="shared" si="5"/>
        <v>1</v>
      </c>
      <c r="N5" s="19" t="s">
        <v>48</v>
      </c>
      <c r="O5" s="15">
        <v>1</v>
      </c>
      <c r="P5" s="15">
        <v>0</v>
      </c>
      <c r="Q5" s="20">
        <v>0</v>
      </c>
      <c r="R5" s="40">
        <v>4</v>
      </c>
      <c r="S5" s="46"/>
      <c r="T5" s="6"/>
      <c r="U5" s="6"/>
      <c r="V5" s="6"/>
      <c r="W5" s="6"/>
      <c r="X5" s="45"/>
    </row>
    <row r="6" spans="1:24" x14ac:dyDescent="0.25">
      <c r="A6" s="17">
        <v>4</v>
      </c>
      <c r="B6" s="19">
        <v>0</v>
      </c>
      <c r="C6" s="15">
        <v>1</v>
      </c>
      <c r="D6" s="15">
        <v>0</v>
      </c>
      <c r="E6" s="20">
        <v>0</v>
      </c>
      <c r="F6" s="52" t="str">
        <f>IF(B1="Qd",IF(AND(B6=0,N6=0),0,IF(AND(B6=0,N6=1),1,IF(AND(B6=1,N6=0),"X",IF(AND(B6=1,N6=1),"X","x"))))," ")</f>
        <v xml:space="preserve"> </v>
      </c>
      <c r="G6" s="53" t="str">
        <f>IF(B1="Qd",IF(AND(B6=0,N6=0),"X",IF(AND(B6=0,N6=1),"X",IF(AND(B6=1,N6=0),1,IF(AND(B6=1,N6=1),0,"x"))))," ")</f>
        <v xml:space="preserve"> </v>
      </c>
      <c r="H6" s="52" t="str">
        <f t="shared" si="0"/>
        <v>X</v>
      </c>
      <c r="I6" s="53">
        <f t="shared" si="1"/>
        <v>0</v>
      </c>
      <c r="J6" s="52">
        <f t="shared" si="2"/>
        <v>0</v>
      </c>
      <c r="K6" s="53" t="str">
        <f t="shared" si="3"/>
        <v>X</v>
      </c>
      <c r="L6" s="52">
        <f t="shared" si="4"/>
        <v>1</v>
      </c>
      <c r="M6" s="53" t="str">
        <f t="shared" si="5"/>
        <v>X</v>
      </c>
      <c r="N6" s="19" t="s">
        <v>48</v>
      </c>
      <c r="O6" s="15">
        <v>1</v>
      </c>
      <c r="P6" s="15">
        <v>0</v>
      </c>
      <c r="Q6" s="20">
        <v>1</v>
      </c>
      <c r="R6" s="40">
        <v>5</v>
      </c>
      <c r="S6" s="46"/>
      <c r="T6" s="6">
        <v>0</v>
      </c>
      <c r="U6" s="6">
        <v>1</v>
      </c>
      <c r="V6" s="6">
        <v>1</v>
      </c>
      <c r="W6" s="6">
        <v>1</v>
      </c>
      <c r="X6" s="45" t="s">
        <v>38</v>
      </c>
    </row>
    <row r="7" spans="1:24" x14ac:dyDescent="0.25">
      <c r="A7" s="17">
        <v>5</v>
      </c>
      <c r="B7" s="19">
        <v>0</v>
      </c>
      <c r="C7" s="15">
        <v>1</v>
      </c>
      <c r="D7" s="15">
        <v>0</v>
      </c>
      <c r="E7" s="20">
        <v>1</v>
      </c>
      <c r="F7" s="52" t="str">
        <f>IF(B1="Qd",IF(AND(B7=0,N7=0),0,IF(AND(B7=0,N7=1),1,IF(AND(B7=1,N7=0),"X",IF(AND(B7=1,N7=1),"X","x"))))," ")</f>
        <v xml:space="preserve"> </v>
      </c>
      <c r="G7" s="53" t="str">
        <f>IF(B1="Qd",IF(AND(B7=0,N7=0),"X",IF(AND(B7=0,N7=1),"X",IF(AND(B7=1,N7=0),1,IF(AND(B7=1,N7=1),0,"x"))))," ")</f>
        <v xml:space="preserve"> </v>
      </c>
      <c r="H7" s="52" t="str">
        <f t="shared" si="0"/>
        <v>X</v>
      </c>
      <c r="I7" s="53">
        <f t="shared" si="1"/>
        <v>0</v>
      </c>
      <c r="J7" s="52">
        <f t="shared" si="2"/>
        <v>1</v>
      </c>
      <c r="K7" s="53" t="str">
        <f t="shared" si="3"/>
        <v>X</v>
      </c>
      <c r="L7" s="52" t="str">
        <f t="shared" si="4"/>
        <v>X</v>
      </c>
      <c r="M7" s="53">
        <f t="shared" si="5"/>
        <v>1</v>
      </c>
      <c r="N7" s="19" t="s">
        <v>48</v>
      </c>
      <c r="O7" s="15">
        <v>1</v>
      </c>
      <c r="P7" s="15">
        <v>1</v>
      </c>
      <c r="Q7" s="20">
        <v>0</v>
      </c>
      <c r="R7" s="40">
        <v>6</v>
      </c>
      <c r="S7" s="46"/>
      <c r="T7" s="6"/>
      <c r="U7" s="6"/>
      <c r="V7" s="6">
        <v>1</v>
      </c>
      <c r="W7" s="6">
        <v>0</v>
      </c>
      <c r="X7" s="45" t="s">
        <v>39</v>
      </c>
    </row>
    <row r="8" spans="1:24" x14ac:dyDescent="0.25">
      <c r="A8" s="17">
        <v>6</v>
      </c>
      <c r="B8" s="19">
        <v>0</v>
      </c>
      <c r="C8" s="15">
        <v>1</v>
      </c>
      <c r="D8" s="15">
        <v>1</v>
      </c>
      <c r="E8" s="20">
        <v>0</v>
      </c>
      <c r="F8" s="52" t="str">
        <f>IF(B1="Qd",IF(AND(B8=0,N8=0),0,IF(AND(B8=0,N8=1),1,IF(AND(B8=1,N8=0),"X",IF(AND(B8=1,N8=1),"X","x"))))," ")</f>
        <v xml:space="preserve"> </v>
      </c>
      <c r="G8" s="53" t="str">
        <f>IF(B1="Qd",IF(AND(B8=0,N8=0),"X",IF(AND(B8=0,N8=1),"X",IF(AND(B8=1,N8=0),1,IF(AND(B8=1,N8=1),0,"x"))))," ")</f>
        <v xml:space="preserve"> </v>
      </c>
      <c r="H8" s="52" t="str">
        <f t="shared" si="0"/>
        <v>X</v>
      </c>
      <c r="I8" s="53">
        <f t="shared" si="1"/>
        <v>0</v>
      </c>
      <c r="J8" s="52" t="str">
        <f t="shared" si="2"/>
        <v>X</v>
      </c>
      <c r="K8" s="53">
        <f t="shared" si="3"/>
        <v>0</v>
      </c>
      <c r="L8" s="52">
        <f t="shared" si="4"/>
        <v>1</v>
      </c>
      <c r="M8" s="53" t="str">
        <f t="shared" si="5"/>
        <v>X</v>
      </c>
      <c r="N8" s="19" t="s">
        <v>48</v>
      </c>
      <c r="O8" s="15">
        <v>1</v>
      </c>
      <c r="P8" s="15">
        <v>1</v>
      </c>
      <c r="Q8" s="20">
        <v>1</v>
      </c>
      <c r="R8" s="40">
        <v>7</v>
      </c>
      <c r="S8" s="46"/>
      <c r="T8" s="6"/>
      <c r="U8" s="6"/>
      <c r="V8" s="6">
        <v>1</v>
      </c>
      <c r="W8" s="6" t="s">
        <v>37</v>
      </c>
      <c r="X8" s="45" t="s">
        <v>36</v>
      </c>
    </row>
    <row r="9" spans="1:24" x14ac:dyDescent="0.25">
      <c r="A9" s="17">
        <v>7</v>
      </c>
      <c r="B9" s="19">
        <v>0</v>
      </c>
      <c r="C9" s="15">
        <v>1</v>
      </c>
      <c r="D9" s="15">
        <v>1</v>
      </c>
      <c r="E9" s="20">
        <v>1</v>
      </c>
      <c r="F9" s="52" t="str">
        <f>IF(B1="Qd",IF(AND(B9=0,N9=0),0,IF(AND(B9=0,N9=1),1,IF(AND(B9=1,N9=0),"X",IF(AND(B9=1,N9=1),"X","x"))))," ")</f>
        <v xml:space="preserve"> </v>
      </c>
      <c r="G9" s="53" t="str">
        <f>IF(B1="Qd",IF(AND(B9=0,N9=0),"X",IF(AND(B9=0,N9=1),"X",IF(AND(B9=1,N9=0),1,IF(AND(B9=1,N9=1),0,"x"))))," ")</f>
        <v xml:space="preserve"> </v>
      </c>
      <c r="H9" s="52" t="str">
        <f t="shared" si="0"/>
        <v>X</v>
      </c>
      <c r="I9" s="53">
        <f t="shared" si="1"/>
        <v>1</v>
      </c>
      <c r="J9" s="52" t="str">
        <f t="shared" si="2"/>
        <v>X</v>
      </c>
      <c r="K9" s="53">
        <f t="shared" si="3"/>
        <v>1</v>
      </c>
      <c r="L9" s="52" t="str">
        <f t="shared" si="4"/>
        <v>X</v>
      </c>
      <c r="M9" s="53">
        <f t="shared" si="5"/>
        <v>1</v>
      </c>
      <c r="N9" s="19" t="s">
        <v>48</v>
      </c>
      <c r="O9" s="15">
        <v>0</v>
      </c>
      <c r="P9" s="15">
        <v>0</v>
      </c>
      <c r="Q9" s="20">
        <v>0</v>
      </c>
      <c r="R9" s="40">
        <v>0</v>
      </c>
      <c r="S9" s="46"/>
      <c r="T9" s="6"/>
      <c r="U9" s="6"/>
      <c r="V9" s="6"/>
      <c r="W9" s="6"/>
      <c r="X9" s="45"/>
    </row>
    <row r="10" spans="1:24" x14ac:dyDescent="0.25">
      <c r="A10" s="17">
        <f>IF($B$1="Qd",8,0)</f>
        <v>0</v>
      </c>
      <c r="B10" s="19">
        <v>1</v>
      </c>
      <c r="C10" s="15">
        <v>0</v>
      </c>
      <c r="D10" s="15">
        <v>0</v>
      </c>
      <c r="E10" s="20">
        <v>0</v>
      </c>
      <c r="F10" s="52" t="str">
        <f>IF(B1="Qd",IF(AND(B10=0,N10=0),0,IF(AND(B10=0,N10=1),1,IF(AND(B10=1,N10=0),"X",IF(AND(B10=1,N10=1),"X","x"))))," ")</f>
        <v xml:space="preserve"> </v>
      </c>
      <c r="G10" s="53" t="str">
        <f>IF(B1="Qd",IF(AND(B10=0,N10=0),"X",IF(AND(B10=0,N10=1),"X",IF(AND(B10=1,N10=0),1,IF(AND(B10=1,N10=1),0,"x"))))," ")</f>
        <v xml:space="preserve"> </v>
      </c>
      <c r="H10" s="52">
        <f t="shared" si="0"/>
        <v>1</v>
      </c>
      <c r="I10" s="53" t="str">
        <f t="shared" si="1"/>
        <v>X</v>
      </c>
      <c r="J10" s="52">
        <f t="shared" si="2"/>
        <v>1</v>
      </c>
      <c r="K10" s="53" t="str">
        <f t="shared" si="3"/>
        <v>X</v>
      </c>
      <c r="L10" s="52">
        <f t="shared" si="4"/>
        <v>1</v>
      </c>
      <c r="M10" s="53" t="str">
        <f t="shared" si="5"/>
        <v>X</v>
      </c>
      <c r="N10" s="19" t="s">
        <v>48</v>
      </c>
      <c r="O10" s="15">
        <v>1</v>
      </c>
      <c r="P10" s="15">
        <v>1</v>
      </c>
      <c r="Q10" s="20">
        <v>1</v>
      </c>
      <c r="R10" s="40">
        <v>7</v>
      </c>
      <c r="S10" s="46"/>
      <c r="T10" s="6">
        <v>1</v>
      </c>
      <c r="U10" s="6">
        <v>0</v>
      </c>
      <c r="V10" s="6">
        <v>1</v>
      </c>
      <c r="W10" s="6">
        <v>1</v>
      </c>
      <c r="X10" s="45" t="s">
        <v>38</v>
      </c>
    </row>
    <row r="11" spans="1:24" x14ac:dyDescent="0.25">
      <c r="A11" s="17">
        <f>IF($B$1="Qd",9,1)</f>
        <v>1</v>
      </c>
      <c r="B11" s="19">
        <v>1</v>
      </c>
      <c r="C11" s="15">
        <v>0</v>
      </c>
      <c r="D11" s="15">
        <v>0</v>
      </c>
      <c r="E11" s="20">
        <v>1</v>
      </c>
      <c r="F11" s="52" t="str">
        <f>IF(B1="Qd",IF(AND(B11=0,N11=0),0,IF(AND(B11=0,N11=1),1,IF(AND(B11=1,N11=0),"X",IF(AND(B11=1,N11=1),"X","x"))))," ")</f>
        <v xml:space="preserve"> </v>
      </c>
      <c r="G11" s="53" t="str">
        <f>IF(B1="Qd",IF(AND(B11=0,N11=0),"X",IF(AND(B11=0,N11=1),"X",IF(AND(B11=1,N11=0),1,IF(AND(B11=1,N11=1),0,"x"))))," ")</f>
        <v xml:space="preserve"> </v>
      </c>
      <c r="H11" s="52">
        <f t="shared" si="0"/>
        <v>0</v>
      </c>
      <c r="I11" s="53" t="str">
        <f t="shared" si="1"/>
        <v>X</v>
      </c>
      <c r="J11" s="52">
        <f t="shared" si="2"/>
        <v>0</v>
      </c>
      <c r="K11" s="53" t="str">
        <f t="shared" si="3"/>
        <v>X</v>
      </c>
      <c r="L11" s="52" t="str">
        <f t="shared" si="4"/>
        <v>X</v>
      </c>
      <c r="M11" s="53">
        <f t="shared" si="5"/>
        <v>1</v>
      </c>
      <c r="N11" s="19" t="s">
        <v>48</v>
      </c>
      <c r="O11" s="15">
        <v>0</v>
      </c>
      <c r="P11" s="15">
        <v>0</v>
      </c>
      <c r="Q11" s="20">
        <v>0</v>
      </c>
      <c r="R11" s="40">
        <v>0</v>
      </c>
      <c r="S11" s="46"/>
      <c r="T11" s="6"/>
      <c r="U11" s="6"/>
      <c r="V11" s="6">
        <v>0</v>
      </c>
      <c r="W11" s="6">
        <v>1</v>
      </c>
      <c r="X11" s="45" t="s">
        <v>35</v>
      </c>
    </row>
    <row r="12" spans="1:24" x14ac:dyDescent="0.25">
      <c r="A12" s="17">
        <f>IF($B$1="Qd",10,2)</f>
        <v>2</v>
      </c>
      <c r="B12" s="19">
        <v>1</v>
      </c>
      <c r="C12" s="15">
        <v>0</v>
      </c>
      <c r="D12" s="15">
        <v>1</v>
      </c>
      <c r="E12" s="20">
        <v>0</v>
      </c>
      <c r="F12" s="52" t="str">
        <f>IF(B1="Qd",IF(AND(B12=0,N12=0),0,IF(AND(B12=0,N12=1),1,IF(AND(B12=1,N12=0),"X",IF(AND(B12=1,N12=1),"X","x"))))," ")</f>
        <v xml:space="preserve"> </v>
      </c>
      <c r="G12" s="53" t="str">
        <f>IF(B1="Qd",IF(AND(B12=0,N12=0),"X",IF(AND(B12=0,N12=1),"X",IF(AND(B12=1,N12=0),1,IF(AND(B12=1,N12=1),0,"x"))))," ")</f>
        <v xml:space="preserve"> </v>
      </c>
      <c r="H12" s="52">
        <f t="shared" si="0"/>
        <v>0</v>
      </c>
      <c r="I12" s="53" t="str">
        <f t="shared" si="1"/>
        <v>X</v>
      </c>
      <c r="J12" s="52" t="str">
        <f t="shared" si="2"/>
        <v>X</v>
      </c>
      <c r="K12" s="53">
        <f t="shared" si="3"/>
        <v>1</v>
      </c>
      <c r="L12" s="52">
        <f t="shared" si="4"/>
        <v>1</v>
      </c>
      <c r="M12" s="53" t="str">
        <f t="shared" si="5"/>
        <v>X</v>
      </c>
      <c r="N12" s="19" t="s">
        <v>48</v>
      </c>
      <c r="O12" s="15">
        <v>0</v>
      </c>
      <c r="P12" s="15">
        <v>0</v>
      </c>
      <c r="Q12" s="20">
        <v>1</v>
      </c>
      <c r="R12" s="40">
        <v>1</v>
      </c>
      <c r="S12" s="46"/>
      <c r="T12" s="6"/>
      <c r="U12" s="6"/>
      <c r="V12" s="6" t="s">
        <v>37</v>
      </c>
      <c r="W12" s="6">
        <v>1</v>
      </c>
      <c r="X12" s="45" t="s">
        <v>36</v>
      </c>
    </row>
    <row r="13" spans="1:24" x14ac:dyDescent="0.25">
      <c r="A13" s="17">
        <f>IF($B$1="Qd",11,3)</f>
        <v>3</v>
      </c>
      <c r="B13" s="19">
        <v>1</v>
      </c>
      <c r="C13" s="15">
        <v>0</v>
      </c>
      <c r="D13" s="15">
        <v>1</v>
      </c>
      <c r="E13" s="20">
        <v>1</v>
      </c>
      <c r="F13" s="52" t="str">
        <f>IF(B1="Qd",IF(AND(B13=0,N13=0),0,IF(AND(B13=0,N13=1),1,IF(AND(B13=1,N13=0),"X",IF(AND(B13=1,N13=1),"X","x"))))," ")</f>
        <v xml:space="preserve"> </v>
      </c>
      <c r="G13" s="53" t="str">
        <f>IF(B1="Qd",IF(AND(B13=0,N13=0),"X",IF(AND(B13=0,N13=1),"X",IF(AND(B13=1,N13=0),1,IF(AND(B13=1,N13=1),0,"x"))))," ")</f>
        <v xml:space="preserve"> </v>
      </c>
      <c r="H13" s="52">
        <f t="shared" si="0"/>
        <v>0</v>
      </c>
      <c r="I13" s="53" t="str">
        <f t="shared" si="1"/>
        <v>X</v>
      </c>
      <c r="J13" s="52" t="str">
        <f t="shared" si="2"/>
        <v>X</v>
      </c>
      <c r="K13" s="53">
        <f t="shared" si="3"/>
        <v>0</v>
      </c>
      <c r="L13" s="52" t="str">
        <f t="shared" si="4"/>
        <v>X</v>
      </c>
      <c r="M13" s="53">
        <f t="shared" si="5"/>
        <v>1</v>
      </c>
      <c r="N13" s="19" t="s">
        <v>48</v>
      </c>
      <c r="O13" s="15">
        <v>0</v>
      </c>
      <c r="P13" s="15">
        <v>1</v>
      </c>
      <c r="Q13" s="20">
        <v>0</v>
      </c>
      <c r="R13" s="40">
        <v>2</v>
      </c>
      <c r="S13" s="46"/>
      <c r="T13" s="6"/>
      <c r="U13" s="6"/>
      <c r="V13" s="6"/>
      <c r="W13" s="6"/>
      <c r="X13" s="45"/>
    </row>
    <row r="14" spans="1:24" x14ac:dyDescent="0.25">
      <c r="A14" s="17">
        <f>IF($B$1="Qd",12,4)</f>
        <v>4</v>
      </c>
      <c r="B14" s="19">
        <v>1</v>
      </c>
      <c r="C14" s="15">
        <v>1</v>
      </c>
      <c r="D14" s="15">
        <v>0</v>
      </c>
      <c r="E14" s="20">
        <v>0</v>
      </c>
      <c r="F14" s="52" t="str">
        <f>IF(B1="Qd",IF(AND(B14=0,N14=0),0,IF(AND(B14=0,N14=1),1,IF(AND(B14=1,N14=0),"X",IF(AND(B14=1,N14=1),"X","x"))))," ")</f>
        <v xml:space="preserve"> </v>
      </c>
      <c r="G14" s="53" t="str">
        <f>IF(B1="Qd",IF(AND(B14=0,N14=0),"X",IF(AND(B14=0,N14=1),"X",IF(AND(B14=1,N14=0),1,IF(AND(B14=1,N14=1),0,"x"))))," ")</f>
        <v xml:space="preserve"> </v>
      </c>
      <c r="H14" s="52" t="str">
        <f t="shared" si="0"/>
        <v>X</v>
      </c>
      <c r="I14" s="53">
        <f t="shared" si="1"/>
        <v>1</v>
      </c>
      <c r="J14" s="52">
        <f t="shared" si="2"/>
        <v>1</v>
      </c>
      <c r="K14" s="53" t="str">
        <f t="shared" si="3"/>
        <v>X</v>
      </c>
      <c r="L14" s="52">
        <f t="shared" si="4"/>
        <v>1</v>
      </c>
      <c r="M14" s="53" t="str">
        <f t="shared" si="5"/>
        <v>X</v>
      </c>
      <c r="N14" s="19" t="s">
        <v>48</v>
      </c>
      <c r="O14" s="15">
        <v>0</v>
      </c>
      <c r="P14" s="15">
        <v>1</v>
      </c>
      <c r="Q14" s="20">
        <v>1</v>
      </c>
      <c r="R14" s="40">
        <v>3</v>
      </c>
      <c r="S14" s="46"/>
      <c r="T14" s="6">
        <v>1</v>
      </c>
      <c r="U14" s="6">
        <v>1</v>
      </c>
      <c r="V14" s="6">
        <v>0</v>
      </c>
      <c r="W14" s="6">
        <v>0</v>
      </c>
      <c r="X14" s="45" t="s">
        <v>34</v>
      </c>
    </row>
    <row r="15" spans="1:24" x14ac:dyDescent="0.25">
      <c r="A15" s="17">
        <f>IF($B$1="Qd",13,5)</f>
        <v>5</v>
      </c>
      <c r="B15" s="19">
        <v>1</v>
      </c>
      <c r="C15" s="15">
        <v>1</v>
      </c>
      <c r="D15" s="15">
        <v>0</v>
      </c>
      <c r="E15" s="20">
        <v>1</v>
      </c>
      <c r="F15" s="52" t="str">
        <f>IF(B1="Qd",IF(AND(B15=0,N15=0),0,IF(AND(B15=0,N15=1),1,IF(AND(B15=1,N15=0),"X",IF(AND(B15=1,N15=1),"X","x"))))," ")</f>
        <v xml:space="preserve"> </v>
      </c>
      <c r="G15" s="53" t="str">
        <f>IF(B1="Qd",IF(AND(B15=0,N15=0),"X",IF(AND(B15=0,N15=1),"X",IF(AND(B15=1,N15=0),1,IF(AND(B15=1,N15=1),0,"x"))))," ")</f>
        <v xml:space="preserve"> </v>
      </c>
      <c r="H15" s="52" t="str">
        <f t="shared" si="0"/>
        <v>X</v>
      </c>
      <c r="I15" s="53">
        <f t="shared" si="1"/>
        <v>0</v>
      </c>
      <c r="J15" s="52">
        <f t="shared" si="2"/>
        <v>0</v>
      </c>
      <c r="K15" s="53" t="str">
        <f t="shared" si="3"/>
        <v>X</v>
      </c>
      <c r="L15" s="52" t="str">
        <f t="shared" si="4"/>
        <v>X</v>
      </c>
      <c r="M15" s="53">
        <f t="shared" si="5"/>
        <v>1</v>
      </c>
      <c r="N15" s="19" t="s">
        <v>48</v>
      </c>
      <c r="O15" s="15">
        <v>1</v>
      </c>
      <c r="P15" s="15">
        <v>0</v>
      </c>
      <c r="Q15" s="20">
        <v>0</v>
      </c>
      <c r="R15" s="40">
        <v>4</v>
      </c>
      <c r="S15" s="46"/>
      <c r="T15" s="6"/>
      <c r="U15" s="6"/>
      <c r="V15" s="6">
        <v>1</v>
      </c>
      <c r="W15" s="6">
        <v>0</v>
      </c>
      <c r="X15" s="45" t="s">
        <v>39</v>
      </c>
    </row>
    <row r="16" spans="1:24" x14ac:dyDescent="0.25">
      <c r="A16" s="17">
        <f>IF($B$1="Qd",14,6)</f>
        <v>6</v>
      </c>
      <c r="B16" s="19">
        <v>1</v>
      </c>
      <c r="C16" s="15">
        <v>1</v>
      </c>
      <c r="D16" s="15">
        <v>1</v>
      </c>
      <c r="E16" s="20">
        <v>0</v>
      </c>
      <c r="F16" s="52" t="str">
        <f>IF(B1="Qd",IF(AND(B16=0,N16=0),0,IF(AND(B16=0,N16=1),1,IF(AND(B16=1,N16=0),"X",IF(AND(B16=1,N16=1),"X","x"))))," ")</f>
        <v xml:space="preserve"> </v>
      </c>
      <c r="G16" s="53" t="str">
        <f>IF(B1="Qd",IF(AND(B16=0,N16=0),"X",IF(AND(B16=0,N16=1),"X",IF(AND(B16=1,N16=0),1,IF(AND(B16=1,N16=1),0,"x"))))," ")</f>
        <v xml:space="preserve"> </v>
      </c>
      <c r="H16" s="52" t="str">
        <f t="shared" si="0"/>
        <v>X</v>
      </c>
      <c r="I16" s="53">
        <f t="shared" si="1"/>
        <v>0</v>
      </c>
      <c r="J16" s="52" t="str">
        <f t="shared" si="2"/>
        <v>X</v>
      </c>
      <c r="K16" s="53">
        <f t="shared" si="3"/>
        <v>1</v>
      </c>
      <c r="L16" s="52">
        <f t="shared" si="4"/>
        <v>1</v>
      </c>
      <c r="M16" s="53" t="str">
        <f t="shared" si="5"/>
        <v>X</v>
      </c>
      <c r="N16" s="19" t="s">
        <v>48</v>
      </c>
      <c r="O16" s="15">
        <v>1</v>
      </c>
      <c r="P16" s="15">
        <v>0</v>
      </c>
      <c r="Q16" s="20">
        <v>1</v>
      </c>
      <c r="R16" s="40">
        <v>5</v>
      </c>
      <c r="S16" s="47"/>
      <c r="T16" s="48"/>
      <c r="U16" s="48"/>
      <c r="V16" s="48" t="s">
        <v>37</v>
      </c>
      <c r="W16" s="48">
        <v>0</v>
      </c>
      <c r="X16" s="49" t="s">
        <v>36</v>
      </c>
    </row>
    <row r="17" spans="1:24" ht="15.75" thickBot="1" x14ac:dyDescent="0.3">
      <c r="A17" s="18">
        <f>IF($B$1="Qd",15,7)</f>
        <v>7</v>
      </c>
      <c r="B17" s="36">
        <v>1</v>
      </c>
      <c r="C17" s="37">
        <v>1</v>
      </c>
      <c r="D17" s="37">
        <v>1</v>
      </c>
      <c r="E17" s="38">
        <v>1</v>
      </c>
      <c r="F17" s="54" t="str">
        <f>IF(B1="Qd",IF(AND(B17=0,N17=0),0,IF(AND(B17=0,N17=1),1,IF(AND(B17=1,N17=0),"X",IF(AND(B17=1,N17=1),"X","x"))))," ")</f>
        <v xml:space="preserve"> </v>
      </c>
      <c r="G17" s="55" t="str">
        <f>IF(B1="Qd",IF(AND(B17=0,N17=0),"X",IF(AND(B17=0,N17=1),"X",IF(AND(B17=1,N17=0),1,IF(AND(B17=1,N17=1),0,"x"))))," ")</f>
        <v xml:space="preserve"> </v>
      </c>
      <c r="H17" s="54" t="str">
        <f t="shared" si="0"/>
        <v>X</v>
      </c>
      <c r="I17" s="55">
        <f t="shared" si="1"/>
        <v>0</v>
      </c>
      <c r="J17" s="54" t="str">
        <f t="shared" si="2"/>
        <v>X</v>
      </c>
      <c r="K17" s="55">
        <f t="shared" si="3"/>
        <v>0</v>
      </c>
      <c r="L17" s="54" t="str">
        <f t="shared" si="4"/>
        <v>X</v>
      </c>
      <c r="M17" s="55">
        <f t="shared" si="5"/>
        <v>1</v>
      </c>
      <c r="N17" s="36" t="s">
        <v>48</v>
      </c>
      <c r="O17" s="37">
        <v>1</v>
      </c>
      <c r="P17" s="37">
        <v>1</v>
      </c>
      <c r="Q17" s="38">
        <v>0</v>
      </c>
      <c r="R17" s="21">
        <v>6</v>
      </c>
    </row>
    <row r="18" spans="1:24" x14ac:dyDescent="0.25">
      <c r="B18" s="62" t="s">
        <v>26</v>
      </c>
      <c r="C18" s="62"/>
      <c r="D18" s="62"/>
      <c r="E18" s="62"/>
      <c r="F18" s="62" t="s">
        <v>27</v>
      </c>
      <c r="G18" s="62"/>
      <c r="H18" s="62"/>
      <c r="I18" s="62"/>
      <c r="J18" s="62"/>
      <c r="K18" s="62"/>
      <c r="L18" s="62"/>
      <c r="M18" s="62"/>
      <c r="N18" s="62" t="s">
        <v>28</v>
      </c>
      <c r="O18" s="62"/>
      <c r="P18" s="62"/>
      <c r="Q18" s="62"/>
      <c r="R18" s="2"/>
    </row>
    <row r="19" spans="1:24" x14ac:dyDescent="0.25">
      <c r="B19" s="10"/>
      <c r="C19" s="10"/>
      <c r="D19" s="59" t="s">
        <v>16</v>
      </c>
      <c r="E19" s="59"/>
      <c r="F19" s="10"/>
      <c r="G19" s="10"/>
      <c r="H19" s="10"/>
      <c r="I19" s="10"/>
      <c r="J19" s="10"/>
      <c r="K19" s="59" t="s">
        <v>16</v>
      </c>
      <c r="L19" s="59"/>
      <c r="M19" s="10"/>
      <c r="N19" s="10"/>
      <c r="O19" s="10"/>
      <c r="P19" s="10"/>
      <c r="Q19" s="35"/>
      <c r="R19" s="35"/>
      <c r="S19" s="34"/>
      <c r="T19" s="34"/>
      <c r="U19" s="34"/>
      <c r="V19" s="34"/>
      <c r="W19" s="34"/>
      <c r="X19" s="34"/>
    </row>
    <row r="20" spans="1:24" ht="15.75" thickBot="1" x14ac:dyDescent="0.3">
      <c r="B20" s="10"/>
      <c r="C20" s="9" t="s">
        <v>0</v>
      </c>
      <c r="D20" s="9" t="s">
        <v>8</v>
      </c>
      <c r="E20" s="11" t="s">
        <v>9</v>
      </c>
      <c r="F20" s="11" t="s">
        <v>10</v>
      </c>
      <c r="G20" s="10" t="s">
        <v>11</v>
      </c>
      <c r="H20" s="10"/>
      <c r="I20" s="10"/>
      <c r="J20" s="12" t="s">
        <v>1</v>
      </c>
      <c r="K20" s="12" t="s">
        <v>8</v>
      </c>
      <c r="L20" s="12" t="s">
        <v>9</v>
      </c>
      <c r="M20" s="12">
        <v>11</v>
      </c>
      <c r="N20" s="12">
        <v>10</v>
      </c>
      <c r="O20" s="10"/>
      <c r="P20" s="10"/>
      <c r="Q20" s="35"/>
      <c r="R20" s="35"/>
      <c r="S20" s="34"/>
      <c r="T20" s="34"/>
      <c r="U20" s="34"/>
      <c r="V20" s="34"/>
      <c r="W20" s="34"/>
      <c r="X20" s="34"/>
    </row>
    <row r="21" spans="1:24" ht="15.75" thickBot="1" x14ac:dyDescent="0.3">
      <c r="A21" s="60" t="str">
        <f>CONCATENATE(C1,B1)</f>
        <v>QcD</v>
      </c>
      <c r="B21" s="60"/>
      <c r="C21" s="11" t="s">
        <v>8</v>
      </c>
      <c r="D21" s="13" t="str">
        <f>F2</f>
        <v xml:space="preserve"> </v>
      </c>
      <c r="E21" s="13" t="str">
        <f>F4</f>
        <v xml:space="preserve"> </v>
      </c>
      <c r="F21" s="13" t="str">
        <f>F5</f>
        <v xml:space="preserve"> </v>
      </c>
      <c r="G21" s="13" t="str">
        <f>F3</f>
        <v xml:space="preserve"> </v>
      </c>
      <c r="H21" s="61" t="str">
        <f>CONCATENATE(C1,B1)</f>
        <v>QcD</v>
      </c>
      <c r="I21" s="61"/>
      <c r="J21" s="12" t="s">
        <v>8</v>
      </c>
      <c r="K21" s="13" t="str">
        <f>G2</f>
        <v xml:space="preserve"> </v>
      </c>
      <c r="L21" s="13" t="str">
        <f>G4</f>
        <v xml:space="preserve"> </v>
      </c>
      <c r="M21" s="13" t="str">
        <f>G5</f>
        <v xml:space="preserve"> </v>
      </c>
      <c r="N21" s="13" t="str">
        <f>G3</f>
        <v xml:space="preserve"> </v>
      </c>
      <c r="O21" s="10"/>
      <c r="P21" s="10"/>
      <c r="Q21" s="35"/>
      <c r="R21" s="35"/>
      <c r="S21" s="34"/>
      <c r="T21" s="34"/>
      <c r="U21" s="34"/>
      <c r="V21" s="34"/>
      <c r="W21" s="34"/>
      <c r="X21" s="34"/>
    </row>
    <row r="22" spans="1:24" ht="15.75" thickBot="1" x14ac:dyDescent="0.3">
      <c r="B22" s="10"/>
      <c r="C22" s="11" t="s">
        <v>9</v>
      </c>
      <c r="D22" s="13" t="str">
        <f>F10</f>
        <v xml:space="preserve"> </v>
      </c>
      <c r="E22" s="13" t="str">
        <f>F12</f>
        <v xml:space="preserve"> </v>
      </c>
      <c r="F22" s="13" t="str">
        <f>F13</f>
        <v xml:space="preserve"> </v>
      </c>
      <c r="G22" s="13" t="str">
        <f>F11</f>
        <v xml:space="preserve"> </v>
      </c>
      <c r="H22" s="10"/>
      <c r="I22" s="10"/>
      <c r="J22" s="12" t="s">
        <v>9</v>
      </c>
      <c r="K22" s="13" t="str">
        <f>G10</f>
        <v xml:space="preserve"> </v>
      </c>
      <c r="L22" s="13" t="str">
        <f>G12</f>
        <v xml:space="preserve"> </v>
      </c>
      <c r="M22" s="13" t="str">
        <f>G13</f>
        <v xml:space="preserve"> </v>
      </c>
      <c r="N22" s="13" t="str">
        <f>G11</f>
        <v xml:space="preserve"> </v>
      </c>
      <c r="O22" s="10"/>
      <c r="P22" s="10"/>
      <c r="Q22" s="35"/>
      <c r="R22" s="35"/>
      <c r="S22" s="34"/>
      <c r="T22" s="34"/>
      <c r="U22" s="34"/>
      <c r="V22" s="34"/>
      <c r="W22" s="34"/>
      <c r="X22" s="34"/>
    </row>
    <row r="23" spans="1:24" ht="15.75" thickBot="1" x14ac:dyDescent="0.3">
      <c r="B23" s="10"/>
      <c r="C23" s="11" t="s">
        <v>10</v>
      </c>
      <c r="D23" s="13" t="str">
        <f>F14</f>
        <v xml:space="preserve"> </v>
      </c>
      <c r="E23" s="13" t="str">
        <f>F16</f>
        <v xml:space="preserve"> </v>
      </c>
      <c r="F23" s="13" t="str">
        <f>F17</f>
        <v xml:space="preserve"> </v>
      </c>
      <c r="G23" s="13" t="str">
        <f>F15</f>
        <v xml:space="preserve"> </v>
      </c>
      <c r="H23" s="10"/>
      <c r="I23" s="10"/>
      <c r="J23" s="12" t="s">
        <v>10</v>
      </c>
      <c r="K23" s="13" t="str">
        <f>G14</f>
        <v xml:space="preserve"> </v>
      </c>
      <c r="L23" s="13" t="str">
        <f>G16</f>
        <v xml:space="preserve"> </v>
      </c>
      <c r="M23" s="13" t="str">
        <f>G17</f>
        <v xml:space="preserve"> </v>
      </c>
      <c r="N23" s="13" t="str">
        <f>G15</f>
        <v xml:space="preserve"> </v>
      </c>
      <c r="O23" s="10"/>
      <c r="P23" s="10"/>
      <c r="Q23" s="35"/>
      <c r="R23" s="35"/>
      <c r="S23" s="34"/>
      <c r="T23" s="34"/>
      <c r="U23" s="34"/>
      <c r="V23" s="34"/>
      <c r="W23" s="34"/>
      <c r="X23" s="34"/>
    </row>
    <row r="24" spans="1:24" ht="15.75" thickBot="1" x14ac:dyDescent="0.3">
      <c r="B24" s="10"/>
      <c r="C24" s="11" t="s">
        <v>11</v>
      </c>
      <c r="D24" s="13" t="str">
        <f>F6</f>
        <v xml:space="preserve"> </v>
      </c>
      <c r="E24" s="13" t="str">
        <f>F8</f>
        <v xml:space="preserve"> </v>
      </c>
      <c r="F24" s="13" t="str">
        <f>F9</f>
        <v xml:space="preserve"> </v>
      </c>
      <c r="G24" s="13" t="str">
        <f>F7</f>
        <v xml:space="preserve"> </v>
      </c>
      <c r="H24" s="10"/>
      <c r="I24" s="10"/>
      <c r="J24" s="12" t="s">
        <v>11</v>
      </c>
      <c r="K24" s="13" t="str">
        <f>G6</f>
        <v xml:space="preserve"> </v>
      </c>
      <c r="L24" s="13" t="str">
        <f>G8</f>
        <v xml:space="preserve"> </v>
      </c>
      <c r="M24" s="13" t="str">
        <f>G9</f>
        <v xml:space="preserve"> </v>
      </c>
      <c r="N24" s="13" t="str">
        <f>G7</f>
        <v xml:space="preserve"> </v>
      </c>
      <c r="O24" s="10"/>
      <c r="P24" s="10"/>
      <c r="Q24" s="35"/>
      <c r="R24" s="35"/>
      <c r="S24" s="34"/>
      <c r="T24" s="34"/>
      <c r="U24" s="34"/>
      <c r="V24" s="34"/>
      <c r="W24" s="34"/>
      <c r="X24" s="34"/>
    </row>
    <row r="25" spans="1:24" x14ac:dyDescent="0.25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10"/>
      <c r="Q25" s="10"/>
      <c r="R25" s="10"/>
    </row>
    <row r="26" spans="1:24" x14ac:dyDescent="0.25">
      <c r="B26" s="2"/>
      <c r="C26" s="2"/>
      <c r="D26" s="57" t="s">
        <v>16</v>
      </c>
      <c r="E26" s="57"/>
      <c r="F26" s="2"/>
      <c r="G26" s="2"/>
      <c r="H26" s="2"/>
      <c r="I26" s="2"/>
      <c r="J26" s="2"/>
      <c r="K26" s="57" t="s">
        <v>16</v>
      </c>
      <c r="L26" s="57"/>
      <c r="M26" s="2"/>
      <c r="N26" s="2"/>
      <c r="O26" s="2"/>
      <c r="P26" s="2"/>
      <c r="Q26" s="2"/>
      <c r="R26" s="2"/>
    </row>
    <row r="27" spans="1:24" ht="15.75" thickBot="1" x14ac:dyDescent="0.3">
      <c r="B27" s="2"/>
      <c r="C27" s="9" t="s">
        <v>2</v>
      </c>
      <c r="D27" s="12" t="s">
        <v>8</v>
      </c>
      <c r="E27" s="12" t="s">
        <v>9</v>
      </c>
      <c r="F27" s="12" t="s">
        <v>10</v>
      </c>
      <c r="G27" s="12" t="s">
        <v>11</v>
      </c>
      <c r="H27" s="2"/>
      <c r="I27" s="2"/>
      <c r="J27" s="12" t="s">
        <v>3</v>
      </c>
      <c r="K27" s="12" t="s">
        <v>8</v>
      </c>
      <c r="L27" s="12" t="s">
        <v>9</v>
      </c>
      <c r="M27" s="12" t="s">
        <v>10</v>
      </c>
      <c r="N27" s="12" t="s">
        <v>11</v>
      </c>
      <c r="O27" s="2"/>
      <c r="P27" s="2"/>
      <c r="Q27" s="2"/>
      <c r="R27" s="2"/>
    </row>
    <row r="28" spans="1:24" ht="15.75" thickBot="1" x14ac:dyDescent="0.3">
      <c r="A28" s="58" t="str">
        <f>CONCATENATE(C1,B1)</f>
        <v>QcD</v>
      </c>
      <c r="B28" s="58"/>
      <c r="C28" s="12" t="s">
        <v>8</v>
      </c>
      <c r="D28" s="8">
        <f>H2</f>
        <v>0</v>
      </c>
      <c r="E28" s="8">
        <f>H4</f>
        <v>0</v>
      </c>
      <c r="F28" s="8">
        <f>H5</f>
        <v>1</v>
      </c>
      <c r="G28" s="8">
        <f>H3</f>
        <v>0</v>
      </c>
      <c r="H28" s="2"/>
      <c r="I28" s="24" t="str">
        <f>CONCATENATE(C1,B1)</f>
        <v>QcD</v>
      </c>
      <c r="J28" s="12" t="s">
        <v>8</v>
      </c>
      <c r="K28" s="8" t="str">
        <f>I2</f>
        <v>X</v>
      </c>
      <c r="L28" s="8" t="str">
        <f>I4</f>
        <v>X</v>
      </c>
      <c r="M28" s="8" t="str">
        <f>I5</f>
        <v>X</v>
      </c>
      <c r="N28" s="8" t="str">
        <f>I3</f>
        <v>X</v>
      </c>
      <c r="O28" s="2"/>
      <c r="P28" s="2"/>
      <c r="Q28" s="2"/>
      <c r="R28" s="2"/>
    </row>
    <row r="29" spans="1:24" ht="15.75" thickBot="1" x14ac:dyDescent="0.3">
      <c r="B29" s="2"/>
      <c r="C29" s="12" t="s">
        <v>9</v>
      </c>
      <c r="D29" s="8">
        <f>H10</f>
        <v>1</v>
      </c>
      <c r="E29" s="8">
        <f>H12</f>
        <v>0</v>
      </c>
      <c r="F29" s="8">
        <f>H13</f>
        <v>0</v>
      </c>
      <c r="G29" s="8">
        <f>H11</f>
        <v>0</v>
      </c>
      <c r="H29" s="2"/>
      <c r="I29" s="2"/>
      <c r="J29" s="12" t="s">
        <v>9</v>
      </c>
      <c r="K29" s="8" t="str">
        <f>I10</f>
        <v>X</v>
      </c>
      <c r="L29" s="8" t="str">
        <f>I12</f>
        <v>X</v>
      </c>
      <c r="M29" s="8" t="str">
        <f>I13</f>
        <v>X</v>
      </c>
      <c r="N29" s="8" t="str">
        <f>I11</f>
        <v>X</v>
      </c>
      <c r="O29" s="2"/>
      <c r="P29" s="2"/>
      <c r="Q29" s="2"/>
      <c r="R29" s="2"/>
    </row>
    <row r="30" spans="1:24" ht="15.75" thickBot="1" x14ac:dyDescent="0.3">
      <c r="B30" s="2"/>
      <c r="C30" s="12" t="s">
        <v>10</v>
      </c>
      <c r="D30" s="8" t="str">
        <f>H14</f>
        <v>X</v>
      </c>
      <c r="E30" s="8" t="str">
        <f>H16</f>
        <v>X</v>
      </c>
      <c r="F30" s="8" t="str">
        <f>H17</f>
        <v>X</v>
      </c>
      <c r="G30" s="8" t="str">
        <f>H15</f>
        <v>X</v>
      </c>
      <c r="H30" s="2"/>
      <c r="I30" s="2"/>
      <c r="J30" s="12" t="s">
        <v>10</v>
      </c>
      <c r="K30" s="8">
        <f>I14</f>
        <v>1</v>
      </c>
      <c r="L30" s="8">
        <f>I16</f>
        <v>0</v>
      </c>
      <c r="M30" s="8">
        <f>I17</f>
        <v>0</v>
      </c>
      <c r="N30" s="8">
        <f>I15</f>
        <v>0</v>
      </c>
      <c r="O30" s="2"/>
      <c r="P30" s="2"/>
      <c r="Q30" s="2"/>
      <c r="R30" s="2"/>
    </row>
    <row r="31" spans="1:24" ht="15.75" thickBot="1" x14ac:dyDescent="0.3">
      <c r="B31" s="2"/>
      <c r="C31" s="12" t="s">
        <v>11</v>
      </c>
      <c r="D31" s="8" t="str">
        <f>H6</f>
        <v>X</v>
      </c>
      <c r="E31" s="8" t="str">
        <f>H8</f>
        <v>X</v>
      </c>
      <c r="F31" s="8" t="str">
        <f>H9</f>
        <v>X</v>
      </c>
      <c r="G31" s="8" t="str">
        <f>H7</f>
        <v>X</v>
      </c>
      <c r="H31" s="2"/>
      <c r="I31" s="2"/>
      <c r="J31" s="12" t="s">
        <v>11</v>
      </c>
      <c r="K31" s="8">
        <f>I6</f>
        <v>0</v>
      </c>
      <c r="L31" s="8">
        <f>I8</f>
        <v>0</v>
      </c>
      <c r="M31" s="8">
        <f>I9</f>
        <v>1</v>
      </c>
      <c r="N31" s="8">
        <f>I7</f>
        <v>0</v>
      </c>
      <c r="O31" s="2"/>
      <c r="P31" s="2"/>
      <c r="Q31" s="2"/>
      <c r="R31" s="2"/>
    </row>
    <row r="32" spans="1:24" x14ac:dyDescent="0.25">
      <c r="B32" s="57" t="s">
        <v>40</v>
      </c>
      <c r="C32" s="57"/>
      <c r="D32" s="57"/>
      <c r="E32" s="57"/>
      <c r="F32" s="57"/>
      <c r="G32" s="57"/>
      <c r="H32" s="57"/>
      <c r="I32" s="57" t="s">
        <v>40</v>
      </c>
      <c r="J32" s="57"/>
      <c r="K32" s="57"/>
      <c r="L32" s="57"/>
      <c r="M32" s="57"/>
      <c r="N32" s="57"/>
      <c r="O32" s="57"/>
      <c r="P32" s="2"/>
      <c r="Q32" s="2"/>
      <c r="R32" s="2"/>
    </row>
    <row r="33" spans="1:18" x14ac:dyDescent="0.25">
      <c r="B33" s="2"/>
      <c r="C33" s="2"/>
      <c r="D33" s="57" t="s">
        <v>16</v>
      </c>
      <c r="E33" s="57"/>
      <c r="F33" s="2"/>
      <c r="G33" s="2"/>
      <c r="H33" s="2"/>
      <c r="I33" s="2"/>
      <c r="J33" s="2"/>
      <c r="K33" s="57" t="s">
        <v>16</v>
      </c>
      <c r="L33" s="57"/>
      <c r="M33" s="2"/>
      <c r="N33" s="2"/>
      <c r="O33" s="2"/>
      <c r="P33" s="2"/>
      <c r="Q33" s="2"/>
      <c r="R33" s="2"/>
    </row>
    <row r="34" spans="1:18" ht="15.75" thickBot="1" x14ac:dyDescent="0.3">
      <c r="B34" s="2"/>
      <c r="C34" s="12" t="s">
        <v>4</v>
      </c>
      <c r="D34" s="12" t="s">
        <v>8</v>
      </c>
      <c r="E34" s="12" t="s">
        <v>9</v>
      </c>
      <c r="F34" s="12" t="s">
        <v>10</v>
      </c>
      <c r="G34" s="12" t="s">
        <v>11</v>
      </c>
      <c r="H34" s="2"/>
      <c r="I34" s="2"/>
      <c r="J34" s="12" t="s">
        <v>5</v>
      </c>
      <c r="K34" s="12" t="s">
        <v>8</v>
      </c>
      <c r="L34" s="12" t="s">
        <v>9</v>
      </c>
      <c r="M34" s="12" t="s">
        <v>10</v>
      </c>
      <c r="N34" s="12" t="s">
        <v>11</v>
      </c>
      <c r="O34" s="2"/>
      <c r="P34" s="2"/>
      <c r="Q34" s="2"/>
      <c r="R34" s="2"/>
    </row>
    <row r="35" spans="1:18" ht="15.75" thickBot="1" x14ac:dyDescent="0.3">
      <c r="A35" s="58" t="str">
        <f>CONCATENATE(C1,B1)</f>
        <v>QcD</v>
      </c>
      <c r="B35" s="58"/>
      <c r="C35" s="12" t="s">
        <v>8</v>
      </c>
      <c r="D35" s="8">
        <f>J2</f>
        <v>0</v>
      </c>
      <c r="E35" s="8" t="str">
        <f>J4</f>
        <v>X</v>
      </c>
      <c r="F35" s="8" t="str">
        <f>J5</f>
        <v>X</v>
      </c>
      <c r="G35" s="8">
        <f>J3</f>
        <v>1</v>
      </c>
      <c r="H35" s="2"/>
      <c r="I35" s="24" t="str">
        <f>CONCATENATE(C1,B1)</f>
        <v>QcD</v>
      </c>
      <c r="J35" s="12" t="s">
        <v>8</v>
      </c>
      <c r="K35" s="8" t="str">
        <f>K2</f>
        <v>X</v>
      </c>
      <c r="L35" s="8">
        <f>K4</f>
        <v>0</v>
      </c>
      <c r="M35" s="8">
        <f>K5</f>
        <v>1</v>
      </c>
      <c r="N35" s="8" t="str">
        <f>K3</f>
        <v>X</v>
      </c>
      <c r="O35" s="2"/>
      <c r="P35" s="2"/>
      <c r="Q35" s="2"/>
      <c r="R35" s="2"/>
    </row>
    <row r="36" spans="1:18" ht="15.75" thickBot="1" x14ac:dyDescent="0.3">
      <c r="B36" s="2"/>
      <c r="C36" s="12" t="s">
        <v>9</v>
      </c>
      <c r="D36" s="8">
        <f>J10</f>
        <v>1</v>
      </c>
      <c r="E36" s="8" t="str">
        <f>J12</f>
        <v>X</v>
      </c>
      <c r="F36" s="8" t="str">
        <f>J13</f>
        <v>X</v>
      </c>
      <c r="G36" s="8">
        <f>J11</f>
        <v>0</v>
      </c>
      <c r="H36" s="2"/>
      <c r="I36" s="2"/>
      <c r="J36" s="12" t="s">
        <v>9</v>
      </c>
      <c r="K36" s="8" t="str">
        <f>K10</f>
        <v>X</v>
      </c>
      <c r="L36" s="8">
        <f>K12</f>
        <v>1</v>
      </c>
      <c r="M36" s="8">
        <f>K13</f>
        <v>0</v>
      </c>
      <c r="N36" s="8" t="str">
        <f>K11</f>
        <v>X</v>
      </c>
      <c r="O36" s="2"/>
      <c r="P36" s="2"/>
      <c r="Q36" s="2"/>
      <c r="R36" s="2"/>
    </row>
    <row r="37" spans="1:18" ht="15.75" thickBot="1" x14ac:dyDescent="0.3">
      <c r="B37" s="2"/>
      <c r="C37" s="12" t="s">
        <v>10</v>
      </c>
      <c r="D37" s="8">
        <f>J14</f>
        <v>1</v>
      </c>
      <c r="E37" s="8" t="str">
        <f>J16</f>
        <v>X</v>
      </c>
      <c r="F37" s="8" t="str">
        <f>J17</f>
        <v>X</v>
      </c>
      <c r="G37" s="8">
        <f>J15</f>
        <v>0</v>
      </c>
      <c r="H37" s="2"/>
      <c r="I37" s="2"/>
      <c r="J37" s="12" t="s">
        <v>10</v>
      </c>
      <c r="K37" s="8" t="str">
        <f>K14</f>
        <v>X</v>
      </c>
      <c r="L37" s="8">
        <f>K16</f>
        <v>1</v>
      </c>
      <c r="M37" s="8">
        <f>K17</f>
        <v>0</v>
      </c>
      <c r="N37" s="8" t="str">
        <f>K15</f>
        <v>X</v>
      </c>
      <c r="O37" s="2"/>
      <c r="P37" s="2"/>
      <c r="Q37" s="2"/>
      <c r="R37" s="2"/>
    </row>
    <row r="38" spans="1:18" ht="15.75" thickBot="1" x14ac:dyDescent="0.3">
      <c r="B38" s="2"/>
      <c r="C38" s="12" t="s">
        <v>11</v>
      </c>
      <c r="D38" s="8">
        <f>J6</f>
        <v>0</v>
      </c>
      <c r="E38" s="8" t="str">
        <f>J8</f>
        <v>X</v>
      </c>
      <c r="F38" s="8" t="str">
        <f>J9</f>
        <v>X</v>
      </c>
      <c r="G38" s="8">
        <f>J7</f>
        <v>1</v>
      </c>
      <c r="H38" s="2"/>
      <c r="I38" s="2"/>
      <c r="J38" s="12" t="s">
        <v>11</v>
      </c>
      <c r="K38" s="8" t="str">
        <f>K6</f>
        <v>X</v>
      </c>
      <c r="L38" s="8">
        <f>K8</f>
        <v>0</v>
      </c>
      <c r="M38" s="8">
        <f>K9</f>
        <v>1</v>
      </c>
      <c r="N38" s="8" t="str">
        <f>K7</f>
        <v>X</v>
      </c>
      <c r="O38" s="2"/>
      <c r="P38" s="2"/>
      <c r="Q38" s="2"/>
      <c r="R38" s="2"/>
    </row>
    <row r="39" spans="1:18" x14ac:dyDescent="0.25">
      <c r="B39" s="57" t="s">
        <v>45</v>
      </c>
      <c r="C39" s="57"/>
      <c r="D39" s="57"/>
      <c r="E39" s="57"/>
      <c r="F39" s="57"/>
      <c r="G39" s="57"/>
      <c r="H39" s="57"/>
      <c r="I39" s="57" t="s">
        <v>46</v>
      </c>
      <c r="J39" s="57"/>
      <c r="K39" s="57"/>
      <c r="L39" s="57"/>
      <c r="M39" s="57"/>
      <c r="N39" s="57"/>
      <c r="O39" s="57"/>
      <c r="P39" s="2"/>
      <c r="Q39" s="2"/>
      <c r="R39" s="2"/>
    </row>
    <row r="40" spans="1:18" x14ac:dyDescent="0.25">
      <c r="B40" s="2"/>
      <c r="C40" s="2"/>
      <c r="D40" s="57" t="s">
        <v>16</v>
      </c>
      <c r="E40" s="57"/>
      <c r="F40" s="2"/>
      <c r="G40" s="2"/>
      <c r="H40" s="2"/>
      <c r="I40" s="2"/>
      <c r="J40" s="2"/>
      <c r="K40" s="57" t="s">
        <v>16</v>
      </c>
      <c r="L40" s="57"/>
      <c r="M40" s="2"/>
      <c r="N40" s="2"/>
      <c r="O40" s="2"/>
      <c r="P40" s="2"/>
      <c r="Q40" s="2"/>
      <c r="R40" s="2"/>
    </row>
    <row r="41" spans="1:18" ht="15.75" thickBot="1" x14ac:dyDescent="0.3">
      <c r="B41" s="2"/>
      <c r="C41" s="12" t="s">
        <v>6</v>
      </c>
      <c r="D41" s="12" t="s">
        <v>8</v>
      </c>
      <c r="E41" s="12" t="s">
        <v>9</v>
      </c>
      <c r="F41" s="12" t="s">
        <v>10</v>
      </c>
      <c r="G41" s="12" t="s">
        <v>11</v>
      </c>
      <c r="H41" s="2"/>
      <c r="I41" s="2"/>
      <c r="J41" s="12" t="s">
        <v>7</v>
      </c>
      <c r="K41" s="12" t="s">
        <v>8</v>
      </c>
      <c r="L41" s="12" t="s">
        <v>9</v>
      </c>
      <c r="M41" s="12" t="s">
        <v>10</v>
      </c>
      <c r="N41" s="12" t="s">
        <v>11</v>
      </c>
      <c r="O41" s="2"/>
      <c r="P41" s="2"/>
      <c r="Q41" s="2"/>
      <c r="R41" s="2"/>
    </row>
    <row r="42" spans="1:18" ht="15.75" thickBot="1" x14ac:dyDescent="0.3">
      <c r="A42" s="58" t="str">
        <f>CONCATENATE(C1,B1)</f>
        <v>QcD</v>
      </c>
      <c r="B42" s="58"/>
      <c r="C42" s="12" t="s">
        <v>8</v>
      </c>
      <c r="D42" s="8">
        <f>L2</f>
        <v>1</v>
      </c>
      <c r="E42" s="8">
        <f>L4</f>
        <v>1</v>
      </c>
      <c r="F42" s="8" t="str">
        <f>L5</f>
        <v>X</v>
      </c>
      <c r="G42" s="8" t="str">
        <f>L3</f>
        <v>X</v>
      </c>
      <c r="H42" s="2"/>
      <c r="I42" s="24" t="str">
        <f>CONCATENATE(C1,B1)</f>
        <v>QcD</v>
      </c>
      <c r="J42" s="12" t="s">
        <v>8</v>
      </c>
      <c r="K42" s="8" t="str">
        <f>M2</f>
        <v>X</v>
      </c>
      <c r="L42" s="8" t="str">
        <f>M4</f>
        <v>X</v>
      </c>
      <c r="M42" s="8">
        <f>M5</f>
        <v>1</v>
      </c>
      <c r="N42" s="8">
        <f>M3</f>
        <v>1</v>
      </c>
      <c r="O42" s="2"/>
      <c r="P42" s="2"/>
      <c r="Q42" s="2"/>
      <c r="R42" s="2"/>
    </row>
    <row r="43" spans="1:18" ht="15.75" thickBot="1" x14ac:dyDescent="0.3">
      <c r="B43" s="2"/>
      <c r="C43" s="12" t="s">
        <v>9</v>
      </c>
      <c r="D43" s="8">
        <f>L10</f>
        <v>1</v>
      </c>
      <c r="E43" s="8">
        <f>L12</f>
        <v>1</v>
      </c>
      <c r="F43" s="8" t="str">
        <f>L13</f>
        <v>X</v>
      </c>
      <c r="G43" s="8" t="str">
        <f>L11</f>
        <v>X</v>
      </c>
      <c r="H43" s="2"/>
      <c r="I43" s="2"/>
      <c r="J43" s="12" t="s">
        <v>9</v>
      </c>
      <c r="K43" s="8" t="str">
        <f>M10</f>
        <v>X</v>
      </c>
      <c r="L43" s="8" t="str">
        <f>M12</f>
        <v>X</v>
      </c>
      <c r="M43" s="8">
        <f>M13</f>
        <v>1</v>
      </c>
      <c r="N43" s="8">
        <f>M11</f>
        <v>1</v>
      </c>
      <c r="O43" s="2"/>
      <c r="P43" s="2"/>
      <c r="Q43" s="2"/>
      <c r="R43" s="2"/>
    </row>
    <row r="44" spans="1:18" ht="15.75" thickBot="1" x14ac:dyDescent="0.3">
      <c r="B44" s="2"/>
      <c r="C44" s="12" t="s">
        <v>10</v>
      </c>
      <c r="D44" s="8">
        <f>L14</f>
        <v>1</v>
      </c>
      <c r="E44" s="8">
        <f>L16</f>
        <v>1</v>
      </c>
      <c r="F44" s="8" t="str">
        <f>L17</f>
        <v>X</v>
      </c>
      <c r="G44" s="8" t="str">
        <f>L15</f>
        <v>X</v>
      </c>
      <c r="H44" s="2"/>
      <c r="I44" s="2"/>
      <c r="J44" s="12" t="s">
        <v>10</v>
      </c>
      <c r="K44" s="8" t="str">
        <f>M14</f>
        <v>X</v>
      </c>
      <c r="L44" s="8" t="str">
        <f>M16</f>
        <v>X</v>
      </c>
      <c r="M44" s="8">
        <f>M17</f>
        <v>1</v>
      </c>
      <c r="N44" s="8">
        <f>M15</f>
        <v>1</v>
      </c>
      <c r="O44" s="2"/>
      <c r="P44" s="2"/>
      <c r="Q44" s="2"/>
      <c r="R44" s="2"/>
    </row>
    <row r="45" spans="1:18" ht="15.75" thickBot="1" x14ac:dyDescent="0.3">
      <c r="B45" s="2"/>
      <c r="C45" s="12" t="s">
        <v>11</v>
      </c>
      <c r="D45" s="8">
        <f>L6</f>
        <v>1</v>
      </c>
      <c r="E45" s="8">
        <f>L8</f>
        <v>1</v>
      </c>
      <c r="F45" s="8" t="str">
        <f>L9</f>
        <v>X</v>
      </c>
      <c r="G45" s="8" t="str">
        <f>L7</f>
        <v>X</v>
      </c>
      <c r="H45" s="2"/>
      <c r="I45" s="2"/>
      <c r="J45" s="12" t="s">
        <v>11</v>
      </c>
      <c r="K45" s="8" t="str">
        <f>M6</f>
        <v>X</v>
      </c>
      <c r="L45" s="8" t="str">
        <f>M8</f>
        <v>X</v>
      </c>
      <c r="M45" s="8">
        <f>M9</f>
        <v>1</v>
      </c>
      <c r="N45" s="8">
        <f>M7</f>
        <v>1</v>
      </c>
      <c r="O45" s="2"/>
      <c r="P45" s="2"/>
      <c r="Q45" s="2"/>
      <c r="R45" s="2"/>
    </row>
    <row r="46" spans="1:18" x14ac:dyDescent="0.25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2"/>
      <c r="Q46" s="2"/>
      <c r="R46" s="2"/>
    </row>
    <row r="47" spans="1:18" x14ac:dyDescent="0.25">
      <c r="A47" s="6"/>
      <c r="B47" s="6"/>
      <c r="C47" s="6"/>
      <c r="D47" s="6"/>
      <c r="E47" s="6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thickBot="1" x14ac:dyDescent="0.3">
      <c r="A48" s="6"/>
      <c r="B48" s="6"/>
      <c r="C48" s="6"/>
      <c r="D48" s="6"/>
      <c r="E48" s="6"/>
      <c r="F48" s="6"/>
      <c r="G48" s="6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6"/>
      <c r="B49" s="6"/>
      <c r="C49" s="6"/>
      <c r="D49" s="6"/>
      <c r="E49" s="6"/>
      <c r="F49" s="6"/>
      <c r="G49" s="6"/>
      <c r="H49" s="3">
        <v>7</v>
      </c>
      <c r="I49" s="4">
        <v>6</v>
      </c>
      <c r="J49" s="4">
        <v>5</v>
      </c>
      <c r="K49" s="4">
        <v>4</v>
      </c>
      <c r="L49" s="4">
        <v>3</v>
      </c>
      <c r="M49" s="4">
        <v>2</v>
      </c>
      <c r="N49" s="5">
        <v>1</v>
      </c>
      <c r="O49" s="2"/>
      <c r="P49" s="2"/>
      <c r="Q49" s="2"/>
      <c r="R49" s="2"/>
    </row>
    <row r="50" spans="1:18" x14ac:dyDescent="0.25">
      <c r="A50" s="6"/>
      <c r="B50" s="6"/>
      <c r="C50" s="6"/>
      <c r="D50" s="6"/>
      <c r="E50" s="6"/>
      <c r="F50" s="6"/>
      <c r="G50" s="6"/>
      <c r="H50" s="26" t="s">
        <v>23</v>
      </c>
      <c r="I50" s="6" t="s">
        <v>22</v>
      </c>
      <c r="J50" s="6" t="s">
        <v>21</v>
      </c>
      <c r="K50" s="6" t="s">
        <v>20</v>
      </c>
      <c r="L50" s="6" t="s">
        <v>19</v>
      </c>
      <c r="M50" s="6" t="s">
        <v>18</v>
      </c>
      <c r="N50" s="27" t="s">
        <v>17</v>
      </c>
      <c r="O50" s="2"/>
      <c r="P50" s="2"/>
      <c r="Q50" s="2"/>
      <c r="R50" s="2"/>
    </row>
    <row r="51" spans="1:18" ht="15.75" thickBot="1" x14ac:dyDescent="0.3">
      <c r="A51" s="6"/>
      <c r="B51" s="6"/>
      <c r="C51" s="6"/>
      <c r="D51" s="6"/>
      <c r="E51" s="6"/>
      <c r="F51" s="6"/>
      <c r="G51" s="6"/>
      <c r="H51" s="28">
        <v>0</v>
      </c>
      <c r="I51" s="29">
        <v>1</v>
      </c>
      <c r="J51" s="29">
        <v>0</v>
      </c>
      <c r="K51" s="29">
        <f>IF(ISEVEN(SUM(H51,I51,J51)),0,1)</f>
        <v>1</v>
      </c>
      <c r="L51" s="29">
        <v>1</v>
      </c>
      <c r="M51" s="29">
        <f>IF(ISEVEN(SUM(L51,I51,H51)),0,1)</f>
        <v>0</v>
      </c>
      <c r="N51" s="30">
        <f>IF(ISEVEN(SUM(L51,J51,H51)),0,1)</f>
        <v>1</v>
      </c>
      <c r="O51" s="2"/>
      <c r="P51" s="2"/>
      <c r="Q51" s="2"/>
      <c r="R51" s="2"/>
    </row>
    <row r="52" spans="1:18" ht="15.75" thickBot="1" x14ac:dyDescent="0.3">
      <c r="A52" s="6"/>
      <c r="B52" s="6"/>
      <c r="C52" s="6"/>
      <c r="D52" s="6"/>
      <c r="E52" s="6"/>
      <c r="F52" s="6"/>
      <c r="G52" s="6"/>
      <c r="H52" s="6" t="s">
        <v>24</v>
      </c>
      <c r="I52" s="6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6"/>
      <c r="B53" s="6"/>
      <c r="C53" s="6"/>
      <c r="D53" s="6"/>
      <c r="E53" s="6"/>
      <c r="F53" s="6"/>
      <c r="G53" s="6"/>
      <c r="H53" s="3">
        <v>7</v>
      </c>
      <c r="I53" s="4">
        <v>6</v>
      </c>
      <c r="J53" s="4">
        <v>5</v>
      </c>
      <c r="K53" s="4">
        <v>4</v>
      </c>
      <c r="L53" s="4">
        <v>3</v>
      </c>
      <c r="M53" s="4">
        <v>2</v>
      </c>
      <c r="N53" s="5">
        <v>1</v>
      </c>
      <c r="O53" s="2"/>
      <c r="P53" s="2"/>
      <c r="Q53" s="2"/>
      <c r="R53" s="2"/>
    </row>
    <row r="54" spans="1:18" x14ac:dyDescent="0.25">
      <c r="A54" s="6"/>
      <c r="B54" s="6"/>
      <c r="C54" s="6"/>
      <c r="D54" s="6"/>
      <c r="E54" s="6"/>
      <c r="F54" s="6"/>
      <c r="G54" s="6"/>
      <c r="H54" s="26" t="s">
        <v>24</v>
      </c>
      <c r="I54" s="6" t="s">
        <v>24</v>
      </c>
      <c r="J54" s="6" t="s">
        <v>24</v>
      </c>
      <c r="K54" s="6" t="str">
        <f>IF(ISEVEN(H55+I55+J55+K55),"☺","X")</f>
        <v>☺</v>
      </c>
      <c r="L54" s="6"/>
      <c r="M54" s="6" t="str">
        <f>IF(ISEVEN(H55+I55+L55+M55),"☺","X")</f>
        <v>X</v>
      </c>
      <c r="N54" s="27" t="str">
        <f>IF(ISEVEN(H55+J55+L55+N55),"☺","X")</f>
        <v>☺</v>
      </c>
      <c r="O54" s="2"/>
      <c r="P54" s="2"/>
      <c r="Q54" s="2"/>
      <c r="R54" s="2"/>
    </row>
    <row r="55" spans="1:18" ht="15.75" thickBot="1" x14ac:dyDescent="0.3">
      <c r="A55" s="6"/>
      <c r="B55" s="6"/>
      <c r="C55" s="6"/>
      <c r="D55" s="6"/>
      <c r="E55" s="6"/>
      <c r="F55" s="6"/>
      <c r="G55" s="6"/>
      <c r="H55" s="31">
        <v>0</v>
      </c>
      <c r="I55" s="32">
        <v>1</v>
      </c>
      <c r="J55" s="32">
        <v>0</v>
      </c>
      <c r="K55" s="32">
        <v>1</v>
      </c>
      <c r="L55" s="32">
        <v>1</v>
      </c>
      <c r="M55" s="32">
        <v>1</v>
      </c>
      <c r="N55" s="33">
        <v>1</v>
      </c>
      <c r="O55" s="2"/>
      <c r="P55" s="2"/>
      <c r="Q55" s="2"/>
      <c r="R55" s="2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2"/>
      <c r="K56" s="2">
        <f>IF(K54="X",1,0)</f>
        <v>0</v>
      </c>
      <c r="L56" s="2"/>
      <c r="M56" s="2">
        <f>IF(M54="X",1,0)</f>
        <v>1</v>
      </c>
      <c r="N56" s="2">
        <f>IF(N54="X",1,0)</f>
        <v>0</v>
      </c>
      <c r="O56" s="2"/>
      <c r="P56" s="2"/>
      <c r="Q56" s="2"/>
      <c r="R56" s="2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5"/>
      <c r="B58" s="6"/>
      <c r="C58" s="6"/>
      <c r="D58" s="6"/>
      <c r="E58" s="6"/>
      <c r="F58" s="6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</sheetData>
  <mergeCells count="24">
    <mergeCell ref="I32:O32"/>
    <mergeCell ref="B39:H39"/>
    <mergeCell ref="B18:E18"/>
    <mergeCell ref="F18:M18"/>
    <mergeCell ref="N18:Q18"/>
    <mergeCell ref="A28:B28"/>
    <mergeCell ref="A35:B35"/>
    <mergeCell ref="I39:O39"/>
    <mergeCell ref="B46:H46"/>
    <mergeCell ref="I46:O46"/>
    <mergeCell ref="A42:B42"/>
    <mergeCell ref="D19:E19"/>
    <mergeCell ref="K19:L19"/>
    <mergeCell ref="D26:E26"/>
    <mergeCell ref="K26:L26"/>
    <mergeCell ref="A21:B21"/>
    <mergeCell ref="D33:E33"/>
    <mergeCell ref="K33:L33"/>
    <mergeCell ref="D40:E40"/>
    <mergeCell ref="K40:L40"/>
    <mergeCell ref="H21:I21"/>
    <mergeCell ref="B25:H25"/>
    <mergeCell ref="I25:O25"/>
    <mergeCell ref="B32:H32"/>
  </mergeCells>
  <conditionalFormatting sqref="U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F2:M17">
    <cfRule type="expression" dxfId="0" priority="8">
      <formula>OR(F2=0,F2=1,CODE(F2)=88)</formula>
    </cfRule>
  </conditionalFormatting>
  <pageMargins left="0.7" right="0.7" top="0.75" bottom="0.75" header="0.3" footer="0.3"/>
  <pageSetup orientation="portrait" horizontalDpi="300" verticalDpi="300" r:id="rId1"/>
  <ignoredErrors>
    <ignoredError sqref="K2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Info</vt:lpstr>
      <vt:lpstr>Counter Design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AgnesCDuru</cp:lastModifiedBy>
  <cp:lastPrinted>2015-05-08T18:34:43Z</cp:lastPrinted>
  <dcterms:created xsi:type="dcterms:W3CDTF">2015-01-13T19:09:47Z</dcterms:created>
  <dcterms:modified xsi:type="dcterms:W3CDTF">2021-04-25T15:29:37Z</dcterms:modified>
</cp:coreProperties>
</file>