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3040" windowHeight="9000"/>
  </bookViews>
  <sheets>
    <sheet name="EEE" sheetId="1" r:id="rId1"/>
  </sheets>
  <definedNames>
    <definedName name="_xlnm.Print_Area" localSheetId="0">EEE!$A$1:$U$38</definedName>
    <definedName name="_xlnm.Print_Titles" localSheetId="0">EEE!$1:$8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<sst xmlns="http://schemas.openxmlformats.org/spreadsheetml/2006/main" count="46" uniqueCount="44">
  <si>
    <t>UNIVERSITY OF PORT HARCOURT</t>
  </si>
  <si>
    <t>COURSE EXAMINATION MARK SHEET</t>
  </si>
  <si>
    <t>DEPARTMENT: ELECTRICAL ENGINEERING</t>
  </si>
  <si>
    <t>Program: FULL-TIME</t>
  </si>
  <si>
    <t>SESSION: 2023/2024</t>
  </si>
  <si>
    <t>Summary:</t>
  </si>
  <si>
    <t>COURSE CODE: EEE501.1</t>
  </si>
  <si>
    <t>D. TYPE: UNDER-GRADUATE</t>
  </si>
  <si>
    <t>SEMESTER: FIRST</t>
  </si>
  <si>
    <t>GRADE</t>
  </si>
  <si>
    <t>A</t>
  </si>
  <si>
    <t>B</t>
  </si>
  <si>
    <t>C</t>
  </si>
  <si>
    <t>D</t>
  </si>
  <si>
    <t>E</t>
  </si>
  <si>
    <t>F</t>
  </si>
  <si>
    <t>TOTAL</t>
  </si>
  <si>
    <t>COURSE TITLE: CONTROL SYSTEMS II</t>
  </si>
  <si>
    <t>Student Set: U2019</t>
  </si>
  <si>
    <t>COUNT</t>
  </si>
  <si>
    <t>COURSE UNIT: 3</t>
  </si>
  <si>
    <t xml:space="preserve">Incomplete: </t>
  </si>
  <si>
    <t>% OF CLASS</t>
  </si>
  <si>
    <t>S/NO</t>
  </si>
  <si>
    <t>MAT NO</t>
  </si>
  <si>
    <t>TOTAL SCORE</t>
  </si>
  <si>
    <t>REMARKS</t>
  </si>
  <si>
    <t>Q1</t>
  </si>
  <si>
    <t>Q2</t>
  </si>
  <si>
    <t>Q3</t>
  </si>
  <si>
    <t>Q4</t>
  </si>
  <si>
    <t>Q5</t>
  </si>
  <si>
    <t>Q6</t>
  </si>
  <si>
    <t>Q7</t>
  </si>
  <si>
    <t>Q8</t>
  </si>
  <si>
    <t>Penalty</t>
  </si>
  <si>
    <t>Borderline</t>
  </si>
  <si>
    <t>EXAM (70%)</t>
  </si>
  <si>
    <t>CA (30%)</t>
  </si>
  <si>
    <t>U2019/3015045</t>
  </si>
  <si>
    <t>U2019/3015046</t>
  </si>
  <si>
    <t>U2019/3015047</t>
  </si>
  <si>
    <t>U2019/3015048</t>
  </si>
  <si>
    <t>U2019/3015049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</si>
</sst>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</numFmts>
  <fonts count="35">
    <font>
      <sz val="10"/>
      <color rgb="FF000000"/>
      <name val="Calibri"/>
      <charset val="134"/>
    </font>
    <font>
      <sz val="10"/>
      <color rgb="FF000000"/>
      <name val="Arial Black"/>
      <charset val="134"/>
    </font>
    <font>
      <b/>
      <sz val="10"/>
      <color rgb="FF000000"/>
      <name val="Arial Black"/>
      <charset val="134"/>
    </font>
    <font>
      <b/>
      <sz val="12"/>
      <color rgb="FF000000"/>
      <name val="Arial Black"/>
      <charset val="134"/>
    </font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8"/>
      <color rgb="FF000000"/>
      <name val="Arial Narrow"/>
      <charset val="134"/>
    </font>
    <font>
      <b/>
      <sz val="8"/>
      <color rgb="FF000000"/>
      <name val="Arial"/>
      <charset val="134"/>
    </font>
    <font>
      <b/>
      <sz val="10"/>
      <color rgb="FF000000"/>
      <name val="Calibri"/>
      <charset val="134"/>
    </font>
    <font>
      <b/>
      <sz val="10"/>
      <name val="Arial Black"/>
      <charset val="134"/>
    </font>
    <font>
      <b/>
      <sz val="10"/>
      <color rgb="FF000000"/>
      <name val="Arial Black"/>
      <charset val="1"/>
    </font>
    <font>
      <b/>
      <sz val="10"/>
      <color rgb="FF000000"/>
      <name val="Arial Narrow"/>
      <charset val="134"/>
    </font>
    <font>
      <b/>
      <sz val="9"/>
      <color rgb="FF000000"/>
      <name val="Arial"/>
      <charset val="134"/>
    </font>
    <font>
      <b/>
      <sz val="8"/>
      <color rgb="FF000000"/>
      <name val="Arial Black"/>
      <charset val="134"/>
    </font>
    <font>
      <sz val="10"/>
      <name val="Arial Black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FBFBF"/>
        <bgColor rgb="FFFFFFFF"/>
      </patternFill>
    </fill>
    <fill>
      <patternFill patternType="solid">
        <fgColor rgb="FF3F3F3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B"/>
      </left>
      <right style="thin">
        <color rgb="FF00000B"/>
      </right>
      <top style="thin">
        <color rgb="FF00000B"/>
      </top>
      <bottom style="thin">
        <color rgb="FF00000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4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5" borderId="12" applyNumberFormat="0" applyAlignment="0" applyProtection="0">
      <alignment vertical="center"/>
    </xf>
    <xf numFmtId="0" fontId="25" fillId="6" borderId="13" applyNumberFormat="0" applyAlignment="0" applyProtection="0">
      <alignment vertical="center"/>
    </xf>
    <xf numFmtId="0" fontId="26" fillId="6" borderId="12" applyNumberFormat="0" applyAlignment="0" applyProtection="0">
      <alignment vertical="center"/>
    </xf>
    <xf numFmtId="0" fontId="27" fillId="7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</cellStyleXfs>
  <cellXfs count="35"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vertical="center"/>
    </xf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Fill="1"/>
    <xf numFmtId="0" fontId="3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2" fillId="0" borderId="0" xfId="0" applyFont="1" applyFill="1"/>
    <xf numFmtId="0" fontId="0" fillId="0" borderId="0" xfId="0" applyFill="1" applyAlignmen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0" xfId="0" applyFont="1" applyFill="1"/>
    <xf numFmtId="0" fontId="1" fillId="0" borderId="3" xfId="0" applyFont="1" applyFill="1" applyBorder="1" applyAlignment="1"/>
    <xf numFmtId="0" fontId="4" fillId="0" borderId="4" xfId="0" applyFont="1" applyFill="1" applyBorder="1" applyAlignment="1"/>
    <xf numFmtId="0" fontId="2" fillId="0" borderId="5" xfId="0" applyFont="1" applyFill="1" applyBorder="1" applyAlignment="1">
      <alignment horizontal="center" vertical="center"/>
    </xf>
    <xf numFmtId="0" fontId="11" fillId="0" borderId="3" xfId="0" applyFont="1" applyFill="1" applyBorder="1" applyAlignment="1"/>
    <xf numFmtId="0" fontId="5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/>
    <xf numFmtId="178" fontId="7" fillId="2" borderId="8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textRotation="90"/>
    </xf>
    <xf numFmtId="178" fontId="2" fillId="3" borderId="8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4" fillId="0" borderId="2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b val="1"/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8"/>
  <sheetViews>
    <sheetView tabSelected="1" view="pageBreakPreview" zoomScale="90" zoomScaleNormal="100" topLeftCell="A5" workbookViewId="0">
      <selection activeCell="B10" sqref="B10"/>
    </sheetView>
  </sheetViews>
  <sheetFormatPr defaultColWidth="9" defaultRowHeight="15" customHeight="1"/>
  <cols>
    <col min="1" max="1" width="5.71296296296296" customWidth="1"/>
    <col min="2" max="2" width="30" customWidth="1"/>
    <col min="3" max="3" width="12" customWidth="1"/>
    <col min="4" max="4" width="10" customWidth="1"/>
    <col min="5" max="5" width="15" customWidth="1"/>
    <col min="6" max="11" width="4.71296296296296" customWidth="1"/>
    <col min="12" max="12" width="4.71296296296296" customWidth="1"/>
    <col min="13" max="19" width="4.71296296296296" customWidth="1"/>
    <col min="20" max="20" width="9" customWidth="1"/>
    <col min="21" max="21" width="8" style="1" customWidth="1"/>
    <col min="22" max="22" width="8.71296296296296" style="2"/>
  </cols>
  <sheetData>
    <row r="1" customHeight="1" spans="1:20">
      <c r="A1" s="3" t="s">
        <v>0</v>
      </c>
      <c r="B1" s="4"/>
      <c r="C1" s="4"/>
      <c r="D1" s="4"/>
      <c r="E1" s="4"/>
      <c r="F1" s="3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customHeight="1" spans="1:20">
      <c r="A2" s="5"/>
      <c r="B2" s="6"/>
      <c r="C2" s="4"/>
      <c r="D2" s="4"/>
      <c r="H2" s="4"/>
      <c r="I2" s="4"/>
      <c r="J2" s="6"/>
      <c r="K2" s="4"/>
      <c r="L2" s="4"/>
      <c r="M2" s="4"/>
      <c r="N2" s="4"/>
      <c r="O2" s="4"/>
      <c r="P2" s="4"/>
      <c r="Q2" s="4"/>
      <c r="R2" s="4"/>
      <c r="S2" s="4"/>
      <c r="T2" s="4"/>
    </row>
    <row r="3" customHeight="1" spans="1:20">
      <c r="A3" s="7" t="s">
        <v>2</v>
      </c>
      <c r="B3" s="4"/>
      <c r="C3" s="8"/>
      <c r="D3" s="4"/>
      <c r="E3" s="9" t="s">
        <v>3</v>
      </c>
      <c r="F3" s="10"/>
      <c r="G3" s="6"/>
      <c r="H3" s="6" t="s">
        <v>4</v>
      </c>
      <c r="I3" s="4"/>
      <c r="J3" s="6"/>
      <c r="K3" s="6"/>
      <c r="L3" s="6"/>
      <c r="M3" s="13" t="s">
        <v>5</v>
      </c>
      <c r="N3" s="13"/>
      <c r="O3" s="13"/>
      <c r="P3" s="13"/>
      <c r="Q3" s="13"/>
      <c r="R3" s="4"/>
      <c r="S3" s="4"/>
      <c r="T3" s="4"/>
    </row>
    <row r="4" customHeight="1" spans="1:21">
      <c r="A4" s="6" t="s">
        <v>6</v>
      </c>
      <c r="B4" s="4"/>
      <c r="C4" s="4"/>
      <c r="D4" s="4"/>
      <c r="E4" s="11" t="s">
        <v>7</v>
      </c>
      <c r="G4" s="12"/>
      <c r="H4" s="6" t="s">
        <v>8</v>
      </c>
      <c r="I4" s="4"/>
      <c r="J4" s="6"/>
      <c r="K4" s="4"/>
      <c r="L4" s="4"/>
      <c r="M4" s="23" t="s">
        <v>9</v>
      </c>
      <c r="N4" s="24"/>
      <c r="O4" s="25" t="s">
        <v>10</v>
      </c>
      <c r="P4" s="25" t="s">
        <v>11</v>
      </c>
      <c r="Q4" s="25" t="s">
        <v>12</v>
      </c>
      <c r="R4" s="25" t="s">
        <v>13</v>
      </c>
      <c r="S4" s="25" t="s">
        <v>14</v>
      </c>
      <c r="T4" s="25" t="s">
        <v>15</v>
      </c>
      <c r="U4" s="25" t="s">
        <v>16</v>
      </c>
    </row>
    <row r="5" customHeight="1" spans="1:21">
      <c r="A5" s="6" t="s">
        <v>17</v>
      </c>
      <c r="B5" s="4"/>
      <c r="C5" s="4"/>
      <c r="D5" s="4"/>
      <c r="E5" s="6" t="s">
        <v>18</v>
      </c>
      <c r="F5" s="6"/>
      <c r="G5" s="6"/>
      <c r="H5" s="4"/>
      <c r="I5" s="4"/>
      <c r="J5" s="6"/>
      <c r="K5" s="4"/>
      <c r="L5" s="4"/>
      <c r="M5" s="26" t="s">
        <v>19</v>
      </c>
      <c r="N5" s="24"/>
      <c r="O5" s="27">
        <f>COUNTIF(D:D,"A")</f>
        <v>2</v>
      </c>
      <c r="P5" s="27">
        <f>COUNTIF(D:D,"B")</f>
        <v>0</v>
      </c>
      <c r="Q5" s="27">
        <f>COUNTIF(D:D,"C")</f>
        <v>3</v>
      </c>
      <c r="R5" s="27">
        <f>COUNTIF(D:D,"D")</f>
        <v>0</v>
      </c>
      <c r="S5" s="27">
        <f>COUNTIF(D:D,"E")</f>
        <v>0</v>
      </c>
      <c r="T5" s="27">
        <f>COUNTIF(D:D,"F")</f>
        <v>0</v>
      </c>
      <c r="U5" s="25">
        <f>SUM(O5:T5)</f>
        <v>5</v>
      </c>
    </row>
    <row r="6" customHeight="1" spans="1:21">
      <c r="A6" s="6" t="s">
        <v>20</v>
      </c>
      <c r="B6" s="4"/>
      <c r="C6" s="4"/>
      <c r="D6" s="4"/>
      <c r="E6" s="13" t="s">
        <v>21</v>
      </c>
      <c r="F6" s="4"/>
      <c r="G6" s="4"/>
      <c r="I6" s="4"/>
      <c r="J6" s="6"/>
      <c r="K6" s="4"/>
      <c r="L6" s="4"/>
      <c r="M6" s="28" t="s">
        <v>22</v>
      </c>
      <c r="N6" s="29"/>
      <c r="O6" s="30">
        <f>ROUND(($O$5*100)/$U$5,2)</f>
        <v>40</v>
      </c>
      <c r="P6" s="30">
        <f>ROUND(($P$5*100)/$U$5,2)</f>
        <v>0</v>
      </c>
      <c r="Q6" s="30">
        <f>ROUND(($Q$5*100)/$U$5,2)</f>
        <v>60</v>
      </c>
      <c r="R6" s="30">
        <f>ROUND(($R$5*100)/$U$5,2)</f>
        <v>0</v>
      </c>
      <c r="S6" s="30">
        <f>ROUND(($S$5*100)/$U$5,2)</f>
        <v>0</v>
      </c>
      <c r="T6" s="30">
        <f>ROUND(($T$5*100)/$U$5,2)</f>
        <v>0</v>
      </c>
      <c r="U6" s="32"/>
    </row>
    <row r="7" ht="16.2" spans="1:2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S7" t="s">
        <v>19</v>
      </c>
      <c r="U7" s="1">
        <f>U5</f>
        <v>5</v>
      </c>
    </row>
    <row r="8" ht="45" customHeight="1" spans="1:22">
      <c r="A8" s="15" t="s">
        <v>23</v>
      </c>
      <c r="B8" s="16" t="s">
        <v>24</v>
      </c>
      <c r="C8" s="17" t="s">
        <v>25</v>
      </c>
      <c r="D8" s="16" t="s">
        <v>9</v>
      </c>
      <c r="E8" s="16" t="s">
        <v>26</v>
      </c>
      <c r="F8" s="16" t="s">
        <v>27</v>
      </c>
      <c r="G8" s="16" t="s">
        <v>28</v>
      </c>
      <c r="H8" s="16" t="s">
        <v>29</v>
      </c>
      <c r="I8" s="16" t="s">
        <v>30</v>
      </c>
      <c r="J8" s="16" t="s">
        <v>31</v>
      </c>
      <c r="K8" s="16" t="s">
        <v>32</v>
      </c>
      <c r="L8" s="16" t="s">
        <v>33</v>
      </c>
      <c r="M8" s="16" t="s">
        <v>34</v>
      </c>
      <c r="N8" s="31" t="s">
        <v>35</v>
      </c>
      <c r="O8" s="31" t="s">
        <v>36</v>
      </c>
      <c r="P8" s="16"/>
      <c r="Q8" s="16"/>
      <c r="R8" s="16"/>
      <c r="S8" s="16"/>
      <c r="T8" s="17" t="s">
        <v>37</v>
      </c>
      <c r="U8" s="17" t="s">
        <v>38</v>
      </c>
      <c r="V8" s="33"/>
    </row>
    <row r="9" ht="16.2" spans="1:21">
      <c r="A9" s="18">
        <v>1</v>
      </c>
      <c r="B9" s="19" t="s">
        <v>39</v>
      </c>
      <c r="C9" s="18">
        <f t="shared" ref="C9:C38" si="0">IF(TRIM($B9)&lt;&gt;"",$T9+$U9+$M9+$O9-$N9,"")</f>
        <v>71</v>
      </c>
      <c r="D9" s="20" t="str">
        <f t="shared" ref="D9:D25" si="1">IF(TRIM($B9)="","",IF($E$4="D. TYPE: UNDER-GRADUATE",IF($C9&gt;=70,"A",IF($C9&gt;=60,"B",IF($C9&gt;=50,"C",IF($C9&gt;=45,"D",IF($C9&gt;=40,"E",IF(TRIM($B9)&lt;&gt;"","F","")))))),IF($E$4="D. TYPE: BASIC",IF($C9&gt;=70,"A",IF($C9&gt;=60,"B",IF($C9&gt;=50,"C",IF($C9&gt;=40,"D",IF(TRIM($B9)&lt;&gt;"","F",""))))),IF($E$4="D. TYPE: CERTIFICATE",IF($C9&gt;=70,"A",IF($C9&gt;=60,"B",IF($C9&gt;=50,"C",IF($C9&gt;=40,"D",IF(TRIM($B9)&lt;&gt;"","F",""))))),IF($C9&gt;=70,"A",IF($C9&gt;=60,"B",IF($C9&gt;=50,"C",IF(TRIM($B9)&lt;&gt;"","F",""))))))))</f>
        <v>A</v>
      </c>
      <c r="E9" s="18" t="str">
        <f>IF(C9&gt;=40,"PASS","FAIL")</f>
        <v>PASS</v>
      </c>
      <c r="F9" s="18">
        <v>14</v>
      </c>
      <c r="G9" s="18">
        <v>14</v>
      </c>
      <c r="H9" s="18">
        <v>15</v>
      </c>
      <c r="I9" s="18"/>
      <c r="J9" s="18">
        <v>13</v>
      </c>
      <c r="K9" s="18"/>
      <c r="L9" s="18">
        <v>12</v>
      </c>
      <c r="M9" s="18"/>
      <c r="N9" s="18"/>
      <c r="O9" s="18"/>
      <c r="P9" s="18"/>
      <c r="Q9" s="18"/>
      <c r="R9" s="18"/>
      <c r="S9" s="18"/>
      <c r="T9" s="18">
        <f t="shared" ref="T9:T25" si="2">IF(TRIM($B9)&lt;&gt;"",$F9+$G9+$H9+$I9+$J9+$K9,"")</f>
        <v>56</v>
      </c>
      <c r="U9" s="20">
        <v>15</v>
      </c>
    </row>
    <row r="10" ht="16.2" spans="1:21">
      <c r="A10" s="18">
        <v>2</v>
      </c>
      <c r="B10" s="21" t="s">
        <v>40</v>
      </c>
      <c r="C10" s="18">
        <f t="shared" si="0"/>
        <v>70</v>
      </c>
      <c r="D10" s="20" t="str">
        <f t="shared" si="1"/>
        <v>A</v>
      </c>
      <c r="E10" s="18" t="str">
        <f t="shared" ref="E10:E36" si="3">IF(C10&gt;=40,"PASS","FAIL")</f>
        <v>PASS</v>
      </c>
      <c r="F10" s="18">
        <v>15</v>
      </c>
      <c r="G10" s="18"/>
      <c r="H10" s="18"/>
      <c r="I10" s="18">
        <v>12</v>
      </c>
      <c r="J10" s="18">
        <v>10</v>
      </c>
      <c r="K10" s="18">
        <v>9</v>
      </c>
      <c r="L10" s="18"/>
      <c r="M10" s="18"/>
      <c r="N10" s="18"/>
      <c r="O10" s="18"/>
      <c r="P10" s="18"/>
      <c r="Q10" s="18"/>
      <c r="R10" s="18"/>
      <c r="S10" s="18"/>
      <c r="T10" s="18">
        <f t="shared" si="2"/>
        <v>46</v>
      </c>
      <c r="U10" s="34">
        <v>24</v>
      </c>
    </row>
    <row r="11" ht="16.2" spans="1:21">
      <c r="A11" s="18">
        <v>3</v>
      </c>
      <c r="B11" s="21" t="s">
        <v>41</v>
      </c>
      <c r="C11" s="18">
        <f t="shared" si="0"/>
        <v>53</v>
      </c>
      <c r="D11" s="20" t="str">
        <f t="shared" si="1"/>
        <v>C</v>
      </c>
      <c r="E11" s="18" t="str">
        <f t="shared" si="3"/>
        <v>PASS</v>
      </c>
      <c r="F11" s="18">
        <v>10</v>
      </c>
      <c r="G11" s="18">
        <v>11</v>
      </c>
      <c r="H11" s="18">
        <v>12</v>
      </c>
      <c r="I11" s="18"/>
      <c r="J11" s="18">
        <v>10</v>
      </c>
      <c r="K11" s="18"/>
      <c r="L11" s="18">
        <v>5</v>
      </c>
      <c r="M11" s="18"/>
      <c r="N11" s="18"/>
      <c r="O11" s="18"/>
      <c r="P11" s="18"/>
      <c r="Q11" s="18"/>
      <c r="R11" s="18"/>
      <c r="S11" s="18"/>
      <c r="T11" s="18">
        <f t="shared" si="2"/>
        <v>43</v>
      </c>
      <c r="U11" s="34">
        <v>10</v>
      </c>
    </row>
    <row r="12" ht="16.2" spans="1:21">
      <c r="A12" s="18">
        <v>4</v>
      </c>
      <c r="B12" s="22" t="s">
        <v>42</v>
      </c>
      <c r="C12" s="18">
        <f t="shared" si="0"/>
        <v>50</v>
      </c>
      <c r="D12" s="20" t="str">
        <f t="shared" si="1"/>
        <v>C</v>
      </c>
      <c r="E12" s="18" t="str">
        <f t="shared" si="3"/>
        <v>PASS</v>
      </c>
      <c r="F12" s="18">
        <v>7</v>
      </c>
      <c r="G12" s="18"/>
      <c r="H12" s="18">
        <v>11</v>
      </c>
      <c r="I12" s="18"/>
      <c r="J12" s="18">
        <v>12</v>
      </c>
      <c r="K12" s="18">
        <v>4</v>
      </c>
      <c r="L12" s="18"/>
      <c r="M12" s="18"/>
      <c r="N12" s="18"/>
      <c r="O12" s="18"/>
      <c r="P12" s="18"/>
      <c r="Q12" s="18"/>
      <c r="R12" s="18"/>
      <c r="S12" s="18"/>
      <c r="T12" s="18">
        <f t="shared" si="2"/>
        <v>34</v>
      </c>
      <c r="U12" s="34">
        <v>16</v>
      </c>
    </row>
    <row r="13" ht="16.2" spans="1:21">
      <c r="A13" s="18">
        <v>5</v>
      </c>
      <c r="B13" s="22" t="s">
        <v>43</v>
      </c>
      <c r="C13" s="18">
        <f t="shared" si="0"/>
        <v>50</v>
      </c>
      <c r="D13" s="20" t="str">
        <f t="shared" si="1"/>
        <v>C</v>
      </c>
      <c r="E13" s="18" t="str">
        <f t="shared" si="3"/>
        <v>PASS</v>
      </c>
      <c r="F13" s="18">
        <v>3</v>
      </c>
      <c r="G13" s="18">
        <v>9</v>
      </c>
      <c r="H13" s="18">
        <v>8</v>
      </c>
      <c r="I13" s="18"/>
      <c r="J13" s="18"/>
      <c r="K13" s="18">
        <v>15</v>
      </c>
      <c r="L13" s="18">
        <v>10</v>
      </c>
      <c r="M13" s="18"/>
      <c r="N13" s="18"/>
      <c r="O13" s="18"/>
      <c r="P13" s="18"/>
      <c r="Q13" s="18"/>
      <c r="R13" s="18"/>
      <c r="S13" s="18"/>
      <c r="T13" s="18">
        <f t="shared" si="2"/>
        <v>35</v>
      </c>
      <c r="U13" s="34">
        <v>15</v>
      </c>
    </row>
    <row r="14" ht="16.2" spans="1:21">
      <c r="A14" s="18">
        <v>6</v>
      </c>
      <c r="B14" s="21"/>
      <c r="C14" s="18" t="str">
        <f t="shared" si="0"/>
        <v/>
      </c>
      <c r="D14" s="20" t="str">
        <f t="shared" si="1"/>
        <v/>
      </c>
      <c r="E14" s="18" t="str">
        <f t="shared" si="3"/>
        <v>PASS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 t="str">
        <f t="shared" si="2"/>
        <v/>
      </c>
      <c r="U14" s="34"/>
    </row>
    <row r="15" ht="16.2" spans="1:21">
      <c r="A15" s="18">
        <v>7</v>
      </c>
      <c r="B15" s="21"/>
      <c r="C15" s="18" t="str">
        <f t="shared" si="0"/>
        <v/>
      </c>
      <c r="D15" s="20" t="str">
        <f t="shared" si="1"/>
        <v/>
      </c>
      <c r="E15" s="18" t="str">
        <f t="shared" si="3"/>
        <v>PASS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 t="str">
        <f t="shared" si="2"/>
        <v/>
      </c>
      <c r="U15" s="34"/>
    </row>
    <row r="16" ht="16.2" spans="1:21">
      <c r="A16" s="18">
        <v>8</v>
      </c>
      <c r="B16" s="21"/>
      <c r="C16" s="18" t="str">
        <f t="shared" si="0"/>
        <v/>
      </c>
      <c r="D16" s="20" t="str">
        <f t="shared" si="1"/>
        <v/>
      </c>
      <c r="E16" s="18" t="str">
        <f t="shared" si="3"/>
        <v>PASS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 t="str">
        <f t="shared" si="2"/>
        <v/>
      </c>
      <c r="U16" s="34"/>
    </row>
    <row r="17" ht="16.2" spans="1:21">
      <c r="A17" s="18">
        <v>9</v>
      </c>
      <c r="B17" s="21"/>
      <c r="C17" s="18" t="str">
        <f t="shared" si="0"/>
        <v/>
      </c>
      <c r="D17" s="20" t="str">
        <f t="shared" si="1"/>
        <v/>
      </c>
      <c r="E17" s="18" t="str">
        <f t="shared" si="3"/>
        <v>PASS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 t="str">
        <f t="shared" si="2"/>
        <v/>
      </c>
      <c r="U17" s="34"/>
    </row>
    <row r="18" ht="16.2" spans="1:21">
      <c r="A18" s="18">
        <v>10</v>
      </c>
      <c r="B18" s="21"/>
      <c r="C18" s="18" t="str">
        <f t="shared" si="0"/>
        <v/>
      </c>
      <c r="D18" s="20" t="str">
        <f t="shared" si="1"/>
        <v/>
      </c>
      <c r="E18" s="18" t="str">
        <f t="shared" si="3"/>
        <v>PASS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 t="str">
        <f t="shared" si="2"/>
        <v/>
      </c>
      <c r="U18" s="34"/>
    </row>
    <row r="19" ht="16.2" spans="1:21">
      <c r="A19" s="18">
        <v>11</v>
      </c>
      <c r="B19" s="21"/>
      <c r="C19" s="18" t="str">
        <f t="shared" si="0"/>
        <v/>
      </c>
      <c r="D19" s="20" t="str">
        <f t="shared" si="1"/>
        <v/>
      </c>
      <c r="E19" s="18" t="str">
        <f t="shared" si="3"/>
        <v>PASS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 t="str">
        <f t="shared" si="2"/>
        <v/>
      </c>
      <c r="U19" s="34"/>
    </row>
    <row r="20" ht="16.2" spans="1:21">
      <c r="A20" s="18">
        <v>12</v>
      </c>
      <c r="B20" s="21"/>
      <c r="C20" s="18" t="str">
        <f t="shared" si="0"/>
        <v/>
      </c>
      <c r="D20" s="20" t="str">
        <f t="shared" si="1"/>
        <v/>
      </c>
      <c r="E20" s="18" t="str">
        <f t="shared" si="3"/>
        <v>PASS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 t="str">
        <f t="shared" si="2"/>
        <v/>
      </c>
      <c r="U20" s="34"/>
    </row>
    <row r="21" ht="16.2" spans="1:21">
      <c r="A21" s="18">
        <v>13</v>
      </c>
      <c r="B21" s="21"/>
      <c r="C21" s="18" t="str">
        <f t="shared" si="0"/>
        <v/>
      </c>
      <c r="D21" s="20" t="str">
        <f t="shared" si="1"/>
        <v/>
      </c>
      <c r="E21" s="18" t="str">
        <f t="shared" si="3"/>
        <v>PASS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 t="str">
        <f t="shared" si="2"/>
        <v/>
      </c>
      <c r="U21" s="34"/>
    </row>
    <row r="22" ht="16.2" spans="1:21">
      <c r="A22" s="18">
        <v>14</v>
      </c>
      <c r="B22" s="21"/>
      <c r="C22" s="18" t="str">
        <f t="shared" si="0"/>
        <v/>
      </c>
      <c r="D22" s="20" t="str">
        <f t="shared" si="1"/>
        <v/>
      </c>
      <c r="E22" s="18" t="str">
        <f t="shared" si="3"/>
        <v>PASS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 t="str">
        <f t="shared" si="2"/>
        <v/>
      </c>
      <c r="U22" s="34"/>
    </row>
    <row r="23" ht="16.2" spans="1:21">
      <c r="A23" s="18">
        <v>15</v>
      </c>
      <c r="B23" s="21"/>
      <c r="C23" s="18" t="str">
        <f t="shared" si="0"/>
        <v/>
      </c>
      <c r="D23" s="20" t="str">
        <f t="shared" si="1"/>
        <v/>
      </c>
      <c r="E23" s="18" t="str">
        <f t="shared" si="3"/>
        <v>PASS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 t="str">
        <f t="shared" si="2"/>
        <v/>
      </c>
      <c r="U23" s="20"/>
    </row>
    <row r="24" ht="16.2" spans="1:21">
      <c r="A24" s="18">
        <v>16</v>
      </c>
      <c r="B24" s="21"/>
      <c r="C24" s="18" t="str">
        <f t="shared" si="0"/>
        <v/>
      </c>
      <c r="D24" s="20" t="str">
        <f t="shared" si="1"/>
        <v/>
      </c>
      <c r="E24" s="18" t="str">
        <f t="shared" si="3"/>
        <v>PASS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 t="str">
        <f t="shared" si="2"/>
        <v/>
      </c>
      <c r="U24" s="34"/>
    </row>
    <row r="25" ht="16.2" spans="1:21">
      <c r="A25" s="18">
        <v>17</v>
      </c>
      <c r="B25" s="21"/>
      <c r="C25" s="18" t="str">
        <f t="shared" si="0"/>
        <v/>
      </c>
      <c r="D25" s="20" t="str">
        <f t="shared" si="1"/>
        <v/>
      </c>
      <c r="E25" s="18" t="str">
        <f t="shared" si="3"/>
        <v>PASS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 t="str">
        <f t="shared" si="2"/>
        <v/>
      </c>
      <c r="U25" s="34"/>
    </row>
    <row r="26" ht="16.2" spans="1:21">
      <c r="A26" s="18">
        <v>18</v>
      </c>
      <c r="B26" s="21"/>
      <c r="C26" s="18" t="str">
        <f t="shared" si="0"/>
        <v/>
      </c>
      <c r="D26" s="20" t="str">
        <f t="shared" ref="D26:D38" si="4">IF(TRIM($B26)="","",IF($E$4="D. TYPE: UNDER-GRADUATE",IF($C26&gt;=70,"A",IF($C26&gt;=60,"B",IF($C26&gt;=50,"C",IF($C26&gt;=45,"D",IF($C26&gt;=40,"E",IF(TRIM($B26)&lt;&gt;"","F","")))))),IF($E$4="D. TYPE: BASIC",IF($C26&gt;=70,"A",IF($C26&gt;=60,"B",IF($C26&gt;=50,"C",IF($C26&gt;=40,"D",IF(TRIM($B26)&lt;&gt;"","F",""))))),IF($E$4="D. TYPE: CERTIFICATE",IF($C26&gt;=70,"A",IF($C26&gt;=60,"B",IF($C26&gt;=50,"C",IF($C26&gt;=40,"D",IF(TRIM($B26)&lt;&gt;"","F",""))))),IF($C26&gt;=70,"A",IF($C26&gt;=60,"B",IF($C26&gt;=50,"C",IF(TRIM($B26)&lt;&gt;"","F",""))))))))</f>
        <v/>
      </c>
      <c r="E26" s="18" t="str">
        <f t="shared" si="3"/>
        <v>PASS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 t="str">
        <f t="shared" ref="T26:T38" si="5">IF(TRIM($B26)&lt;&gt;"",$F26+$G26+$H26+$I26+$J26+$K26,"")</f>
        <v/>
      </c>
      <c r="U26" s="34"/>
    </row>
    <row r="27" ht="16.2" spans="1:21">
      <c r="A27" s="18">
        <v>19</v>
      </c>
      <c r="B27" s="21"/>
      <c r="C27" s="18" t="str">
        <f t="shared" si="0"/>
        <v/>
      </c>
      <c r="D27" s="20" t="str">
        <f t="shared" si="4"/>
        <v/>
      </c>
      <c r="E27" s="18" t="str">
        <f t="shared" si="3"/>
        <v>PASS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 t="str">
        <f t="shared" si="5"/>
        <v/>
      </c>
      <c r="U27" s="34"/>
    </row>
    <row r="28" ht="16.2" spans="1:21">
      <c r="A28" s="18">
        <v>20</v>
      </c>
      <c r="B28" s="21"/>
      <c r="C28" s="18" t="str">
        <f t="shared" si="0"/>
        <v/>
      </c>
      <c r="D28" s="20" t="str">
        <f t="shared" si="4"/>
        <v/>
      </c>
      <c r="E28" s="18" t="str">
        <f t="shared" si="3"/>
        <v>PASS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 t="str">
        <f t="shared" si="5"/>
        <v/>
      </c>
      <c r="U28" s="34"/>
    </row>
    <row r="29" ht="16.2" spans="1:21">
      <c r="A29" s="18">
        <v>21</v>
      </c>
      <c r="B29" s="21"/>
      <c r="C29" s="18" t="str">
        <f t="shared" si="0"/>
        <v/>
      </c>
      <c r="D29" s="20" t="str">
        <f t="shared" si="4"/>
        <v/>
      </c>
      <c r="E29" s="18" t="str">
        <f t="shared" si="3"/>
        <v>PASS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 t="str">
        <f t="shared" si="5"/>
        <v/>
      </c>
      <c r="U29" s="34"/>
    </row>
    <row r="30" ht="16.2" spans="1:21">
      <c r="A30" s="18">
        <v>22</v>
      </c>
      <c r="B30" s="21"/>
      <c r="C30" s="18" t="str">
        <f t="shared" si="0"/>
        <v/>
      </c>
      <c r="D30" s="20" t="str">
        <f t="shared" si="4"/>
        <v/>
      </c>
      <c r="E30" s="18" t="str">
        <f t="shared" si="3"/>
        <v>PASS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 t="str">
        <f t="shared" si="5"/>
        <v/>
      </c>
      <c r="U30" s="34"/>
    </row>
    <row r="31" ht="16.2" spans="1:21">
      <c r="A31" s="18">
        <v>23</v>
      </c>
      <c r="B31" s="21"/>
      <c r="C31" s="18" t="str">
        <f t="shared" si="0"/>
        <v/>
      </c>
      <c r="D31" s="20" t="str">
        <f t="shared" si="4"/>
        <v/>
      </c>
      <c r="E31" s="18" t="str">
        <f t="shared" si="3"/>
        <v>PASS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 t="str">
        <f t="shared" si="5"/>
        <v/>
      </c>
      <c r="U31" s="34"/>
    </row>
    <row r="32" ht="16.2" spans="1:21">
      <c r="A32" s="18">
        <v>24</v>
      </c>
      <c r="B32" s="21"/>
      <c r="C32" s="18" t="str">
        <f t="shared" si="0"/>
        <v/>
      </c>
      <c r="D32" s="20" t="str">
        <f t="shared" si="4"/>
        <v/>
      </c>
      <c r="E32" s="18" t="str">
        <f t="shared" si="3"/>
        <v>PASS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 t="str">
        <f t="shared" si="5"/>
        <v/>
      </c>
      <c r="U32" s="34"/>
    </row>
    <row r="33" ht="16.2" spans="1:21">
      <c r="A33" s="18">
        <v>25</v>
      </c>
      <c r="B33" s="21"/>
      <c r="C33" s="18" t="str">
        <f t="shared" si="0"/>
        <v/>
      </c>
      <c r="D33" s="20" t="str">
        <f t="shared" si="4"/>
        <v/>
      </c>
      <c r="E33" s="18" t="str">
        <f t="shared" si="3"/>
        <v>PASS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 t="str">
        <f t="shared" si="5"/>
        <v/>
      </c>
      <c r="U33" s="34"/>
    </row>
    <row r="34" ht="16.2" spans="1:21">
      <c r="A34" s="18">
        <v>26</v>
      </c>
      <c r="B34" s="21"/>
      <c r="C34" s="18" t="str">
        <f t="shared" si="0"/>
        <v/>
      </c>
      <c r="D34" s="20" t="str">
        <f t="shared" si="4"/>
        <v/>
      </c>
      <c r="E34" s="18" t="str">
        <f t="shared" si="3"/>
        <v>PASS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 t="str">
        <f t="shared" si="5"/>
        <v/>
      </c>
      <c r="U34" s="20"/>
    </row>
    <row r="35" ht="16.2" spans="1:21">
      <c r="A35" s="18">
        <v>27</v>
      </c>
      <c r="B35" s="21"/>
      <c r="C35" s="18" t="str">
        <f t="shared" si="0"/>
        <v/>
      </c>
      <c r="D35" s="20" t="str">
        <f t="shared" si="4"/>
        <v/>
      </c>
      <c r="E35" s="18" t="str">
        <f t="shared" si="3"/>
        <v>PASS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 t="str">
        <f t="shared" si="5"/>
        <v/>
      </c>
      <c r="U35" s="34"/>
    </row>
    <row r="36" ht="16.2" spans="1:21">
      <c r="A36" s="18">
        <v>28</v>
      </c>
      <c r="B36" s="21"/>
      <c r="C36" s="18" t="str">
        <f t="shared" si="0"/>
        <v/>
      </c>
      <c r="D36" s="20" t="str">
        <f t="shared" si="4"/>
        <v/>
      </c>
      <c r="E36" s="18" t="str">
        <f t="shared" si="3"/>
        <v>PASS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 t="str">
        <f t="shared" si="5"/>
        <v/>
      </c>
      <c r="U36" s="34"/>
    </row>
    <row r="37" customHeight="1" spans="1:21">
      <c r="A37" s="18">
        <v>29</v>
      </c>
      <c r="B37" s="21"/>
      <c r="C37" s="18" t="str">
        <f t="shared" si="0"/>
        <v/>
      </c>
      <c r="D37" s="20" t="str">
        <f t="shared" si="4"/>
        <v/>
      </c>
      <c r="E37" s="18" t="str">
        <f t="shared" ref="E37:E38" si="6">IF(C37&gt;=40,"PASS","FAIL")</f>
        <v>PASS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 t="str">
        <f t="shared" si="5"/>
        <v/>
      </c>
      <c r="U37" s="34"/>
    </row>
    <row r="38" customHeight="1" spans="1:21">
      <c r="A38" s="18">
        <v>30</v>
      </c>
      <c r="B38" s="21"/>
      <c r="C38" s="18" t="str">
        <f t="shared" si="0"/>
        <v/>
      </c>
      <c r="D38" s="20" t="str">
        <f t="shared" si="4"/>
        <v/>
      </c>
      <c r="E38" s="18" t="str">
        <f t="shared" si="6"/>
        <v>PASS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 t="str">
        <f t="shared" si="5"/>
        <v/>
      </c>
      <c r="U38" s="34"/>
    </row>
  </sheetData>
  <sheetProtection formatCells="0" formatColumns="0" formatRows="0" insertRows="0" insertColumns="0" insertHyperlinks="0" deleteColumns="0" deleteRows="0" sort="0" autoFilter="0" pivotTables="0"/>
  <sortState ref="A9:U36">
    <sortCondition ref="B9:B36"/>
  </sortState>
  <mergeCells count="4">
    <mergeCell ref="M4:N4"/>
    <mergeCell ref="M5:N5"/>
    <mergeCell ref="M6:N6"/>
    <mergeCell ref="A7:Q7"/>
  </mergeCells>
  <conditionalFormatting sqref="C9:C38">
    <cfRule type="cellIs" dxfId="0" priority="548" operator="greaterThan">
      <formula>100</formula>
    </cfRule>
  </conditionalFormatting>
  <conditionalFormatting sqref="U9:U38">
    <cfRule type="cellIs" dxfId="0" priority="124" operator="greaterThan">
      <formula>30</formula>
    </cfRule>
  </conditionalFormatting>
  <conditionalFormatting sqref="C9:C38 F9:M38">
    <cfRule type="cellIs" dxfId="0" priority="547" operator="lessThan">
      <formula>0</formula>
    </cfRule>
  </conditionalFormatting>
  <conditionalFormatting sqref="F9:M38 T9:T38">
    <cfRule type="cellIs" dxfId="0" priority="550" operator="greaterThan">
      <formula>70</formula>
    </cfRule>
  </conditionalFormatting>
  <conditionalFormatting sqref="T9:U38">
    <cfRule type="cellIs" dxfId="0" priority="123" operator="lessThan">
      <formula>0</formula>
    </cfRule>
  </conditionalFormatting>
  <dataValidations count="1">
    <dataValidation type="whole" operator="between" allowBlank="1" showInputMessage="1" showErrorMessage="1" errorTitle="Input error" error="Number is not allowed! Only numbers between 0 and 30 are allowed!!" promptTitle="Allowed input" prompt="Only numbers between 0 and 30 are allowed." sqref="U9:U38">
      <formula1>0</formula1>
      <formula2>30</formula2>
    </dataValidation>
  </dataValidations>
  <printOptions horizontalCentered="1"/>
  <pageMargins left="0.25" right="0.25" top="0.5" bottom="0.5" header="0.31496062992126" footer="0.31496062992126"/>
  <pageSetup paperSize="9" scale="95" fitToHeight="0" orientation="landscape"/>
  <headerFooter scaleWithDoc="0">
    <oddHeader>&amp;L&amp;B&amp;RPage &amp;P of &amp;N</oddHeader>
    <oddFooter>&amp;LCourse Lecturers: Dr. E. Omorogiuwa and Engr. I. P. Onu
Signature:__________ Date:______
Dean: Prof. U. A. Kamalu
Signature:__________ Date:_____&amp;RModerator:________________
Signature:______ Date:_____
HOD: Dr. N. O. Nwazor
Signature:______ Date:_____</oddFooter>
  </headerFooter>
  <rowBreaks count="1" manualBreakCount="1">
    <brk id="23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Peter Erhunmwunse</cp:lastModifiedBy>
  <dcterms:created xsi:type="dcterms:W3CDTF">2018-10-19T13:52:00Z</dcterms:created>
  <dcterms:modified xsi:type="dcterms:W3CDTF">2025-10-14T07:24:37Z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8694251EA73F4B2F9BEEA9494BBE4197_12</vt:lpwstr>
  </property>
  <property fmtid="{D5CDD505-2E9C-101B-9397-08002B2CF9AE}" pid="3" name="KSOProductBuildVer">
    <vt:lpwstr>1033-12.2.0.22549</vt:lpwstr>
  </property>
</Properties>
</file>