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Grattendick\Desktop\DataVizBattle\DataVizBattleStandardAtmosphereDecember2019\Resources\"/>
    </mc:Choice>
  </mc:AlternateContent>
  <xr:revisionPtr revIDLastSave="0" documentId="13_ncr:1_{69F9747F-07FF-4EC0-BD47-2D48DCF56500}" xr6:coauthVersionLast="45" xr6:coauthVersionMax="45" xr10:uidLastSave="{00000000-0000-0000-0000-000000000000}"/>
  <bookViews>
    <workbookView xWindow="-120" yWindow="-120" windowWidth="21840" windowHeight="13140" xr2:uid="{233CCA52-9757-4291-8B38-D61825D6D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  <c r="I42" i="1"/>
  <c r="E42" i="1"/>
  <c r="F42" i="1" s="1"/>
  <c r="G42" i="1" s="1"/>
  <c r="I41" i="1"/>
  <c r="E41" i="1"/>
  <c r="I28" i="1"/>
  <c r="E28" i="1"/>
  <c r="I27" i="1"/>
  <c r="E27" i="1"/>
  <c r="I9" i="1"/>
  <c r="E9" i="1"/>
  <c r="I8" i="1"/>
  <c r="E8" i="1"/>
  <c r="I49" i="1"/>
  <c r="I48" i="1"/>
  <c r="I47" i="1"/>
  <c r="I46" i="1"/>
  <c r="I45" i="1"/>
  <c r="I44" i="1"/>
  <c r="I43" i="1"/>
  <c r="I40" i="1"/>
  <c r="I39" i="1"/>
  <c r="I38" i="1"/>
  <c r="I37" i="1"/>
  <c r="I36" i="1"/>
  <c r="I35" i="1"/>
  <c r="I34" i="1"/>
  <c r="I33" i="1"/>
  <c r="I32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7" i="1"/>
  <c r="I6" i="1"/>
  <c r="I5" i="1"/>
  <c r="I4" i="1"/>
  <c r="I3" i="1"/>
  <c r="D3" i="1"/>
  <c r="E3" i="1" s="1"/>
  <c r="F3" i="1" s="1"/>
  <c r="G3" i="1" s="1"/>
  <c r="I2" i="1"/>
  <c r="E2" i="1"/>
  <c r="F28" i="1" l="1"/>
  <c r="G28" i="1" s="1"/>
  <c r="F9" i="1"/>
  <c r="G9" i="1" s="1"/>
  <c r="J42" i="1"/>
  <c r="J28" i="1"/>
  <c r="J9" i="1"/>
  <c r="J3" i="1"/>
  <c r="D4" i="1"/>
  <c r="E4" i="1" l="1"/>
  <c r="F4" i="1" s="1"/>
  <c r="G4" i="1" s="1"/>
  <c r="J4" i="1" s="1"/>
  <c r="D5" i="1"/>
  <c r="E5" i="1" l="1"/>
  <c r="F5" i="1" s="1"/>
  <c r="G5" i="1" s="1"/>
  <c r="J5" i="1" s="1"/>
  <c r="D6" i="1"/>
  <c r="D7" i="1" l="1"/>
  <c r="E6" i="1"/>
  <c r="F6" i="1" s="1"/>
  <c r="G6" i="1" s="1"/>
  <c r="J6" i="1" s="1"/>
  <c r="E7" i="1" l="1"/>
  <c r="F7" i="1" l="1"/>
  <c r="G7" i="1" s="1"/>
  <c r="J7" i="1" s="1"/>
  <c r="F8" i="1"/>
  <c r="G8" i="1" s="1"/>
  <c r="J8" i="1" s="1"/>
  <c r="D10" i="1"/>
  <c r="E10" i="1" l="1"/>
  <c r="F10" i="1" s="1"/>
  <c r="G10" i="1" s="1"/>
  <c r="J10" i="1" s="1"/>
  <c r="D11" i="1"/>
  <c r="D12" i="1" l="1"/>
  <c r="E11" i="1"/>
  <c r="F11" i="1" s="1"/>
  <c r="G11" i="1" s="1"/>
  <c r="J11" i="1" s="1"/>
  <c r="E12" i="1" l="1"/>
  <c r="F12" i="1" s="1"/>
  <c r="G12" i="1" s="1"/>
  <c r="J12" i="1" s="1"/>
  <c r="D13" i="1"/>
  <c r="E13" i="1" l="1"/>
  <c r="F13" i="1" s="1"/>
  <c r="G13" i="1" s="1"/>
  <c r="J13" i="1" s="1"/>
  <c r="D14" i="1"/>
  <c r="E14" i="1" l="1"/>
  <c r="F14" i="1" s="1"/>
  <c r="G14" i="1" s="1"/>
  <c r="J14" i="1" s="1"/>
  <c r="D15" i="1"/>
  <c r="D16" i="1" l="1"/>
  <c r="E15" i="1"/>
  <c r="F15" i="1" s="1"/>
  <c r="G15" i="1" s="1"/>
  <c r="J15" i="1" s="1"/>
  <c r="E16" i="1" l="1"/>
  <c r="F16" i="1" s="1"/>
  <c r="G16" i="1" s="1"/>
  <c r="J16" i="1" s="1"/>
  <c r="D17" i="1"/>
  <c r="E17" i="1" l="1"/>
  <c r="F17" i="1" s="1"/>
  <c r="G17" i="1" s="1"/>
  <c r="J17" i="1" s="1"/>
  <c r="D18" i="1"/>
  <c r="E18" i="1" l="1"/>
  <c r="F18" i="1" s="1"/>
  <c r="G18" i="1" s="1"/>
  <c r="J18" i="1" s="1"/>
  <c r="D19" i="1"/>
  <c r="D20" i="1" l="1"/>
  <c r="E19" i="1"/>
  <c r="F19" i="1" s="1"/>
  <c r="G19" i="1" s="1"/>
  <c r="J19" i="1" s="1"/>
  <c r="E20" i="1" l="1"/>
  <c r="F20" i="1" s="1"/>
  <c r="G20" i="1" s="1"/>
  <c r="J20" i="1" s="1"/>
  <c r="D21" i="1"/>
  <c r="E21" i="1" l="1"/>
  <c r="F21" i="1" s="1"/>
  <c r="G21" i="1" s="1"/>
  <c r="J21" i="1" s="1"/>
  <c r="D22" i="1"/>
  <c r="E22" i="1" l="1"/>
  <c r="F22" i="1" s="1"/>
  <c r="G22" i="1" s="1"/>
  <c r="J22" i="1" s="1"/>
  <c r="D23" i="1"/>
  <c r="E23" i="1" l="1"/>
  <c r="F23" i="1" s="1"/>
  <c r="G23" i="1" s="1"/>
  <c r="J23" i="1" s="1"/>
  <c r="D24" i="1"/>
  <c r="E24" i="1" l="1"/>
  <c r="F24" i="1" s="1"/>
  <c r="G24" i="1" s="1"/>
  <c r="J24" i="1" s="1"/>
  <c r="D25" i="1"/>
  <c r="E25" i="1" l="1"/>
  <c r="F25" i="1" s="1"/>
  <c r="G25" i="1" s="1"/>
  <c r="J25" i="1" s="1"/>
  <c r="D26" i="1"/>
  <c r="E26" i="1" l="1"/>
  <c r="F26" i="1" l="1"/>
  <c r="G26" i="1" s="1"/>
  <c r="J26" i="1" s="1"/>
  <c r="F27" i="1"/>
  <c r="G27" i="1" s="1"/>
  <c r="J27" i="1" s="1"/>
  <c r="D29" i="1"/>
  <c r="E29" i="1" l="1"/>
  <c r="F29" i="1" s="1"/>
  <c r="G29" i="1" s="1"/>
  <c r="J29" i="1" s="1"/>
  <c r="D32" i="1" l="1"/>
  <c r="E32" i="1" l="1"/>
  <c r="F32" i="1" s="1"/>
  <c r="G32" i="1" s="1"/>
  <c r="J32" i="1" s="1"/>
  <c r="D33" i="1"/>
  <c r="D34" i="1" l="1"/>
  <c r="E33" i="1"/>
  <c r="F33" i="1" s="1"/>
  <c r="G33" i="1" s="1"/>
  <c r="J33" i="1" s="1"/>
  <c r="E34" i="1" l="1"/>
  <c r="F34" i="1" s="1"/>
  <c r="G34" i="1" s="1"/>
  <c r="J34" i="1" s="1"/>
  <c r="D35" i="1"/>
  <c r="E35" i="1" l="1"/>
  <c r="F35" i="1" s="1"/>
  <c r="G35" i="1" s="1"/>
  <c r="J35" i="1" s="1"/>
  <c r="D36" i="1"/>
  <c r="E36" i="1" l="1"/>
  <c r="F36" i="1" s="1"/>
  <c r="G36" i="1" s="1"/>
  <c r="J36" i="1" s="1"/>
  <c r="D37" i="1"/>
  <c r="D38" i="1" l="1"/>
  <c r="E37" i="1"/>
  <c r="F37" i="1" s="1"/>
  <c r="G37" i="1" s="1"/>
  <c r="J37" i="1" s="1"/>
  <c r="E38" i="1" l="1"/>
  <c r="F38" i="1" s="1"/>
  <c r="G38" i="1" s="1"/>
  <c r="J38" i="1" s="1"/>
  <c r="D39" i="1"/>
  <c r="E39" i="1" l="1"/>
  <c r="F39" i="1" s="1"/>
  <c r="G39" i="1" s="1"/>
  <c r="J39" i="1" s="1"/>
  <c r="D40" i="1"/>
  <c r="E40" i="1" l="1"/>
  <c r="F40" i="1" l="1"/>
  <c r="G40" i="1" s="1"/>
  <c r="J40" i="1" s="1"/>
  <c r="F41" i="1"/>
  <c r="G41" i="1" s="1"/>
  <c r="J41" i="1" s="1"/>
  <c r="D43" i="1"/>
  <c r="E43" i="1" l="1"/>
  <c r="F43" i="1" s="1"/>
  <c r="G43" i="1" s="1"/>
  <c r="J43" i="1" s="1"/>
  <c r="D44" i="1"/>
  <c r="E44" i="1" l="1"/>
  <c r="F44" i="1" s="1"/>
  <c r="G44" i="1" s="1"/>
  <c r="J44" i="1" s="1"/>
  <c r="D45" i="1"/>
  <c r="E45" i="1" l="1"/>
  <c r="F45" i="1" s="1"/>
  <c r="G45" i="1" s="1"/>
  <c r="J45" i="1" s="1"/>
  <c r="D46" i="1"/>
  <c r="D47" i="1" l="1"/>
  <c r="E46" i="1"/>
  <c r="F46" i="1" s="1"/>
  <c r="G46" i="1" s="1"/>
  <c r="J46" i="1" s="1"/>
  <c r="E47" i="1" l="1"/>
  <c r="F47" i="1" s="1"/>
  <c r="G47" i="1" s="1"/>
  <c r="J47" i="1" s="1"/>
  <c r="D48" i="1"/>
  <c r="E48" i="1" l="1"/>
  <c r="F48" i="1" s="1"/>
  <c r="G48" i="1" s="1"/>
  <c r="J48" i="1" s="1"/>
  <c r="D49" i="1"/>
  <c r="E49" i="1" s="1"/>
  <c r="F49" i="1" s="1"/>
  <c r="G49" i="1" s="1"/>
  <c r="J49" i="1" s="1"/>
</calcChain>
</file>

<file path=xl/sharedStrings.xml><?xml version="1.0" encoding="utf-8"?>
<sst xmlns="http://schemas.openxmlformats.org/spreadsheetml/2006/main" count="78" uniqueCount="38">
  <si>
    <t>Area</t>
  </si>
  <si>
    <t>Standard Temperature (K)</t>
  </si>
  <si>
    <t>Altitude (m)</t>
  </si>
  <si>
    <t>Total Radius (m)</t>
  </si>
  <si>
    <t>Total Volume (m^3)</t>
  </si>
  <si>
    <t>Adujsted Volume (m^3)</t>
  </si>
  <si>
    <t>Adjusted Volume (l)</t>
  </si>
  <si>
    <t>Pressure (N/m^2)</t>
  </si>
  <si>
    <t>Pressure (atm)</t>
  </si>
  <si>
    <t>Mols of Atmosphere</t>
  </si>
  <si>
    <t>Earth</t>
  </si>
  <si>
    <t>N/A</t>
  </si>
  <si>
    <t>NAN</t>
  </si>
  <si>
    <t>Subscript 0</t>
  </si>
  <si>
    <t>Subscript 1</t>
  </si>
  <si>
    <t>Subscript 2</t>
  </si>
  <si>
    <t>Subscript 3</t>
  </si>
  <si>
    <t>subscript 3</t>
  </si>
  <si>
    <t>Subscript 4</t>
  </si>
  <si>
    <t>Subscript 5</t>
  </si>
  <si>
    <t>Subscript 6</t>
  </si>
  <si>
    <t>subscript 6</t>
  </si>
  <si>
    <t>Mols N2</t>
  </si>
  <si>
    <t>Mols O2</t>
  </si>
  <si>
    <t>Mols Ar</t>
  </si>
  <si>
    <t>Mols CO2</t>
  </si>
  <si>
    <t>Mols Ne</t>
  </si>
  <si>
    <t>Mols CH4</t>
  </si>
  <si>
    <t>Mols Kr</t>
  </si>
  <si>
    <t>Mols He</t>
  </si>
  <si>
    <t>Mass N2 (kg)</t>
  </si>
  <si>
    <t>Mass O2 (kg)</t>
  </si>
  <si>
    <t>Mass Ar (kg)</t>
  </si>
  <si>
    <t>Mass CO2 (kg)</t>
  </si>
  <si>
    <t>Mass Ne (kg)</t>
  </si>
  <si>
    <t>Mass He (kg)</t>
  </si>
  <si>
    <t>Mass CH4 (kg)</t>
  </si>
  <si>
    <t>Mass Kr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</si>
</sst>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9974-2A1F-4D14-9FAA-B948B5450005}">
  <dimension ref="A1:Z49"/>
  <sheetViews>
    <sheetView tabSelected="1" workbookViewId="0"/>
  </sheetViews>
  <sheetFormatPr defaultRowHeight="15" x14ac:dyDescent="0.25"/>
  <cols>
    <col min="1" max="1" width="10.5703125" bestFit="1" customWidth="1"/>
    <col min="2" max="2" width="24.28515625" bestFit="1" customWidth="1"/>
    <col min="3" max="3" width="11.85546875" bestFit="1" customWidth="1"/>
    <col min="4" max="4" width="15.42578125" bestFit="1" customWidth="1"/>
    <col min="5" max="5" width="18.7109375" bestFit="1" customWidth="1"/>
    <col min="6" max="6" width="22.42578125" bestFit="1" customWidth="1"/>
    <col min="7" max="10" width="22.42578125" customWidth="1"/>
    <col min="11" max="11" width="12" bestFit="1" customWidth="1"/>
    <col min="12" max="12" width="12.140625" bestFit="1" customWidth="1"/>
    <col min="14" max="14" width="12.140625" bestFit="1" customWidth="1"/>
    <col min="16" max="16" width="11.7109375" bestFit="1" customWidth="1"/>
    <col min="18" max="18" width="13.42578125" bestFit="1" customWidth="1"/>
    <col min="20" max="20" width="12.28515625" bestFit="1" customWidth="1"/>
    <col min="22" max="22" width="12.140625" bestFit="1" customWidth="1"/>
    <col min="24" max="24" width="13.28515625" bestFit="1" customWidth="1"/>
    <col min="26" max="26" width="11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</v>
      </c>
      <c r="L1" t="s">
        <v>30</v>
      </c>
      <c r="M1" t="s">
        <v>23</v>
      </c>
      <c r="N1" t="s">
        <v>31</v>
      </c>
      <c r="O1" t="s">
        <v>24</v>
      </c>
      <c r="P1" t="s">
        <v>32</v>
      </c>
      <c r="Q1" t="s">
        <v>25</v>
      </c>
      <c r="R1" t="s">
        <v>33</v>
      </c>
      <c r="S1" t="s">
        <v>26</v>
      </c>
      <c r="T1" t="s">
        <v>34</v>
      </c>
      <c r="U1" t="s">
        <v>29</v>
      </c>
      <c r="V1" t="s">
        <v>35</v>
      </c>
      <c r="W1" t="s">
        <v>27</v>
      </c>
      <c r="X1" t="s">
        <v>36</v>
      </c>
      <c r="Y1" t="s">
        <v>28</v>
      </c>
      <c r="Z1" t="s">
        <v>37</v>
      </c>
    </row>
    <row r="2" spans="1:26" x14ac:dyDescent="0.25">
      <c r="A2" t="s">
        <v>10</v>
      </c>
      <c r="B2" t="s">
        <v>11</v>
      </c>
      <c r="C2">
        <v>0</v>
      </c>
      <c r="D2">
        <v>6378000</v>
      </c>
      <c r="E2">
        <f>(4/3)*PI()*(D2^3)</f>
        <v>1.0867812925428892E+21</v>
      </c>
      <c r="F2" t="s">
        <v>12</v>
      </c>
      <c r="G2" t="s">
        <v>12</v>
      </c>
      <c r="H2" s="1">
        <v>101300</v>
      </c>
      <c r="I2" s="1">
        <f>H2/101325</f>
        <v>0.99975326918332097</v>
      </c>
      <c r="J2" s="2" t="s">
        <v>11</v>
      </c>
      <c r="K2">
        <v>0.78083999999999998</v>
      </c>
      <c r="L2">
        <v>28.013999999999999</v>
      </c>
      <c r="M2">
        <v>0.20946000000000001</v>
      </c>
      <c r="N2">
        <v>31.998000000000001</v>
      </c>
      <c r="O2">
        <v>9.3399999999999993E-3</v>
      </c>
      <c r="P2">
        <v>39.948</v>
      </c>
      <c r="Q2">
        <v>4.1332000000000001E-4</v>
      </c>
      <c r="R2">
        <v>44.009</v>
      </c>
      <c r="S2">
        <v>1.8179999999999999E-5</v>
      </c>
      <c r="T2">
        <v>20.18</v>
      </c>
      <c r="U2">
        <v>5.2400000000000007E-6</v>
      </c>
      <c r="V2">
        <v>4.0019999999999998</v>
      </c>
      <c r="W2">
        <v>1.8699999999999999E-6</v>
      </c>
      <c r="X2">
        <v>16.039000000000001</v>
      </c>
      <c r="Y2">
        <v>1.1400000000000001E-6</v>
      </c>
      <c r="Z2">
        <v>83.798000000000002</v>
      </c>
    </row>
    <row r="3" spans="1:26" x14ac:dyDescent="0.25">
      <c r="A3" t="s">
        <v>13</v>
      </c>
      <c r="B3">
        <v>288.14999999999998</v>
      </c>
      <c r="C3">
        <v>2000</v>
      </c>
      <c r="D3">
        <f>D2+2000</f>
        <v>6380000</v>
      </c>
      <c r="E3">
        <f t="shared" ref="E3:E49" si="0">(4/3)*PI()*(D3^3)</f>
        <v>1.0878039850346916E+21</v>
      </c>
      <c r="F3">
        <f>E3-E2</f>
        <v>1.0226924918024438E+18</v>
      </c>
      <c r="G3">
        <f>F3*1000</f>
        <v>1.0226924918024438E+21</v>
      </c>
      <c r="H3" s="1">
        <v>79500</v>
      </c>
      <c r="I3" s="1">
        <f t="shared" ref="I3:I49" si="1">H3/101325</f>
        <v>0.78460399703923023</v>
      </c>
      <c r="J3" s="1">
        <f>(I3*G3)/(B3*8.31446261815324)</f>
        <v>3.3492130505063341E+17</v>
      </c>
      <c r="K3" s="1">
        <f>J3*K$2</f>
        <v>2.6151995183573658E+17</v>
      </c>
      <c r="L3" s="1">
        <f>(K3*L$2)/1000</f>
        <v>7326219930726324</v>
      </c>
      <c r="M3" s="1">
        <f>J3*M$2</f>
        <v>7.015261655590568E+16</v>
      </c>
      <c r="N3" s="1">
        <f>(M3*N$2)/1000</f>
        <v>2244743424555870</v>
      </c>
      <c r="O3" s="1">
        <f>J3*O$2</f>
        <v>3128164989172916</v>
      </c>
      <c r="P3" s="1">
        <f>(O3*P$2)/1000</f>
        <v>124963934987479.64</v>
      </c>
      <c r="Q3" s="1">
        <f>J3*Q$2</f>
        <v>138429673803527.8</v>
      </c>
      <c r="R3" s="1">
        <f>(Q3*R$2)/1000</f>
        <v>6092151514419.4551</v>
      </c>
      <c r="S3" s="1">
        <f>J3*S$2</f>
        <v>6088869325820.5146</v>
      </c>
      <c r="T3" s="1">
        <f>(S3*T$2)/1000</f>
        <v>122873382995.05798</v>
      </c>
      <c r="U3" s="1">
        <f>J3*U$2</f>
        <v>1754987638465.3193</v>
      </c>
      <c r="V3" s="1">
        <f>(U3*V$2)/1000</f>
        <v>7023460529.1382084</v>
      </c>
      <c r="W3" s="1">
        <f>J3*W$2</f>
        <v>626302840444.68445</v>
      </c>
      <c r="X3" s="1">
        <f>(W3*X$2)/1000</f>
        <v>10045271257.892296</v>
      </c>
      <c r="Y3" s="1">
        <f>J3*Y$2</f>
        <v>381810287757.72211</v>
      </c>
      <c r="Z3" s="1">
        <f>(Y3*Z$2)/1000</f>
        <v>31994938493.521599</v>
      </c>
    </row>
    <row r="4" spans="1:26" x14ac:dyDescent="0.25">
      <c r="A4" t="s">
        <v>13</v>
      </c>
      <c r="B4">
        <v>288.14999999999998</v>
      </c>
      <c r="C4">
        <v>4000</v>
      </c>
      <c r="D4">
        <f t="shared" ref="D4:D49" si="2">D3+2000</f>
        <v>6382000</v>
      </c>
      <c r="E4">
        <f t="shared" si="0"/>
        <v>1.0888273189140503E+21</v>
      </c>
      <c r="F4">
        <f t="shared" ref="F4:F49" si="3">E4-E3</f>
        <v>1.0233338793586852E+18</v>
      </c>
      <c r="G4">
        <f t="shared" ref="G4:G49" si="4">F4*1000</f>
        <v>1.0233338793586852E+21</v>
      </c>
      <c r="H4" s="1">
        <v>61660</v>
      </c>
      <c r="I4" s="1">
        <f t="shared" si="1"/>
        <v>0.60853688625709346</v>
      </c>
      <c r="J4" s="1">
        <f t="shared" ref="J4:J49" si="5">(I4*G4)/(B4*8.31446261815324)</f>
        <v>2.5992703421067258E+17</v>
      </c>
      <c r="K4" s="1">
        <f t="shared" ref="K4:K49" si="6">J4*K$2</f>
        <v>2.0296142539306157E+17</v>
      </c>
      <c r="L4" s="1">
        <f t="shared" ref="L4:L49" si="7">(K4*L$2)/1000</f>
        <v>5685761370961227</v>
      </c>
      <c r="M4" s="1">
        <f t="shared" ref="M4:M49" si="8">J4*M$2</f>
        <v>5.444431658576748E+16</v>
      </c>
      <c r="N4" s="1">
        <f t="shared" ref="N4:N49" si="9">(M4*N$2)/1000</f>
        <v>1742109242111388</v>
      </c>
      <c r="O4" s="1">
        <f t="shared" ref="O4:O49" si="10">J4*O$2</f>
        <v>2427718499527681.5</v>
      </c>
      <c r="P4" s="1">
        <f t="shared" ref="P4:P49" si="11">(O4*P$2)/1000</f>
        <v>96982498619131.828</v>
      </c>
      <c r="Q4" s="1">
        <f t="shared" ref="Q4:Q49" si="12">J4*Q$2</f>
        <v>107433041779955.19</v>
      </c>
      <c r="R4" s="1">
        <f t="shared" ref="R4:R49" si="13">(Q4*R$2)/1000</f>
        <v>4728020735694.0479</v>
      </c>
      <c r="S4" s="1">
        <f t="shared" ref="S4:S49" si="14">J4*S$2</f>
        <v>4725473481950.0273</v>
      </c>
      <c r="T4" s="1">
        <f t="shared" ref="T4:T49" si="15">(S4*T$2)/1000</f>
        <v>95360054865.751541</v>
      </c>
      <c r="U4" s="1">
        <f t="shared" ref="U4:U49" si="16">J4*U$2</f>
        <v>1362017659263.9246</v>
      </c>
      <c r="V4" s="1">
        <f t="shared" ref="V4:V49" si="17">(U4*V$2)/1000</f>
        <v>5450794672.3742256</v>
      </c>
      <c r="W4" s="1">
        <f t="shared" ref="W4:W49" si="18">J4*W$2</f>
        <v>486063553973.9577</v>
      </c>
      <c r="X4" s="1">
        <f t="shared" ref="X4:X49" si="19">(W4*X$2)/1000</f>
        <v>7795973342.1883087</v>
      </c>
      <c r="Y4" s="1">
        <f t="shared" ref="Y4:Y49" si="20">J4*Y$2</f>
        <v>296316819000.16675</v>
      </c>
      <c r="Z4" s="1">
        <f t="shared" ref="Z4:Z49" si="21">(Y4*Z$2)/1000</f>
        <v>24830756798.575974</v>
      </c>
    </row>
    <row r="5" spans="1:26" x14ac:dyDescent="0.25">
      <c r="A5" t="s">
        <v>13</v>
      </c>
      <c r="B5">
        <v>288.14999999999998</v>
      </c>
      <c r="C5">
        <v>6000</v>
      </c>
      <c r="D5">
        <f t="shared" si="2"/>
        <v>6384000</v>
      </c>
      <c r="E5">
        <f t="shared" si="0"/>
        <v>1.089851294382027E+21</v>
      </c>
      <c r="F5">
        <f t="shared" si="3"/>
        <v>1.0239754679767532E+18</v>
      </c>
      <c r="G5">
        <f t="shared" si="4"/>
        <v>1.0239754679767532E+21</v>
      </c>
      <c r="H5" s="1">
        <v>47220</v>
      </c>
      <c r="I5" s="1">
        <f t="shared" si="1"/>
        <v>0.46602516654330128</v>
      </c>
      <c r="J5" s="1">
        <f t="shared" si="5"/>
        <v>1.9918017676123328E+17</v>
      </c>
      <c r="K5" s="1">
        <f t="shared" si="6"/>
        <v>1.5552784922224138E+17</v>
      </c>
      <c r="L5" s="1">
        <f t="shared" si="7"/>
        <v>4356957168111870</v>
      </c>
      <c r="M5" s="1">
        <f t="shared" si="8"/>
        <v>4.1720279824407928E+16</v>
      </c>
      <c r="N5" s="1">
        <f t="shared" si="9"/>
        <v>1334965513821405</v>
      </c>
      <c r="O5" s="1">
        <f t="shared" si="10"/>
        <v>1860342850949918.8</v>
      </c>
      <c r="P5" s="1">
        <f t="shared" si="11"/>
        <v>74316976209747.359</v>
      </c>
      <c r="Q5" s="1">
        <f t="shared" si="12"/>
        <v>82325150658952.938</v>
      </c>
      <c r="R5" s="1">
        <f t="shared" si="13"/>
        <v>3623047555349.8599</v>
      </c>
      <c r="S5" s="1">
        <f t="shared" si="14"/>
        <v>3621095613519.2207</v>
      </c>
      <c r="T5" s="1">
        <f t="shared" si="15"/>
        <v>73073709480.817871</v>
      </c>
      <c r="U5" s="1">
        <f t="shared" si="16"/>
        <v>1043704126228.8625</v>
      </c>
      <c r="V5" s="1">
        <f t="shared" si="17"/>
        <v>4176903913.1679077</v>
      </c>
      <c r="W5" s="1">
        <f t="shared" si="18"/>
        <v>372466930543.50623</v>
      </c>
      <c r="X5" s="1">
        <f t="shared" si="19"/>
        <v>5973997098.9872971</v>
      </c>
      <c r="Y5" s="1">
        <f t="shared" si="20"/>
        <v>227065401507.80597</v>
      </c>
      <c r="Z5" s="1">
        <f t="shared" si="21"/>
        <v>19027626515.551125</v>
      </c>
    </row>
    <row r="6" spans="1:26" x14ac:dyDescent="0.25">
      <c r="A6" t="s">
        <v>13</v>
      </c>
      <c r="B6">
        <v>288.14999999999998</v>
      </c>
      <c r="C6">
        <v>8000</v>
      </c>
      <c r="D6">
        <f t="shared" si="2"/>
        <v>6386000</v>
      </c>
      <c r="E6">
        <f t="shared" si="0"/>
        <v>1.0908759116396838E+21</v>
      </c>
      <c r="F6">
        <f t="shared" si="3"/>
        <v>1.0246172576567788E+18</v>
      </c>
      <c r="G6">
        <f t="shared" si="4"/>
        <v>1.0246172576567788E+21</v>
      </c>
      <c r="H6" s="1">
        <v>35650</v>
      </c>
      <c r="I6" s="1">
        <f t="shared" si="1"/>
        <v>0.35183814458425855</v>
      </c>
      <c r="J6" s="1">
        <f t="shared" si="5"/>
        <v>1.5047064383180998E+17</v>
      </c>
      <c r="K6" s="1">
        <f t="shared" si="6"/>
        <v>1.1749349752963051E+17</v>
      </c>
      <c r="L6" s="1">
        <f t="shared" si="7"/>
        <v>3291462839795069</v>
      </c>
      <c r="M6" s="1">
        <f t="shared" si="8"/>
        <v>3.151758105701092E+16</v>
      </c>
      <c r="N6" s="1">
        <f t="shared" si="9"/>
        <v>1008499558662235.4</v>
      </c>
      <c r="O6" s="1">
        <f t="shared" si="10"/>
        <v>1405395813389105.3</v>
      </c>
      <c r="P6" s="1">
        <f t="shared" si="11"/>
        <v>56142751953267.977</v>
      </c>
      <c r="Q6" s="1">
        <f t="shared" si="12"/>
        <v>62192526508563.703</v>
      </c>
      <c r="R6" s="1">
        <f t="shared" si="13"/>
        <v>2737030899115.3799</v>
      </c>
      <c r="S6" s="1">
        <f t="shared" si="14"/>
        <v>2735556304862.3052</v>
      </c>
      <c r="T6" s="1">
        <f t="shared" si="15"/>
        <v>55203526232.121323</v>
      </c>
      <c r="U6" s="1">
        <f t="shared" si="16"/>
        <v>788466173678.68445</v>
      </c>
      <c r="V6" s="1">
        <f t="shared" si="17"/>
        <v>3155441627.0620952</v>
      </c>
      <c r="W6" s="1">
        <f t="shared" si="18"/>
        <v>281380103965.48468</v>
      </c>
      <c r="X6" s="1">
        <f t="shared" si="19"/>
        <v>4513055487.502409</v>
      </c>
      <c r="Y6" s="1">
        <f t="shared" si="20"/>
        <v>171536533968.2634</v>
      </c>
      <c r="Z6" s="1">
        <f t="shared" si="21"/>
        <v>14374418473.472538</v>
      </c>
    </row>
    <row r="7" spans="1:26" x14ac:dyDescent="0.25">
      <c r="A7" t="s">
        <v>13</v>
      </c>
      <c r="B7">
        <v>288.14999999999998</v>
      </c>
      <c r="C7">
        <v>10000</v>
      </c>
      <c r="D7">
        <f t="shared" si="2"/>
        <v>6388000</v>
      </c>
      <c r="E7">
        <f t="shared" si="0"/>
        <v>1.0919011708880825E+21</v>
      </c>
      <c r="F7">
        <f t="shared" si="3"/>
        <v>1.0252592483986309E+18</v>
      </c>
      <c r="G7">
        <f t="shared" si="4"/>
        <v>1.0252592483986309E+21</v>
      </c>
      <c r="H7" s="1">
        <v>26500</v>
      </c>
      <c r="I7" s="1">
        <f t="shared" si="1"/>
        <v>0.26153466567974337</v>
      </c>
      <c r="J7" s="1">
        <f t="shared" si="5"/>
        <v>1.1192063050601814E+17</v>
      </c>
      <c r="K7" s="1">
        <f t="shared" si="6"/>
        <v>8.73921051243192E+16</v>
      </c>
      <c r="L7" s="1">
        <f t="shared" si="7"/>
        <v>2448202432952678</v>
      </c>
      <c r="M7" s="1">
        <f t="shared" si="8"/>
        <v>2.344289526579056E+16</v>
      </c>
      <c r="N7" s="1">
        <f t="shared" si="9"/>
        <v>750125762714766.38</v>
      </c>
      <c r="O7" s="1">
        <f t="shared" si="10"/>
        <v>1045338688926209.4</v>
      </c>
      <c r="P7" s="1">
        <f t="shared" si="11"/>
        <v>41759189945224.219</v>
      </c>
      <c r="Q7" s="1">
        <f t="shared" si="12"/>
        <v>46259035000747.422</v>
      </c>
      <c r="R7" s="1">
        <f t="shared" si="13"/>
        <v>2035813871347.8933</v>
      </c>
      <c r="S7" s="1">
        <f t="shared" si="14"/>
        <v>2034717062599.4097</v>
      </c>
      <c r="T7" s="1">
        <f t="shared" si="15"/>
        <v>41060590323.256088</v>
      </c>
      <c r="U7" s="1">
        <f t="shared" si="16"/>
        <v>586464103851.53516</v>
      </c>
      <c r="V7" s="1">
        <f t="shared" si="17"/>
        <v>2347029343.6138439</v>
      </c>
      <c r="W7" s="1">
        <f t="shared" si="18"/>
        <v>209291579046.25391</v>
      </c>
      <c r="X7" s="1">
        <f t="shared" si="19"/>
        <v>3356827636.3228669</v>
      </c>
      <c r="Y7" s="1">
        <f t="shared" si="20"/>
        <v>127589518776.8607</v>
      </c>
      <c r="Z7" s="1">
        <f t="shared" si="21"/>
        <v>10691746494.463373</v>
      </c>
    </row>
    <row r="8" spans="1:26" x14ac:dyDescent="0.25">
      <c r="A8" t="s">
        <v>13</v>
      </c>
      <c r="B8">
        <v>288.14999999999998</v>
      </c>
      <c r="C8">
        <v>11000</v>
      </c>
      <c r="D8">
        <v>6389000</v>
      </c>
      <c r="E8">
        <f>(4/3)*PI()*(D8^3)</f>
        <v>1.092414041321642E+21</v>
      </c>
      <c r="F8">
        <f>E8-E7</f>
        <v>5.1287043355954381E+17</v>
      </c>
      <c r="G8">
        <f>F8*1000</f>
        <v>5.1287043355954381E+20</v>
      </c>
      <c r="H8" s="1">
        <v>19400</v>
      </c>
      <c r="I8" s="1">
        <f>H8/101325</f>
        <v>0.19146311374290648</v>
      </c>
      <c r="J8" s="1">
        <f>(I8*G8)/(8.314462618*B8)</f>
        <v>4.0986418643457168E+16</v>
      </c>
      <c r="K8" s="1">
        <f t="shared" si="6"/>
        <v>3.2003835133557096E+16</v>
      </c>
      <c r="L8" s="1">
        <f t="shared" si="7"/>
        <v>896555437431468.38</v>
      </c>
      <c r="M8" s="1">
        <f t="shared" si="8"/>
        <v>8585015249058539</v>
      </c>
      <c r="N8" s="1">
        <f t="shared" si="9"/>
        <v>274703317939375.13</v>
      </c>
      <c r="O8" s="1">
        <f t="shared" si="10"/>
        <v>382813150129889.94</v>
      </c>
      <c r="P8" s="1">
        <f t="shared" si="11"/>
        <v>15292619721388.844</v>
      </c>
      <c r="Q8" s="1">
        <f t="shared" si="12"/>
        <v>16940506553713.717</v>
      </c>
      <c r="R8" s="1">
        <f t="shared" si="13"/>
        <v>745534752922.38696</v>
      </c>
      <c r="S8" s="1">
        <f t="shared" si="14"/>
        <v>745133090938.05127</v>
      </c>
      <c r="T8" s="1">
        <f t="shared" si="15"/>
        <v>15036785775.129875</v>
      </c>
      <c r="U8" s="1">
        <f t="shared" si="16"/>
        <v>214768833691.71558</v>
      </c>
      <c r="V8" s="1">
        <f t="shared" si="17"/>
        <v>859504872.43424571</v>
      </c>
      <c r="W8" s="1">
        <f t="shared" si="18"/>
        <v>76644602863.264893</v>
      </c>
      <c r="X8" s="1">
        <f t="shared" si="19"/>
        <v>1229302785.3239057</v>
      </c>
      <c r="Y8" s="1">
        <f t="shared" si="20"/>
        <v>46724517253.541176</v>
      </c>
      <c r="Z8" s="1">
        <f t="shared" si="21"/>
        <v>3915421096.8122435</v>
      </c>
    </row>
    <row r="9" spans="1:26" x14ac:dyDescent="0.25">
      <c r="A9" t="s">
        <v>14</v>
      </c>
      <c r="B9">
        <v>216.65</v>
      </c>
      <c r="C9">
        <v>12000</v>
      </c>
      <c r="D9">
        <v>6390000</v>
      </c>
      <c r="E9">
        <f t="shared" ref="E9" si="22">(4/3)*PI()*(D9^3)</f>
        <v>1.092927072328285E+21</v>
      </c>
      <c r="F9">
        <f>E9-E8</f>
        <v>5.1303100664302797E+17</v>
      </c>
      <c r="G9">
        <f t="shared" ref="G9" si="23">F9*1000</f>
        <v>5.1303100664302797E+20</v>
      </c>
      <c r="H9" s="1">
        <v>19400</v>
      </c>
      <c r="I9" s="1">
        <f>H9/101325</f>
        <v>0.19146311374290648</v>
      </c>
      <c r="J9" s="1">
        <f>(I9*G9)/(8.314462618*B9)</f>
        <v>5.4530044606752888E+16</v>
      </c>
      <c r="K9" s="1">
        <f t="shared" si="6"/>
        <v>4.257924003073692E+16</v>
      </c>
      <c r="L9" s="1">
        <f t="shared" si="7"/>
        <v>1192814830221064</v>
      </c>
      <c r="M9" s="1">
        <f t="shared" si="8"/>
        <v>1.142186314333046E+16</v>
      </c>
      <c r="N9" s="1">
        <f t="shared" si="9"/>
        <v>365476776860288.06</v>
      </c>
      <c r="O9" s="1">
        <f t="shared" si="10"/>
        <v>509310616627071.94</v>
      </c>
      <c r="P9" s="1">
        <f t="shared" si="11"/>
        <v>20345940513018.27</v>
      </c>
      <c r="Q9" s="1">
        <f t="shared" si="12"/>
        <v>22538358036863.105</v>
      </c>
      <c r="R9" s="1">
        <f t="shared" si="13"/>
        <v>991890598844.30835</v>
      </c>
      <c r="S9" s="1">
        <f t="shared" si="14"/>
        <v>991356210950.76746</v>
      </c>
      <c r="T9" s="1">
        <f t="shared" si="15"/>
        <v>20005568336.986488</v>
      </c>
      <c r="U9" s="1">
        <f t="shared" si="16"/>
        <v>285737433739.38519</v>
      </c>
      <c r="V9" s="1">
        <f t="shared" si="17"/>
        <v>1143521209.8250196</v>
      </c>
      <c r="W9" s="1">
        <f t="shared" si="18"/>
        <v>101971183414.6279</v>
      </c>
      <c r="X9" s="1">
        <f t="shared" si="19"/>
        <v>1635515810.7872171</v>
      </c>
      <c r="Y9" s="1">
        <f t="shared" si="20"/>
        <v>62164250851.698296</v>
      </c>
      <c r="Z9" s="1">
        <f t="shared" si="21"/>
        <v>5209239892.8706141</v>
      </c>
    </row>
    <row r="10" spans="1:26" x14ac:dyDescent="0.25">
      <c r="A10" t="s">
        <v>14</v>
      </c>
      <c r="B10">
        <v>216.65</v>
      </c>
      <c r="C10">
        <v>14000</v>
      </c>
      <c r="D10">
        <f t="shared" si="2"/>
        <v>6392000</v>
      </c>
      <c r="E10">
        <f t="shared" si="0"/>
        <v>1.0939536161613534E+21</v>
      </c>
      <c r="F10">
        <f t="shared" si="3"/>
        <v>1.0265438330683392E+18</v>
      </c>
      <c r="G10">
        <f t="shared" si="4"/>
        <v>1.0265438330683392E+21</v>
      </c>
      <c r="H10" s="1">
        <v>14170</v>
      </c>
      <c r="I10" s="1">
        <f t="shared" si="1"/>
        <v>0.13984702689365902</v>
      </c>
      <c r="J10" s="1">
        <f t="shared" si="5"/>
        <v>7.9696244677198064E+16</v>
      </c>
      <c r="K10" s="1">
        <f t="shared" si="6"/>
        <v>6.2230015693743336E+16</v>
      </c>
      <c r="L10" s="1">
        <f t="shared" si="7"/>
        <v>1743311659644525.8</v>
      </c>
      <c r="M10" s="1">
        <f t="shared" si="8"/>
        <v>1.6693175410085908E+16</v>
      </c>
      <c r="N10" s="1">
        <f t="shared" si="9"/>
        <v>534148226771928.88</v>
      </c>
      <c r="O10" s="1">
        <f t="shared" si="10"/>
        <v>744362925285029.88</v>
      </c>
      <c r="P10" s="1">
        <f t="shared" si="11"/>
        <v>29735810139286.371</v>
      </c>
      <c r="Q10" s="1">
        <f t="shared" si="12"/>
        <v>32940051849979.504</v>
      </c>
      <c r="R10" s="1">
        <f t="shared" si="13"/>
        <v>1449658741865.748</v>
      </c>
      <c r="S10" s="1">
        <f t="shared" si="14"/>
        <v>1448877728231.4607</v>
      </c>
      <c r="T10" s="1">
        <f t="shared" si="15"/>
        <v>29238352555.710876</v>
      </c>
      <c r="U10" s="1">
        <f t="shared" si="16"/>
        <v>417608322108.51788</v>
      </c>
      <c r="V10" s="1">
        <f t="shared" si="17"/>
        <v>1671268505.0782886</v>
      </c>
      <c r="W10" s="1">
        <f t="shared" si="18"/>
        <v>149031977546.36038</v>
      </c>
      <c r="X10" s="1">
        <f t="shared" si="19"/>
        <v>2390323887.8660741</v>
      </c>
      <c r="Y10" s="1">
        <f t="shared" si="20"/>
        <v>90853718932.005798</v>
      </c>
      <c r="Z10" s="1">
        <f t="shared" si="21"/>
        <v>7613359939.0642214</v>
      </c>
    </row>
    <row r="11" spans="1:26" x14ac:dyDescent="0.25">
      <c r="A11" t="s">
        <v>14</v>
      </c>
      <c r="B11">
        <v>216.65</v>
      </c>
      <c r="C11">
        <v>16000</v>
      </c>
      <c r="D11">
        <f t="shared" si="2"/>
        <v>6394000</v>
      </c>
      <c r="E11">
        <f t="shared" si="0"/>
        <v>1.0949808025883494E+21</v>
      </c>
      <c r="F11">
        <f t="shared" si="3"/>
        <v>1.0271864269960643E+18</v>
      </c>
      <c r="G11">
        <f t="shared" si="4"/>
        <v>1.0271864269960643E+21</v>
      </c>
      <c r="H11" s="1">
        <v>10350</v>
      </c>
      <c r="I11" s="1">
        <f t="shared" si="1"/>
        <v>0.10214655810510732</v>
      </c>
      <c r="J11" s="1">
        <f t="shared" si="5"/>
        <v>5.8247881034513664E+16</v>
      </c>
      <c r="K11" s="1">
        <f t="shared" si="6"/>
        <v>4.5482275426989648E+16</v>
      </c>
      <c r="L11" s="1">
        <f t="shared" si="7"/>
        <v>1274140463811688</v>
      </c>
      <c r="M11" s="1">
        <f t="shared" si="8"/>
        <v>1.2200601161489232E+16</v>
      </c>
      <c r="N11" s="1">
        <f t="shared" si="9"/>
        <v>390394835965332.5</v>
      </c>
      <c r="O11" s="1">
        <f t="shared" si="10"/>
        <v>544035208862357.56</v>
      </c>
      <c r="P11" s="1">
        <f t="shared" si="11"/>
        <v>21733118523633.461</v>
      </c>
      <c r="Q11" s="1">
        <f t="shared" si="12"/>
        <v>24075014189185.188</v>
      </c>
      <c r="R11" s="1">
        <f t="shared" si="13"/>
        <v>1059517299451.8508</v>
      </c>
      <c r="S11" s="1">
        <f t="shared" si="14"/>
        <v>1058946477207.4584</v>
      </c>
      <c r="T11" s="1">
        <f t="shared" si="15"/>
        <v>21369539910.046509</v>
      </c>
      <c r="U11" s="1">
        <f t="shared" si="16"/>
        <v>305218896620.85162</v>
      </c>
      <c r="V11" s="1">
        <f t="shared" si="17"/>
        <v>1221486024.2766483</v>
      </c>
      <c r="W11" s="1">
        <f t="shared" si="18"/>
        <v>108923537534.54054</v>
      </c>
      <c r="X11" s="1">
        <f t="shared" si="19"/>
        <v>1747024618.5164959</v>
      </c>
      <c r="Y11" s="1">
        <f t="shared" si="20"/>
        <v>66402584379.345581</v>
      </c>
      <c r="Z11" s="1">
        <f t="shared" si="21"/>
        <v>5564403765.8204012</v>
      </c>
    </row>
    <row r="12" spans="1:26" x14ac:dyDescent="0.25">
      <c r="A12" t="s">
        <v>14</v>
      </c>
      <c r="B12">
        <v>216.65</v>
      </c>
      <c r="C12">
        <v>18000</v>
      </c>
      <c r="D12">
        <f t="shared" si="2"/>
        <v>6396000</v>
      </c>
      <c r="E12">
        <f t="shared" si="0"/>
        <v>1.0960086318103353E+21</v>
      </c>
      <c r="F12">
        <f t="shared" si="3"/>
        <v>1.027829221985878E+18</v>
      </c>
      <c r="G12">
        <f t="shared" si="4"/>
        <v>1.027829221985878E+21</v>
      </c>
      <c r="H12" s="1">
        <v>7565</v>
      </c>
      <c r="I12" s="1">
        <f t="shared" si="1"/>
        <v>7.4660745127066372E-2</v>
      </c>
      <c r="J12" s="1">
        <f t="shared" si="5"/>
        <v>4.2601059706726008E+16</v>
      </c>
      <c r="K12" s="1">
        <f t="shared" si="6"/>
        <v>3.3264611461399936E+16</v>
      </c>
      <c r="L12" s="1">
        <f t="shared" si="7"/>
        <v>931874825479657.75</v>
      </c>
      <c r="M12" s="1">
        <f t="shared" si="8"/>
        <v>8923217966170830</v>
      </c>
      <c r="N12" s="1">
        <f t="shared" si="9"/>
        <v>285525128481534.25</v>
      </c>
      <c r="O12" s="1">
        <f t="shared" si="10"/>
        <v>397893897660820.88</v>
      </c>
      <c r="P12" s="1">
        <f t="shared" si="11"/>
        <v>15895065423754.473</v>
      </c>
      <c r="Q12" s="1">
        <f t="shared" si="12"/>
        <v>17607869997983.992</v>
      </c>
      <c r="R12" s="1">
        <f t="shared" si="13"/>
        <v>774904750741.27747</v>
      </c>
      <c r="S12" s="1">
        <f t="shared" si="14"/>
        <v>774487265468.27881</v>
      </c>
      <c r="T12" s="1">
        <f t="shared" si="15"/>
        <v>15629153017.149866</v>
      </c>
      <c r="U12" s="1">
        <f t="shared" si="16"/>
        <v>223229552863.24432</v>
      </c>
      <c r="V12" s="1">
        <f t="shared" si="17"/>
        <v>893364670.55870378</v>
      </c>
      <c r="W12" s="1">
        <f t="shared" si="18"/>
        <v>79663981651.577637</v>
      </c>
      <c r="X12" s="1">
        <f t="shared" si="19"/>
        <v>1277730601.7096539</v>
      </c>
      <c r="Y12" s="1">
        <f t="shared" si="20"/>
        <v>48565208065.667656</v>
      </c>
      <c r="Z12" s="1">
        <f t="shared" si="21"/>
        <v>4069667305.4868183</v>
      </c>
    </row>
    <row r="13" spans="1:26" x14ac:dyDescent="0.25">
      <c r="A13" t="s">
        <v>15</v>
      </c>
      <c r="B13">
        <v>216.65</v>
      </c>
      <c r="C13">
        <v>20000</v>
      </c>
      <c r="D13">
        <f t="shared" si="2"/>
        <v>6398000</v>
      </c>
      <c r="E13">
        <f t="shared" si="0"/>
        <v>1.0970371040283726E+21</v>
      </c>
      <c r="F13">
        <f t="shared" si="3"/>
        <v>1.0284722180372562E+18</v>
      </c>
      <c r="G13">
        <f t="shared" si="4"/>
        <v>1.0284722180372562E+21</v>
      </c>
      <c r="H13" s="1">
        <v>5529</v>
      </c>
      <c r="I13" s="1">
        <f t="shared" si="1"/>
        <v>5.4566987416728351E-2</v>
      </c>
      <c r="J13" s="1">
        <f t="shared" si="5"/>
        <v>3.1155136885994428E+16</v>
      </c>
      <c r="K13" s="1">
        <f t="shared" si="6"/>
        <v>2.4327177086059888E+16</v>
      </c>
      <c r="L13" s="1">
        <f t="shared" si="7"/>
        <v>681501538888881.63</v>
      </c>
      <c r="M13" s="1">
        <f t="shared" si="8"/>
        <v>6525754972140393</v>
      </c>
      <c r="N13" s="1">
        <f t="shared" si="9"/>
        <v>208811107598548.28</v>
      </c>
      <c r="O13" s="1">
        <f t="shared" si="10"/>
        <v>290988978515187.94</v>
      </c>
      <c r="P13" s="1">
        <f t="shared" si="11"/>
        <v>11624427713724.729</v>
      </c>
      <c r="Q13" s="1">
        <f t="shared" si="12"/>
        <v>12877041177719.217</v>
      </c>
      <c r="R13" s="1">
        <f t="shared" si="13"/>
        <v>566705705190.245</v>
      </c>
      <c r="S13" s="1">
        <f t="shared" si="14"/>
        <v>566400388587.37866</v>
      </c>
      <c r="T13" s="1">
        <f t="shared" si="15"/>
        <v>11429959841.6933</v>
      </c>
      <c r="U13" s="1">
        <f t="shared" si="16"/>
        <v>163252917282.61081</v>
      </c>
      <c r="V13" s="1">
        <f t="shared" si="17"/>
        <v>653338174.96500838</v>
      </c>
      <c r="W13" s="1">
        <f t="shared" si="18"/>
        <v>58260105976.809578</v>
      </c>
      <c r="X13" s="1">
        <f t="shared" si="19"/>
        <v>934433839.76204896</v>
      </c>
      <c r="Y13" s="1">
        <f t="shared" si="20"/>
        <v>35516856050.033653</v>
      </c>
      <c r="Z13" s="1">
        <f t="shared" si="21"/>
        <v>2976241503.2807202</v>
      </c>
    </row>
    <row r="14" spans="1:26" x14ac:dyDescent="0.25">
      <c r="A14" t="s">
        <v>15</v>
      </c>
      <c r="B14">
        <v>216.65</v>
      </c>
      <c r="C14">
        <v>22000</v>
      </c>
      <c r="D14">
        <f t="shared" si="2"/>
        <v>6400000</v>
      </c>
      <c r="E14">
        <f t="shared" si="0"/>
        <v>1.0980662194435236E+21</v>
      </c>
      <c r="F14">
        <f t="shared" si="3"/>
        <v>1.0291154151509852E+18</v>
      </c>
      <c r="G14">
        <f t="shared" si="4"/>
        <v>1.0291154151509852E+21</v>
      </c>
      <c r="H14" s="1">
        <v>4047</v>
      </c>
      <c r="I14" s="1">
        <f t="shared" si="1"/>
        <v>3.994078460399704E-2</v>
      </c>
      <c r="J14" s="1">
        <f t="shared" si="5"/>
        <v>2.281853703782386E+16</v>
      </c>
      <c r="K14" s="1">
        <f t="shared" si="6"/>
        <v>1.7817626460614382E+16</v>
      </c>
      <c r="L14" s="1">
        <f t="shared" si="7"/>
        <v>499142987667651.25</v>
      </c>
      <c r="M14" s="1">
        <f t="shared" si="8"/>
        <v>4779570767942586</v>
      </c>
      <c r="N14" s="1">
        <f t="shared" si="9"/>
        <v>152936705432626.88</v>
      </c>
      <c r="O14" s="1">
        <f t="shared" si="10"/>
        <v>213125135933274.84</v>
      </c>
      <c r="P14" s="1">
        <f t="shared" si="11"/>
        <v>8513922930262.4639</v>
      </c>
      <c r="Q14" s="1">
        <f t="shared" si="12"/>
        <v>9431357728473.3574</v>
      </c>
      <c r="R14" s="1">
        <f t="shared" si="13"/>
        <v>415064622272.38397</v>
      </c>
      <c r="S14" s="1">
        <f t="shared" si="14"/>
        <v>414841003347.63776</v>
      </c>
      <c r="T14" s="1">
        <f t="shared" si="15"/>
        <v>8371491447.5553303</v>
      </c>
      <c r="U14" s="1">
        <f t="shared" si="16"/>
        <v>119569134078.19704</v>
      </c>
      <c r="V14" s="1">
        <f t="shared" si="17"/>
        <v>478515674.58094454</v>
      </c>
      <c r="W14" s="1">
        <f t="shared" si="18"/>
        <v>42670664260.730614</v>
      </c>
      <c r="X14" s="1">
        <f t="shared" si="19"/>
        <v>684394784.07785845</v>
      </c>
      <c r="Y14" s="1">
        <f t="shared" si="20"/>
        <v>26013132223.119202</v>
      </c>
      <c r="Z14" s="1">
        <f t="shared" si="21"/>
        <v>2179848454.0329428</v>
      </c>
    </row>
    <row r="15" spans="1:26" x14ac:dyDescent="0.25">
      <c r="A15" t="s">
        <v>15</v>
      </c>
      <c r="B15">
        <v>216.65</v>
      </c>
      <c r="C15">
        <v>24000</v>
      </c>
      <c r="D15">
        <f t="shared" si="2"/>
        <v>6402000</v>
      </c>
      <c r="E15">
        <f t="shared" si="0"/>
        <v>1.09909597825685E+21</v>
      </c>
      <c r="F15">
        <f t="shared" si="3"/>
        <v>1.0297588133264097E+18</v>
      </c>
      <c r="G15">
        <f t="shared" si="4"/>
        <v>1.0297588133264097E+21</v>
      </c>
      <c r="H15" s="1">
        <v>2972</v>
      </c>
      <c r="I15" s="1">
        <f t="shared" si="1"/>
        <v>2.93313594867999E-2</v>
      </c>
      <c r="J15" s="1">
        <f t="shared" si="5"/>
        <v>1.6767751607898644E+16</v>
      </c>
      <c r="K15" s="1">
        <f t="shared" si="6"/>
        <v>1.3092931165511576E+16</v>
      </c>
      <c r="L15" s="1">
        <f t="shared" si="7"/>
        <v>366785373670641.25</v>
      </c>
      <c r="M15" s="1">
        <f t="shared" si="8"/>
        <v>3512173251790450</v>
      </c>
      <c r="N15" s="1">
        <f t="shared" si="9"/>
        <v>112382519710790.81</v>
      </c>
      <c r="O15" s="1">
        <f t="shared" si="10"/>
        <v>156610800017773.31</v>
      </c>
      <c r="P15" s="1">
        <f t="shared" si="11"/>
        <v>6256288239110.0078</v>
      </c>
      <c r="Q15" s="1">
        <f t="shared" si="12"/>
        <v>6930447094576.668</v>
      </c>
      <c r="R15" s="1">
        <f t="shared" si="13"/>
        <v>305002046185.22455</v>
      </c>
      <c r="S15" s="1">
        <f t="shared" si="14"/>
        <v>304837724231.59735</v>
      </c>
      <c r="T15" s="1">
        <f t="shared" si="15"/>
        <v>6151625274.9936352</v>
      </c>
      <c r="U15" s="1">
        <f t="shared" si="16"/>
        <v>87863018425.388901</v>
      </c>
      <c r="V15" s="1">
        <f t="shared" si="17"/>
        <v>351627799.73840636</v>
      </c>
      <c r="W15" s="1">
        <f t="shared" si="18"/>
        <v>31355695506.770462</v>
      </c>
      <c r="X15" s="1">
        <f t="shared" si="19"/>
        <v>502914000.23309147</v>
      </c>
      <c r="Y15" s="1">
        <f t="shared" si="20"/>
        <v>19115236833.004456</v>
      </c>
      <c r="Z15" s="1">
        <f t="shared" si="21"/>
        <v>1601818616.1321075</v>
      </c>
    </row>
    <row r="16" spans="1:26" x14ac:dyDescent="0.25">
      <c r="A16" t="s">
        <v>15</v>
      </c>
      <c r="B16">
        <v>216.65</v>
      </c>
      <c r="C16">
        <v>26000</v>
      </c>
      <c r="D16">
        <f t="shared" si="2"/>
        <v>6404000</v>
      </c>
      <c r="E16">
        <f t="shared" si="0"/>
        <v>1.1001263806694136E+21</v>
      </c>
      <c r="F16">
        <f t="shared" si="3"/>
        <v>1.0304024125636608E+18</v>
      </c>
      <c r="G16">
        <f t="shared" si="4"/>
        <v>1.0304024125636608E+21</v>
      </c>
      <c r="H16" s="1">
        <v>2188</v>
      </c>
      <c r="I16" s="1">
        <f t="shared" si="1"/>
        <v>2.1593881075746359E-2</v>
      </c>
      <c r="J16" s="1">
        <f t="shared" si="5"/>
        <v>1.2352210773100632E+16</v>
      </c>
      <c r="K16" s="1">
        <f t="shared" si="6"/>
        <v>9645100260067898</v>
      </c>
      <c r="L16" s="1">
        <f t="shared" si="7"/>
        <v>270197838685542.09</v>
      </c>
      <c r="M16" s="1">
        <f t="shared" si="8"/>
        <v>2587294068533658.5</v>
      </c>
      <c r="N16" s="1">
        <f t="shared" si="9"/>
        <v>82788235604940</v>
      </c>
      <c r="O16" s="1">
        <f t="shared" si="10"/>
        <v>115369648620759.89</v>
      </c>
      <c r="P16" s="1">
        <f t="shared" si="11"/>
        <v>4608786723102.1162</v>
      </c>
      <c r="Q16" s="1">
        <f t="shared" si="12"/>
        <v>5105415756737.9531</v>
      </c>
      <c r="R16" s="1">
        <f t="shared" si="13"/>
        <v>224684242038.28058</v>
      </c>
      <c r="S16" s="1">
        <f t="shared" si="14"/>
        <v>224563191854.96948</v>
      </c>
      <c r="T16" s="1">
        <f t="shared" si="15"/>
        <v>4531685211.6332846</v>
      </c>
      <c r="U16" s="1">
        <f t="shared" si="16"/>
        <v>64725584451.047318</v>
      </c>
      <c r="V16" s="1">
        <f t="shared" si="17"/>
        <v>259031788.97309133</v>
      </c>
      <c r="W16" s="1">
        <f t="shared" si="18"/>
        <v>23098634145.698181</v>
      </c>
      <c r="X16" s="1">
        <f t="shared" si="19"/>
        <v>370478993.06285316</v>
      </c>
      <c r="Y16" s="1">
        <f t="shared" si="20"/>
        <v>14081520281.334723</v>
      </c>
      <c r="Z16" s="1">
        <f t="shared" si="21"/>
        <v>1180003236.5352871</v>
      </c>
    </row>
    <row r="17" spans="1:26" x14ac:dyDescent="0.25">
      <c r="A17" t="s">
        <v>15</v>
      </c>
      <c r="B17">
        <v>216.65</v>
      </c>
      <c r="C17">
        <v>28000</v>
      </c>
      <c r="D17">
        <f t="shared" si="2"/>
        <v>6406000</v>
      </c>
      <c r="E17">
        <f t="shared" si="0"/>
        <v>1.1011574268822768E+21</v>
      </c>
      <c r="F17">
        <f t="shared" si="3"/>
        <v>1.0310462128631316E+18</v>
      </c>
      <c r="G17">
        <f t="shared" si="4"/>
        <v>1.0310462128631316E+21</v>
      </c>
      <c r="H17" s="1">
        <v>1616</v>
      </c>
      <c r="I17" s="1">
        <f t="shared" si="1"/>
        <v>1.5948679990130766E-2</v>
      </c>
      <c r="J17" s="1">
        <f t="shared" si="5"/>
        <v>9128722323747850</v>
      </c>
      <c r="K17" s="1">
        <f t="shared" si="6"/>
        <v>7128071539275271</v>
      </c>
      <c r="L17" s="1">
        <f t="shared" si="7"/>
        <v>199685796101257.44</v>
      </c>
      <c r="M17" s="1">
        <f t="shared" si="8"/>
        <v>1912102177932224.8</v>
      </c>
      <c r="N17" s="1">
        <f t="shared" si="9"/>
        <v>61183445489475.328</v>
      </c>
      <c r="O17" s="1">
        <f t="shared" si="10"/>
        <v>85262266503804.906</v>
      </c>
      <c r="P17" s="1">
        <f t="shared" si="11"/>
        <v>3406057022293.9985</v>
      </c>
      <c r="Q17" s="1">
        <f t="shared" si="12"/>
        <v>3773083510851.4614</v>
      </c>
      <c r="R17" s="1">
        <f t="shared" si="13"/>
        <v>166049632229.06198</v>
      </c>
      <c r="S17" s="1">
        <f t="shared" si="14"/>
        <v>165960171845.7359</v>
      </c>
      <c r="T17" s="1">
        <f t="shared" si="15"/>
        <v>3349076267.8469501</v>
      </c>
      <c r="U17" s="1">
        <f t="shared" si="16"/>
        <v>47834504976.438744</v>
      </c>
      <c r="V17" s="1">
        <f t="shared" si="17"/>
        <v>191433688.91570786</v>
      </c>
      <c r="W17" s="1">
        <f t="shared" si="18"/>
        <v>17070710745.408478</v>
      </c>
      <c r="X17" s="1">
        <f t="shared" si="19"/>
        <v>273797129.64560658</v>
      </c>
      <c r="Y17" s="1">
        <f t="shared" si="20"/>
        <v>10406743449.07255</v>
      </c>
      <c r="Z17" s="1">
        <f t="shared" si="21"/>
        <v>872064287.54538155</v>
      </c>
    </row>
    <row r="18" spans="1:26" x14ac:dyDescent="0.25">
      <c r="A18" t="s">
        <v>15</v>
      </c>
      <c r="B18">
        <v>216.65</v>
      </c>
      <c r="C18">
        <v>30000</v>
      </c>
      <c r="D18">
        <f t="shared" si="2"/>
        <v>6408000</v>
      </c>
      <c r="E18">
        <f t="shared" si="0"/>
        <v>1.1021891170965011E+21</v>
      </c>
      <c r="F18">
        <f t="shared" si="3"/>
        <v>1.031690214224298E+18</v>
      </c>
      <c r="G18">
        <f t="shared" si="4"/>
        <v>1.031690214224298E+21</v>
      </c>
      <c r="H18" s="1">
        <v>1197</v>
      </c>
      <c r="I18" s="1">
        <f t="shared" si="1"/>
        <v>1.1813471502590673E-2</v>
      </c>
      <c r="J18" s="1">
        <f t="shared" si="5"/>
        <v>6766030805053951</v>
      </c>
      <c r="K18" s="1">
        <f t="shared" si="6"/>
        <v>5283187493818327</v>
      </c>
      <c r="L18" s="1">
        <f t="shared" si="7"/>
        <v>148003214451826.63</v>
      </c>
      <c r="M18" s="1">
        <f t="shared" si="8"/>
        <v>1417212812426600.8</v>
      </c>
      <c r="N18" s="1">
        <f t="shared" si="9"/>
        <v>45347975572026.375</v>
      </c>
      <c r="O18" s="1">
        <f t="shared" si="10"/>
        <v>63194727719203.898</v>
      </c>
      <c r="P18" s="1">
        <f t="shared" si="11"/>
        <v>2524502982926.7573</v>
      </c>
      <c r="Q18" s="1">
        <f t="shared" si="12"/>
        <v>2796535852344.8989</v>
      </c>
      <c r="R18" s="1">
        <f t="shared" si="13"/>
        <v>123072746325.84665</v>
      </c>
      <c r="S18" s="1">
        <f t="shared" si="14"/>
        <v>123006440035.88081</v>
      </c>
      <c r="T18" s="1">
        <f t="shared" si="15"/>
        <v>2482269959.9240746</v>
      </c>
      <c r="U18" s="1">
        <f t="shared" si="16"/>
        <v>35454001418.482704</v>
      </c>
      <c r="V18" s="1">
        <f t="shared" si="17"/>
        <v>141886913.67676777</v>
      </c>
      <c r="W18" s="1">
        <f t="shared" si="18"/>
        <v>12652477605.450888</v>
      </c>
      <c r="X18" s="1">
        <f t="shared" si="19"/>
        <v>202933088.3138268</v>
      </c>
      <c r="Y18" s="1">
        <f t="shared" si="20"/>
        <v>7713275117.7615051</v>
      </c>
      <c r="Z18" s="1">
        <f t="shared" si="21"/>
        <v>646357028.31817853</v>
      </c>
    </row>
    <row r="19" spans="1:26" x14ac:dyDescent="0.25">
      <c r="A19" t="s">
        <v>16</v>
      </c>
      <c r="B19">
        <v>228.65</v>
      </c>
      <c r="C19">
        <v>32000</v>
      </c>
      <c r="D19">
        <f t="shared" si="2"/>
        <v>6410000</v>
      </c>
      <c r="E19">
        <f t="shared" si="0"/>
        <v>1.1032214515131485E+21</v>
      </c>
      <c r="F19">
        <f t="shared" si="3"/>
        <v>1.032334416647422E+18</v>
      </c>
      <c r="G19">
        <f t="shared" si="4"/>
        <v>1.032334416647422E+21</v>
      </c>
      <c r="H19" s="1">
        <v>889</v>
      </c>
      <c r="I19" s="1">
        <f t="shared" si="1"/>
        <v>8.7737478411053539E-3</v>
      </c>
      <c r="J19" s="1">
        <f t="shared" si="5"/>
        <v>4764311668872439</v>
      </c>
      <c r="K19" s="1">
        <f t="shared" si="6"/>
        <v>3720165123522355</v>
      </c>
      <c r="L19" s="1">
        <f t="shared" si="7"/>
        <v>104216705770355.25</v>
      </c>
      <c r="M19" s="1">
        <f t="shared" si="8"/>
        <v>997932722162021.13</v>
      </c>
      <c r="N19" s="1">
        <f t="shared" si="9"/>
        <v>31931851243740.352</v>
      </c>
      <c r="O19" s="1">
        <f t="shared" si="10"/>
        <v>44498670987268.578</v>
      </c>
      <c r="P19" s="1">
        <f t="shared" si="11"/>
        <v>1777632908599.4053</v>
      </c>
      <c r="Q19" s="1">
        <f t="shared" si="12"/>
        <v>1969185298978.3564</v>
      </c>
      <c r="R19" s="1">
        <f t="shared" si="13"/>
        <v>86661875822.73848</v>
      </c>
      <c r="S19" s="1">
        <f t="shared" si="14"/>
        <v>86615186140.100937</v>
      </c>
      <c r="T19" s="1">
        <f t="shared" si="15"/>
        <v>1747894456.3072369</v>
      </c>
      <c r="U19" s="1">
        <f t="shared" si="16"/>
        <v>24964993144.891582</v>
      </c>
      <c r="V19" s="1">
        <f t="shared" si="17"/>
        <v>99909902.565856114</v>
      </c>
      <c r="W19" s="1">
        <f t="shared" si="18"/>
        <v>8909262820.79146</v>
      </c>
      <c r="X19" s="1">
        <f t="shared" si="19"/>
        <v>142895666.38267425</v>
      </c>
      <c r="Y19" s="1">
        <f t="shared" si="20"/>
        <v>5431315302.5145807</v>
      </c>
      <c r="Z19" s="1">
        <f t="shared" si="21"/>
        <v>455133359.72011679</v>
      </c>
    </row>
    <row r="20" spans="1:26" x14ac:dyDescent="0.25">
      <c r="A20" t="s">
        <v>17</v>
      </c>
      <c r="B20">
        <v>228.65</v>
      </c>
      <c r="C20">
        <v>34000</v>
      </c>
      <c r="D20">
        <f t="shared" si="2"/>
        <v>6412000</v>
      </c>
      <c r="E20">
        <f t="shared" si="0"/>
        <v>1.1042544303332811E+21</v>
      </c>
      <c r="F20">
        <f t="shared" si="3"/>
        <v>1.0329788201326346E+18</v>
      </c>
      <c r="G20">
        <f t="shared" si="4"/>
        <v>1.0329788201326346E+21</v>
      </c>
      <c r="H20" s="1">
        <v>663.4</v>
      </c>
      <c r="I20" s="1">
        <f t="shared" si="1"/>
        <v>6.547248951394029E-3</v>
      </c>
      <c r="J20" s="1">
        <f t="shared" si="5"/>
        <v>3557499772352393.5</v>
      </c>
      <c r="K20" s="1">
        <f t="shared" si="6"/>
        <v>2777838122243643</v>
      </c>
      <c r="L20" s="1">
        <f t="shared" si="7"/>
        <v>77818357156533.406</v>
      </c>
      <c r="M20" s="1">
        <f t="shared" si="8"/>
        <v>745153902316932.38</v>
      </c>
      <c r="N20" s="1">
        <f t="shared" si="9"/>
        <v>23843434566337.203</v>
      </c>
      <c r="O20" s="1">
        <f t="shared" si="10"/>
        <v>33227047873771.352</v>
      </c>
      <c r="P20" s="1">
        <f t="shared" si="11"/>
        <v>1327354108461.418</v>
      </c>
      <c r="Q20" s="1">
        <f t="shared" si="12"/>
        <v>1470385805908.6914</v>
      </c>
      <c r="R20" s="1">
        <f t="shared" si="13"/>
        <v>64710208932.235603</v>
      </c>
      <c r="S20" s="1">
        <f t="shared" si="14"/>
        <v>64675345861.366508</v>
      </c>
      <c r="T20" s="1">
        <f t="shared" si="15"/>
        <v>1305148479.4823763</v>
      </c>
      <c r="U20" s="1">
        <f t="shared" si="16"/>
        <v>18641298807.126545</v>
      </c>
      <c r="V20" s="1">
        <f t="shared" si="17"/>
        <v>74602477.826120421</v>
      </c>
      <c r="W20" s="1">
        <f t="shared" si="18"/>
        <v>6652524574.298975</v>
      </c>
      <c r="X20" s="1">
        <f t="shared" si="19"/>
        <v>106699841.64718127</v>
      </c>
      <c r="Y20" s="1">
        <f t="shared" si="20"/>
        <v>4055549740.481729</v>
      </c>
      <c r="Z20" s="1">
        <f t="shared" si="21"/>
        <v>339846957.15288794</v>
      </c>
    </row>
    <row r="21" spans="1:26" x14ac:dyDescent="0.25">
      <c r="A21" t="s">
        <v>16</v>
      </c>
      <c r="B21">
        <v>228.65</v>
      </c>
      <c r="C21">
        <v>36000</v>
      </c>
      <c r="D21">
        <f t="shared" si="2"/>
        <v>6414000</v>
      </c>
      <c r="E21">
        <f t="shared" si="0"/>
        <v>1.1052880537579607E+21</v>
      </c>
      <c r="F21">
        <f t="shared" si="3"/>
        <v>1.0336234246795428E+18</v>
      </c>
      <c r="G21">
        <f t="shared" si="4"/>
        <v>1.0336234246795428E+21</v>
      </c>
      <c r="H21" s="1">
        <v>498.5</v>
      </c>
      <c r="I21" s="1">
        <f t="shared" si="1"/>
        <v>4.9198124845793237E-3</v>
      </c>
      <c r="J21" s="1">
        <f t="shared" si="5"/>
        <v>2674887384469269.5</v>
      </c>
      <c r="K21" s="1">
        <f t="shared" si="6"/>
        <v>2088659065288984.3</v>
      </c>
      <c r="L21" s="1">
        <f t="shared" si="7"/>
        <v>58511695055005.602</v>
      </c>
      <c r="M21" s="1">
        <f t="shared" si="8"/>
        <v>560281911550933.19</v>
      </c>
      <c r="N21" s="1">
        <f t="shared" si="9"/>
        <v>17927900605806.762</v>
      </c>
      <c r="O21" s="1">
        <f t="shared" si="10"/>
        <v>24983448170942.977</v>
      </c>
      <c r="P21" s="1">
        <f t="shared" si="11"/>
        <v>998038787532.82996</v>
      </c>
      <c r="Q21" s="1">
        <f t="shared" si="12"/>
        <v>1105584453748.8384</v>
      </c>
      <c r="R21" s="1">
        <f t="shared" si="13"/>
        <v>48655666225.032623</v>
      </c>
      <c r="S21" s="1">
        <f t="shared" si="14"/>
        <v>48629452649.651314</v>
      </c>
      <c r="T21" s="1">
        <f t="shared" si="15"/>
        <v>981342354.46996355</v>
      </c>
      <c r="U21" s="1">
        <f t="shared" si="16"/>
        <v>14016409894.618975</v>
      </c>
      <c r="V21" s="1">
        <f t="shared" si="17"/>
        <v>56093672.398265138</v>
      </c>
      <c r="W21" s="1">
        <f t="shared" si="18"/>
        <v>5002039408.9575338</v>
      </c>
      <c r="X21" s="1">
        <f t="shared" si="19"/>
        <v>80227710.080269903</v>
      </c>
      <c r="Y21" s="1">
        <f t="shared" si="20"/>
        <v>3049371618.2949677</v>
      </c>
      <c r="Z21" s="1">
        <f t="shared" si="21"/>
        <v>255531242.86988172</v>
      </c>
    </row>
    <row r="22" spans="1:26" x14ac:dyDescent="0.25">
      <c r="A22" t="s">
        <v>16</v>
      </c>
      <c r="B22">
        <v>228.65</v>
      </c>
      <c r="C22">
        <v>38000</v>
      </c>
      <c r="D22">
        <f t="shared" si="2"/>
        <v>6416000</v>
      </c>
      <c r="E22">
        <f t="shared" si="0"/>
        <v>1.1063223219882492E+21</v>
      </c>
      <c r="F22">
        <f t="shared" si="3"/>
        <v>1.0342682302885396E+18</v>
      </c>
      <c r="G22">
        <f t="shared" si="4"/>
        <v>1.0342682302885396E+21</v>
      </c>
      <c r="H22" s="1">
        <v>377.1</v>
      </c>
      <c r="I22" s="1">
        <f t="shared" si="1"/>
        <v>3.7216876387860848E-3</v>
      </c>
      <c r="J22" s="1">
        <f t="shared" si="5"/>
        <v>2024732778987569.3</v>
      </c>
      <c r="K22" s="1">
        <f t="shared" si="6"/>
        <v>1580992343144653.5</v>
      </c>
      <c r="L22" s="1">
        <f t="shared" si="7"/>
        <v>44289919500854.32</v>
      </c>
      <c r="M22" s="1">
        <f t="shared" si="8"/>
        <v>424100527886736.25</v>
      </c>
      <c r="N22" s="1">
        <f t="shared" si="9"/>
        <v>13570368691319.785</v>
      </c>
      <c r="O22" s="1">
        <f t="shared" si="10"/>
        <v>18911004155743.895</v>
      </c>
      <c r="P22" s="1">
        <f t="shared" si="11"/>
        <v>755456794013.6571</v>
      </c>
      <c r="Q22" s="1">
        <f t="shared" si="12"/>
        <v>836862552211.14209</v>
      </c>
      <c r="R22" s="1">
        <f t="shared" si="13"/>
        <v>36829484060.260155</v>
      </c>
      <c r="S22" s="1">
        <f t="shared" si="14"/>
        <v>36809641921.994003</v>
      </c>
      <c r="T22" s="1">
        <f t="shared" si="15"/>
        <v>742818573.98583901</v>
      </c>
      <c r="U22" s="1">
        <f t="shared" si="16"/>
        <v>10609599761.894865</v>
      </c>
      <c r="V22" s="1">
        <f t="shared" si="17"/>
        <v>42459618.247103252</v>
      </c>
      <c r="W22" s="1">
        <f t="shared" si="18"/>
        <v>3786250296.7067542</v>
      </c>
      <c r="X22" s="1">
        <f t="shared" si="19"/>
        <v>60727668.508879639</v>
      </c>
      <c r="Y22" s="1">
        <f t="shared" si="20"/>
        <v>2308195368.0458293</v>
      </c>
      <c r="Z22" s="1">
        <f t="shared" si="21"/>
        <v>193422155.45150441</v>
      </c>
    </row>
    <row r="23" spans="1:26" x14ac:dyDescent="0.25">
      <c r="A23" t="s">
        <v>16</v>
      </c>
      <c r="B23">
        <v>228.65</v>
      </c>
      <c r="C23">
        <v>40000</v>
      </c>
      <c r="D23">
        <f t="shared" si="2"/>
        <v>6418000</v>
      </c>
      <c r="E23">
        <f t="shared" si="0"/>
        <v>1.1073572352252087E+21</v>
      </c>
      <c r="F23">
        <f t="shared" si="3"/>
        <v>1.0349132369594941E+18</v>
      </c>
      <c r="G23">
        <f t="shared" si="4"/>
        <v>1.0349132369594941E+21</v>
      </c>
      <c r="H23" s="1">
        <v>287.10000000000002</v>
      </c>
      <c r="I23" s="1">
        <f t="shared" si="1"/>
        <v>2.8334566987416729E-3</v>
      </c>
      <c r="J23" s="1">
        <f t="shared" si="5"/>
        <v>1542464335219311.8</v>
      </c>
      <c r="K23" s="1">
        <f t="shared" si="6"/>
        <v>1204417851512647.3</v>
      </c>
      <c r="L23" s="1">
        <f t="shared" si="7"/>
        <v>33740561692275.301</v>
      </c>
      <c r="M23" s="1">
        <f t="shared" si="8"/>
        <v>323084579655037.06</v>
      </c>
      <c r="N23" s="1">
        <f t="shared" si="9"/>
        <v>10338060379801.877</v>
      </c>
      <c r="O23" s="1">
        <f t="shared" si="10"/>
        <v>14406616890948.371</v>
      </c>
      <c r="P23" s="1">
        <f t="shared" si="11"/>
        <v>575515531559.60547</v>
      </c>
      <c r="Q23" s="1">
        <f t="shared" si="12"/>
        <v>637531359032.84595</v>
      </c>
      <c r="R23" s="1">
        <f t="shared" si="13"/>
        <v>28057117579.676517</v>
      </c>
      <c r="S23" s="1">
        <f t="shared" si="14"/>
        <v>28042001614.287086</v>
      </c>
      <c r="T23" s="1">
        <f t="shared" si="15"/>
        <v>565887592.57631338</v>
      </c>
      <c r="U23" s="1">
        <f t="shared" si="16"/>
        <v>8082513116.5491943</v>
      </c>
      <c r="V23" s="1">
        <f t="shared" si="17"/>
        <v>32346217.492429875</v>
      </c>
      <c r="W23" s="1">
        <f t="shared" si="18"/>
        <v>2884408306.8601127</v>
      </c>
      <c r="X23" s="1">
        <f t="shared" si="19"/>
        <v>46263024.833729357</v>
      </c>
      <c r="Y23" s="1">
        <f t="shared" si="20"/>
        <v>1758409342.1500156</v>
      </c>
      <c r="Z23" s="1">
        <f t="shared" si="21"/>
        <v>147351186.053487</v>
      </c>
    </row>
    <row r="24" spans="1:26" x14ac:dyDescent="0.25">
      <c r="A24" t="s">
        <v>16</v>
      </c>
      <c r="B24">
        <v>228.65</v>
      </c>
      <c r="C24">
        <v>42000</v>
      </c>
      <c r="D24">
        <f t="shared" si="2"/>
        <v>6420000</v>
      </c>
      <c r="E24">
        <f t="shared" si="0"/>
        <v>1.108392793669901E+21</v>
      </c>
      <c r="F24">
        <f t="shared" si="3"/>
        <v>1.0355584446922752E+18</v>
      </c>
      <c r="G24">
        <f t="shared" si="4"/>
        <v>1.0355584446922752E+21</v>
      </c>
      <c r="H24" s="1">
        <v>220</v>
      </c>
      <c r="I24" s="1">
        <f t="shared" si="1"/>
        <v>2.1712311867752281E-3</v>
      </c>
      <c r="J24" s="1">
        <f t="shared" si="5"/>
        <v>1182701893722088</v>
      </c>
      <c r="K24" s="1">
        <f t="shared" si="6"/>
        <v>923500946693955.13</v>
      </c>
      <c r="L24" s="1">
        <f t="shared" si="7"/>
        <v>25870955520684.461</v>
      </c>
      <c r="M24" s="1">
        <f t="shared" si="8"/>
        <v>247728738659028.56</v>
      </c>
      <c r="N24" s="1">
        <f t="shared" si="9"/>
        <v>7926824179611.5957</v>
      </c>
      <c r="O24" s="1">
        <f t="shared" si="10"/>
        <v>11046435687364.301</v>
      </c>
      <c r="P24" s="1">
        <f t="shared" si="11"/>
        <v>441283012838.82904</v>
      </c>
      <c r="Q24" s="1">
        <f t="shared" si="12"/>
        <v>488834346713.21344</v>
      </c>
      <c r="R24" s="1">
        <f t="shared" si="13"/>
        <v>21513110764.501808</v>
      </c>
      <c r="S24" s="1">
        <f t="shared" si="14"/>
        <v>21501520427.867558</v>
      </c>
      <c r="T24" s="1">
        <f t="shared" si="15"/>
        <v>433900682.23436731</v>
      </c>
      <c r="U24" s="1">
        <f t="shared" si="16"/>
        <v>6197357923.1037416</v>
      </c>
      <c r="V24" s="1">
        <f t="shared" si="17"/>
        <v>24801826.408261172</v>
      </c>
      <c r="W24" s="1">
        <f t="shared" si="18"/>
        <v>2211652541.2603045</v>
      </c>
      <c r="X24" s="1">
        <f t="shared" si="19"/>
        <v>35472695.109274022</v>
      </c>
      <c r="Y24" s="1">
        <f t="shared" si="20"/>
        <v>1348280158.8431804</v>
      </c>
      <c r="Z24" s="1">
        <f t="shared" si="21"/>
        <v>112983180.75074083</v>
      </c>
    </row>
    <row r="25" spans="1:26" x14ac:dyDescent="0.25">
      <c r="A25" t="s">
        <v>16</v>
      </c>
      <c r="B25">
        <v>228.65</v>
      </c>
      <c r="C25">
        <v>44000</v>
      </c>
      <c r="D25">
        <f t="shared" si="2"/>
        <v>6422000</v>
      </c>
      <c r="E25">
        <f t="shared" si="0"/>
        <v>1.1094289975233881E+21</v>
      </c>
      <c r="F25">
        <f t="shared" si="3"/>
        <v>1.036203853487145E+18</v>
      </c>
      <c r="G25">
        <f t="shared" si="4"/>
        <v>1.036203853487145E+21</v>
      </c>
      <c r="H25" s="1">
        <v>169.5</v>
      </c>
      <c r="I25" s="1">
        <f t="shared" si="1"/>
        <v>1.6728349370836418E-3</v>
      </c>
      <c r="J25" s="1">
        <f t="shared" si="5"/>
        <v>911785963940626.38</v>
      </c>
      <c r="K25" s="1">
        <f t="shared" si="6"/>
        <v>711958952083398.63</v>
      </c>
      <c r="L25" s="1">
        <f t="shared" si="7"/>
        <v>19944818083664.328</v>
      </c>
      <c r="M25" s="1">
        <f t="shared" si="8"/>
        <v>190982688007003.59</v>
      </c>
      <c r="N25" s="1">
        <f t="shared" si="9"/>
        <v>6111064050848.1006</v>
      </c>
      <c r="O25" s="1">
        <f t="shared" si="10"/>
        <v>8516080903205.4502</v>
      </c>
      <c r="P25" s="1">
        <f t="shared" si="11"/>
        <v>340200399921.25134</v>
      </c>
      <c r="Q25" s="1">
        <f t="shared" si="12"/>
        <v>376859374615.9397</v>
      </c>
      <c r="R25" s="1">
        <f t="shared" si="13"/>
        <v>16585204217.472891</v>
      </c>
      <c r="S25" s="1">
        <f t="shared" si="14"/>
        <v>16576268824.440586</v>
      </c>
      <c r="T25" s="1">
        <f t="shared" si="15"/>
        <v>334509104.87721097</v>
      </c>
      <c r="U25" s="1">
        <f t="shared" si="16"/>
        <v>4777758451.0488825</v>
      </c>
      <c r="V25" s="1">
        <f t="shared" si="17"/>
        <v>19120589.321097627</v>
      </c>
      <c r="W25" s="1">
        <f t="shared" si="18"/>
        <v>1705039752.5689712</v>
      </c>
      <c r="X25" s="1">
        <f t="shared" si="19"/>
        <v>27347132.591453731</v>
      </c>
      <c r="Y25" s="1">
        <f t="shared" si="20"/>
        <v>1039435998.8923142</v>
      </c>
      <c r="Z25" s="1">
        <f t="shared" si="21"/>
        <v>87102657.835178152</v>
      </c>
    </row>
    <row r="26" spans="1:26" x14ac:dyDescent="0.25">
      <c r="A26" t="s">
        <v>16</v>
      </c>
      <c r="B26">
        <v>228.65</v>
      </c>
      <c r="C26">
        <v>46000</v>
      </c>
      <c r="D26">
        <f t="shared" si="2"/>
        <v>6424000</v>
      </c>
      <c r="E26">
        <f t="shared" si="0"/>
        <v>1.1104658469867318E+21</v>
      </c>
      <c r="F26">
        <f t="shared" si="3"/>
        <v>1.0368494633437102E+18</v>
      </c>
      <c r="G26">
        <f t="shared" si="4"/>
        <v>1.0368494633437102E+21</v>
      </c>
      <c r="H26" s="1">
        <v>131.30000000000001</v>
      </c>
      <c r="I26" s="1">
        <f t="shared" si="1"/>
        <v>1.295830249198125E-3</v>
      </c>
      <c r="J26" s="1">
        <f t="shared" si="5"/>
        <v>706737978783652.63</v>
      </c>
      <c r="K26" s="1">
        <f t="shared" si="6"/>
        <v>551849283353427.31</v>
      </c>
      <c r="L26" s="1">
        <f t="shared" si="7"/>
        <v>15459505823862.912</v>
      </c>
      <c r="M26" s="1">
        <f t="shared" si="8"/>
        <v>148033337036023.88</v>
      </c>
      <c r="N26" s="1">
        <f t="shared" si="9"/>
        <v>4736770718478.6924</v>
      </c>
      <c r="O26" s="1">
        <f t="shared" si="10"/>
        <v>6600932721839.3154</v>
      </c>
      <c r="P26" s="1">
        <f t="shared" si="11"/>
        <v>263694060372.03696</v>
      </c>
      <c r="Q26" s="1">
        <f t="shared" si="12"/>
        <v>292108941390.85931</v>
      </c>
      <c r="R26" s="1">
        <f t="shared" si="13"/>
        <v>12855422401.670328</v>
      </c>
      <c r="S26" s="1">
        <f t="shared" si="14"/>
        <v>12848496454.286804</v>
      </c>
      <c r="T26" s="1">
        <f t="shared" si="15"/>
        <v>259282658.44750768</v>
      </c>
      <c r="U26" s="1">
        <f t="shared" si="16"/>
        <v>3703307008.8263402</v>
      </c>
      <c r="V26" s="1">
        <f t="shared" si="17"/>
        <v>14820634.649323013</v>
      </c>
      <c r="W26" s="1">
        <f t="shared" si="18"/>
        <v>1321600020.3254304</v>
      </c>
      <c r="X26" s="1">
        <f t="shared" si="19"/>
        <v>21197142.725999579</v>
      </c>
      <c r="Y26" s="1">
        <f t="shared" si="20"/>
        <v>805681295.81336403</v>
      </c>
      <c r="Z26" s="1">
        <f t="shared" si="21"/>
        <v>67514481.226568282</v>
      </c>
    </row>
    <row r="27" spans="1:26" x14ac:dyDescent="0.25">
      <c r="A27" t="s">
        <v>16</v>
      </c>
      <c r="B27">
        <v>228.65</v>
      </c>
      <c r="C27">
        <v>47000</v>
      </c>
      <c r="D27">
        <v>6425000</v>
      </c>
      <c r="E27">
        <f t="shared" si="0"/>
        <v>1.1109845138849318E+21</v>
      </c>
      <c r="F27">
        <f t="shared" si="3"/>
        <v>5.1866689819993702E+17</v>
      </c>
      <c r="G27">
        <f t="shared" si="4"/>
        <v>5.1866689819993702E+20</v>
      </c>
      <c r="H27" s="1">
        <v>102.3</v>
      </c>
      <c r="I27" s="1">
        <f t="shared" si="1"/>
        <v>1.009622501850481E-3</v>
      </c>
      <c r="J27" s="1">
        <f t="shared" ref="J27:J28" si="24">(I27*G27)/(8.314462618*B27)</f>
        <v>275449610331855.63</v>
      </c>
      <c r="K27" s="1">
        <f t="shared" si="6"/>
        <v>215082073731526.13</v>
      </c>
      <c r="L27" s="1">
        <f t="shared" si="7"/>
        <v>6025309213514.9727</v>
      </c>
      <c r="M27" s="1">
        <f t="shared" si="8"/>
        <v>57695675380110.484</v>
      </c>
      <c r="N27" s="1">
        <f t="shared" si="9"/>
        <v>1846146220812.7751</v>
      </c>
      <c r="O27" s="1">
        <f t="shared" si="10"/>
        <v>2572699360499.5313</v>
      </c>
      <c r="P27" s="1">
        <f t="shared" si="11"/>
        <v>102774194053.23528</v>
      </c>
      <c r="Q27" s="1">
        <f t="shared" si="12"/>
        <v>113848832942.36256</v>
      </c>
      <c r="R27" s="1">
        <f t="shared" si="13"/>
        <v>5010373288.9604349</v>
      </c>
      <c r="S27" s="1">
        <f t="shared" si="14"/>
        <v>5007673915.8331347</v>
      </c>
      <c r="T27" s="1">
        <f t="shared" si="15"/>
        <v>101054859.62151265</v>
      </c>
      <c r="U27" s="1">
        <f t="shared" si="16"/>
        <v>1443355958.1389236</v>
      </c>
      <c r="V27" s="1">
        <f t="shared" si="17"/>
        <v>5776310.5444719726</v>
      </c>
      <c r="W27" s="1">
        <f t="shared" si="18"/>
        <v>515090771.32056999</v>
      </c>
      <c r="X27" s="1">
        <f t="shared" si="19"/>
        <v>8261540.8812106224</v>
      </c>
      <c r="Y27" s="1">
        <f t="shared" si="20"/>
        <v>314012555.77831542</v>
      </c>
      <c r="Z27" s="1">
        <f t="shared" si="21"/>
        <v>26313624.149111275</v>
      </c>
    </row>
    <row r="28" spans="1:26" x14ac:dyDescent="0.25">
      <c r="A28" t="s">
        <v>18</v>
      </c>
      <c r="B28">
        <v>270.64999999999998</v>
      </c>
      <c r="C28">
        <v>48000</v>
      </c>
      <c r="D28">
        <v>6426000</v>
      </c>
      <c r="E28">
        <f t="shared" si="0"/>
        <v>1.111503342260994E+21</v>
      </c>
      <c r="F28">
        <f t="shared" si="3"/>
        <v>5.1882837606229606E+17</v>
      </c>
      <c r="G28">
        <f t="shared" si="4"/>
        <v>5.1882837606229606E+20</v>
      </c>
      <c r="H28" s="1">
        <v>102.3</v>
      </c>
      <c r="I28" s="1">
        <f t="shared" si="1"/>
        <v>1.009622501850481E-3</v>
      </c>
      <c r="J28" s="1">
        <f t="shared" si="24"/>
        <v>232777245914970.84</v>
      </c>
      <c r="K28" s="1">
        <f t="shared" si="6"/>
        <v>181761784700245.84</v>
      </c>
      <c r="L28" s="1">
        <f t="shared" si="7"/>
        <v>5091874636592.6865</v>
      </c>
      <c r="M28" s="1">
        <f t="shared" si="8"/>
        <v>48757521929349.797</v>
      </c>
      <c r="N28" s="1">
        <f t="shared" si="9"/>
        <v>1560143186695.3347</v>
      </c>
      <c r="O28" s="1">
        <f t="shared" si="10"/>
        <v>2174139476845.8276</v>
      </c>
      <c r="P28" s="1">
        <f t="shared" si="11"/>
        <v>86852523821.037125</v>
      </c>
      <c r="Q28" s="1">
        <f t="shared" si="12"/>
        <v>96211491281.575745</v>
      </c>
      <c r="R28" s="1">
        <f t="shared" si="13"/>
        <v>4234171519.8108673</v>
      </c>
      <c r="S28" s="1">
        <f t="shared" si="14"/>
        <v>4231890330.7341695</v>
      </c>
      <c r="T28" s="1">
        <f t="shared" si="15"/>
        <v>85399546.874215543</v>
      </c>
      <c r="U28" s="1">
        <f t="shared" si="16"/>
        <v>1219752768.5944474</v>
      </c>
      <c r="V28" s="1">
        <f t="shared" si="17"/>
        <v>4881450.5799149778</v>
      </c>
      <c r="W28" s="1">
        <f t="shared" si="18"/>
        <v>435293449.86099547</v>
      </c>
      <c r="X28" s="1">
        <f t="shared" si="19"/>
        <v>6981671.6423205072</v>
      </c>
      <c r="Y28" s="1">
        <f t="shared" si="20"/>
        <v>265366060.34306678</v>
      </c>
      <c r="Z28" s="1">
        <f t="shared" si="21"/>
        <v>22237145.124628313</v>
      </c>
    </row>
    <row r="29" spans="1:26" x14ac:dyDescent="0.25">
      <c r="A29" t="s">
        <v>18</v>
      </c>
      <c r="B29">
        <v>270.64999999999998</v>
      </c>
      <c r="C29">
        <v>50000</v>
      </c>
      <c r="D29">
        <f t="shared" si="2"/>
        <v>6428000</v>
      </c>
      <c r="E29">
        <f t="shared" si="0"/>
        <v>1.112541483547237E+21</v>
      </c>
      <c r="F29">
        <f t="shared" si="3"/>
        <v>1.0381412862429757E+18</v>
      </c>
      <c r="G29">
        <f t="shared" si="4"/>
        <v>1.0381412862429757E+21</v>
      </c>
      <c r="H29" s="1">
        <v>79.77</v>
      </c>
      <c r="I29" s="1">
        <f t="shared" si="1"/>
        <v>7.8726868985936336E-4</v>
      </c>
      <c r="J29" s="1">
        <f t="shared" si="5"/>
        <v>363192796451582.81</v>
      </c>
      <c r="K29" s="1">
        <f t="shared" si="6"/>
        <v>283595463181253.94</v>
      </c>
      <c r="L29" s="1">
        <f t="shared" si="7"/>
        <v>7944643305559.6484</v>
      </c>
      <c r="M29" s="1">
        <f t="shared" si="8"/>
        <v>76074363144748.531</v>
      </c>
      <c r="N29" s="1">
        <f t="shared" si="9"/>
        <v>2434227471905.6636</v>
      </c>
      <c r="O29" s="1">
        <f t="shared" si="10"/>
        <v>3392220718857.7832</v>
      </c>
      <c r="P29" s="1">
        <f t="shared" si="11"/>
        <v>135512433276.93073</v>
      </c>
      <c r="Q29" s="1">
        <f t="shared" si="12"/>
        <v>150114846629.36823</v>
      </c>
      <c r="R29" s="1">
        <f t="shared" si="13"/>
        <v>6606404285.3118658</v>
      </c>
      <c r="S29" s="1">
        <f t="shared" si="14"/>
        <v>6602845039.4897747</v>
      </c>
      <c r="T29" s="1">
        <f t="shared" si="15"/>
        <v>133245412.89690365</v>
      </c>
      <c r="U29" s="1">
        <f t="shared" si="16"/>
        <v>1903130253.4062941</v>
      </c>
      <c r="V29" s="1">
        <f t="shared" si="17"/>
        <v>7616327.2741319882</v>
      </c>
      <c r="W29" s="1">
        <f t="shared" si="18"/>
        <v>679170529.36445987</v>
      </c>
      <c r="X29" s="1">
        <f t="shared" si="19"/>
        <v>10893216.120476572</v>
      </c>
      <c r="Y29" s="1">
        <f t="shared" si="20"/>
        <v>414039787.95480442</v>
      </c>
      <c r="Z29" s="1">
        <f t="shared" si="21"/>
        <v>34695706.151036702</v>
      </c>
    </row>
    <row r="30" spans="1:26" x14ac:dyDescent="0.25">
      <c r="A30" t="s">
        <v>18</v>
      </c>
      <c r="B30">
        <v>270.64999999999998</v>
      </c>
      <c r="C30">
        <v>51000</v>
      </c>
      <c r="D30">
        <v>6429000</v>
      </c>
      <c r="E30">
        <v>1.113060796507683E+21</v>
      </c>
      <c r="F30">
        <v>5.1931296044600525E+17</v>
      </c>
      <c r="G30">
        <v>5.1931296044600525E+20</v>
      </c>
      <c r="H30" s="1">
        <v>62.21</v>
      </c>
      <c r="I30" s="1">
        <v>6.1396496422403161E-4</v>
      </c>
      <c r="J30" s="1">
        <v>141687172563305.72</v>
      </c>
      <c r="K30" s="1">
        <f t="shared" si="6"/>
        <v>110635011824331.64</v>
      </c>
      <c r="L30" s="1">
        <f t="shared" si="7"/>
        <v>3099329221246.8267</v>
      </c>
      <c r="M30" s="1">
        <f t="shared" si="8"/>
        <v>29677795165110.016</v>
      </c>
      <c r="N30" s="1">
        <f t="shared" si="9"/>
        <v>949630089693.19043</v>
      </c>
      <c r="O30" s="1">
        <f t="shared" si="10"/>
        <v>1323358191741.2754</v>
      </c>
      <c r="P30" s="1">
        <f t="shared" si="11"/>
        <v>52865513043.680466</v>
      </c>
      <c r="Q30" s="1">
        <f t="shared" si="12"/>
        <v>58562142163.865524</v>
      </c>
      <c r="R30" s="1">
        <f t="shared" si="13"/>
        <v>2577261314.4895582</v>
      </c>
      <c r="S30" s="1">
        <f t="shared" si="14"/>
        <v>2575872797.2008977</v>
      </c>
      <c r="T30" s="1">
        <f t="shared" si="15"/>
        <v>51981113.047514111</v>
      </c>
      <c r="U30" s="1">
        <f t="shared" si="16"/>
        <v>742440784.23172212</v>
      </c>
      <c r="V30" s="1">
        <f t="shared" si="17"/>
        <v>2971248.018495352</v>
      </c>
      <c r="W30" s="1">
        <f t="shared" si="18"/>
        <v>264955012.69338167</v>
      </c>
      <c r="X30" s="1">
        <f t="shared" si="19"/>
        <v>4249613.4485891489</v>
      </c>
      <c r="Y30" s="1">
        <f t="shared" si="20"/>
        <v>161523376.72216853</v>
      </c>
      <c r="Z30" s="1">
        <f t="shared" si="21"/>
        <v>13535335.922564279</v>
      </c>
    </row>
    <row r="31" spans="1:26" x14ac:dyDescent="0.25">
      <c r="A31" t="s">
        <v>19</v>
      </c>
      <c r="B31">
        <v>270.64999999999998</v>
      </c>
      <c r="C31">
        <v>52000</v>
      </c>
      <c r="D31">
        <v>6430000</v>
      </c>
      <c r="E31">
        <v>1.1135802710465223E+21</v>
      </c>
      <c r="F31">
        <v>5.1947453883927757E+17</v>
      </c>
      <c r="G31">
        <v>5.1947453883927757E+20</v>
      </c>
      <c r="H31" s="1">
        <v>62.21</v>
      </c>
      <c r="I31" s="1">
        <v>6.1396496422403161E-4</v>
      </c>
      <c r="J31" s="1">
        <v>141731256935223.59</v>
      </c>
      <c r="K31" s="1">
        <f t="shared" si="6"/>
        <v>110669434665299.98</v>
      </c>
      <c r="L31" s="1">
        <f t="shared" si="7"/>
        <v>3100293542713.7134</v>
      </c>
      <c r="M31" s="1">
        <f t="shared" si="8"/>
        <v>29687029077651.934</v>
      </c>
      <c r="N31" s="1">
        <f t="shared" si="9"/>
        <v>949925556426.70667</v>
      </c>
      <c r="O31" s="1">
        <f t="shared" si="10"/>
        <v>1323769939774.9883</v>
      </c>
      <c r="P31" s="1">
        <f t="shared" si="11"/>
        <v>52881961554.131233</v>
      </c>
      <c r="Q31" s="1">
        <f t="shared" si="12"/>
        <v>58580363116.466614</v>
      </c>
      <c r="R31" s="1">
        <f t="shared" si="13"/>
        <v>2578063200.3925791</v>
      </c>
      <c r="S31" s="1">
        <f t="shared" si="14"/>
        <v>2576674251.0823646</v>
      </c>
      <c r="T31" s="1">
        <f t="shared" si="15"/>
        <v>51997286.386842117</v>
      </c>
      <c r="U31" s="1">
        <f t="shared" si="16"/>
        <v>742671786.34057176</v>
      </c>
      <c r="V31" s="1">
        <f t="shared" si="17"/>
        <v>2972172.4889349681</v>
      </c>
      <c r="W31" s="1">
        <f t="shared" si="18"/>
        <v>265037450.46886811</v>
      </c>
      <c r="X31" s="1">
        <f t="shared" si="19"/>
        <v>4250935.6680701757</v>
      </c>
      <c r="Y31" s="1">
        <f t="shared" si="20"/>
        <v>161573632.9061549</v>
      </c>
      <c r="Z31" s="1">
        <f t="shared" si="21"/>
        <v>13539547.290269967</v>
      </c>
    </row>
    <row r="32" spans="1:26" x14ac:dyDescent="0.25">
      <c r="A32" t="s">
        <v>19</v>
      </c>
      <c r="B32">
        <v>270.64999999999998</v>
      </c>
      <c r="C32">
        <v>54000</v>
      </c>
      <c r="D32">
        <f t="shared" si="2"/>
        <v>6432000</v>
      </c>
      <c r="E32">
        <f t="shared" si="0"/>
        <v>1.1146197049599121E+21</v>
      </c>
      <c r="F32">
        <f t="shared" si="3"/>
        <v>1.0394339133898097E+18</v>
      </c>
      <c r="G32">
        <f t="shared" si="4"/>
        <v>1.0394339133898097E+21</v>
      </c>
      <c r="H32" s="1">
        <v>48.33</v>
      </c>
      <c r="I32" s="1">
        <f t="shared" si="1"/>
        <v>4.7698001480384896E-4</v>
      </c>
      <c r="J32" s="1">
        <f t="shared" si="5"/>
        <v>220320469599960.84</v>
      </c>
      <c r="K32" s="1">
        <f t="shared" si="6"/>
        <v>172035035482433.41</v>
      </c>
      <c r="L32" s="1">
        <f t="shared" si="7"/>
        <v>4819389484004.8887</v>
      </c>
      <c r="M32" s="1">
        <f t="shared" si="8"/>
        <v>46148325562407.797</v>
      </c>
      <c r="N32" s="1">
        <f t="shared" si="9"/>
        <v>1476654121345.9248</v>
      </c>
      <c r="O32" s="1">
        <f t="shared" si="10"/>
        <v>2057793186063.634</v>
      </c>
      <c r="P32" s="1">
        <f t="shared" si="11"/>
        <v>82204722196.870041</v>
      </c>
      <c r="Q32" s="1">
        <f t="shared" si="12"/>
        <v>91062856495.055817</v>
      </c>
      <c r="R32" s="1">
        <f t="shared" si="13"/>
        <v>4007585251.4909115</v>
      </c>
      <c r="S32" s="1">
        <f t="shared" si="14"/>
        <v>4005426137.3272877</v>
      </c>
      <c r="T32" s="1">
        <f t="shared" si="15"/>
        <v>80829499.451264665</v>
      </c>
      <c r="U32" s="1">
        <f t="shared" si="16"/>
        <v>1154479260.703795</v>
      </c>
      <c r="V32" s="1">
        <f t="shared" si="17"/>
        <v>4620226.0013365867</v>
      </c>
      <c r="W32" s="1">
        <f t="shared" si="18"/>
        <v>411999278.15192676</v>
      </c>
      <c r="X32" s="1">
        <f t="shared" si="19"/>
        <v>6608056.4222787544</v>
      </c>
      <c r="Y32" s="1">
        <f t="shared" si="20"/>
        <v>251165335.3439554</v>
      </c>
      <c r="Z32" s="1">
        <f t="shared" si="21"/>
        <v>21047152.771152776</v>
      </c>
    </row>
    <row r="33" spans="1:26" x14ac:dyDescent="0.25">
      <c r="A33" t="s">
        <v>19</v>
      </c>
      <c r="B33">
        <v>270.64999999999998</v>
      </c>
      <c r="C33">
        <v>56000</v>
      </c>
      <c r="D33">
        <f t="shared" si="2"/>
        <v>6434000</v>
      </c>
      <c r="E33">
        <f t="shared" si="0"/>
        <v>1.1156597854884683E+21</v>
      </c>
      <c r="F33">
        <f t="shared" si="3"/>
        <v>1.0400805285561631E+18</v>
      </c>
      <c r="G33">
        <f t="shared" si="4"/>
        <v>1.0400805285561631E+21</v>
      </c>
      <c r="H33" s="1">
        <v>37.36</v>
      </c>
      <c r="I33" s="1">
        <f t="shared" si="1"/>
        <v>3.6871453244510241E-4</v>
      </c>
      <c r="J33" s="1">
        <f t="shared" si="5"/>
        <v>170417819673110.84</v>
      </c>
      <c r="K33" s="1">
        <f t="shared" si="6"/>
        <v>133069050313551.88</v>
      </c>
      <c r="L33" s="1">
        <f t="shared" si="7"/>
        <v>3727796375483.8418</v>
      </c>
      <c r="M33" s="1">
        <f t="shared" si="8"/>
        <v>35695716508729.797</v>
      </c>
      <c r="N33" s="1">
        <f t="shared" si="9"/>
        <v>1142191536846.3359</v>
      </c>
      <c r="O33" s="1">
        <f t="shared" si="10"/>
        <v>1591702435746.8552</v>
      </c>
      <c r="P33" s="1">
        <f t="shared" si="11"/>
        <v>63585328903.215378</v>
      </c>
      <c r="Q33" s="1">
        <f t="shared" si="12"/>
        <v>70437093227.290176</v>
      </c>
      <c r="R33" s="1">
        <f t="shared" si="13"/>
        <v>3099866035.8398137</v>
      </c>
      <c r="S33" s="1">
        <f t="shared" si="14"/>
        <v>3098195961.657155</v>
      </c>
      <c r="T33" s="1">
        <f t="shared" si="15"/>
        <v>62521594.506241389</v>
      </c>
      <c r="U33" s="1">
        <f t="shared" si="16"/>
        <v>892989375.08710098</v>
      </c>
      <c r="V33" s="1">
        <f t="shared" si="17"/>
        <v>3573743.479098578</v>
      </c>
      <c r="W33" s="1">
        <f t="shared" si="18"/>
        <v>318681322.78871727</v>
      </c>
      <c r="X33" s="1">
        <f t="shared" si="19"/>
        <v>5111329.7362082368</v>
      </c>
      <c r="Y33" s="1">
        <f t="shared" si="20"/>
        <v>194276314.42734638</v>
      </c>
      <c r="Z33" s="1">
        <f t="shared" si="21"/>
        <v>16279966.596382773</v>
      </c>
    </row>
    <row r="34" spans="1:26" x14ac:dyDescent="0.25">
      <c r="A34" t="s">
        <v>19</v>
      </c>
      <c r="B34">
        <v>270.64999999999998</v>
      </c>
      <c r="C34">
        <v>58000</v>
      </c>
      <c r="D34">
        <f t="shared" si="2"/>
        <v>6436000</v>
      </c>
      <c r="E34">
        <f t="shared" si="0"/>
        <v>1.1167005128332525E+21</v>
      </c>
      <c r="F34">
        <f t="shared" si="3"/>
        <v>1.040727344784212E+18</v>
      </c>
      <c r="G34">
        <f t="shared" si="4"/>
        <v>1.040727344784212E+21</v>
      </c>
      <c r="H34" s="1">
        <v>28.72</v>
      </c>
      <c r="I34" s="1">
        <f t="shared" si="1"/>
        <v>2.8344436220083887E-4</v>
      </c>
      <c r="J34" s="1">
        <f t="shared" si="5"/>
        <v>131087889771708.03</v>
      </c>
      <c r="K34" s="1">
        <f t="shared" si="6"/>
        <v>102358667849340.5</v>
      </c>
      <c r="L34" s="1">
        <f t="shared" si="7"/>
        <v>2867475721131.4243</v>
      </c>
      <c r="M34" s="1">
        <f t="shared" si="8"/>
        <v>27457669391581.965</v>
      </c>
      <c r="N34" s="1">
        <f t="shared" si="9"/>
        <v>878590505191.83972</v>
      </c>
      <c r="O34" s="1">
        <f t="shared" si="10"/>
        <v>1224360890467.7529</v>
      </c>
      <c r="P34" s="1">
        <f t="shared" si="11"/>
        <v>48910768852.4058</v>
      </c>
      <c r="Q34" s="1">
        <f t="shared" si="12"/>
        <v>54181246600.442368</v>
      </c>
      <c r="R34" s="1">
        <f t="shared" si="13"/>
        <v>2384462481.6388683</v>
      </c>
      <c r="S34" s="1">
        <f t="shared" si="14"/>
        <v>2383177836.0496516</v>
      </c>
      <c r="T34" s="1">
        <f t="shared" si="15"/>
        <v>48092528.731481969</v>
      </c>
      <c r="U34" s="1">
        <f t="shared" si="16"/>
        <v>686900542.40375018</v>
      </c>
      <c r="V34" s="1">
        <f t="shared" si="17"/>
        <v>2748975.9706998081</v>
      </c>
      <c r="W34" s="1">
        <f t="shared" si="18"/>
        <v>245134353.87309399</v>
      </c>
      <c r="X34" s="1">
        <f t="shared" si="19"/>
        <v>3931709.9017705549</v>
      </c>
      <c r="Y34" s="1">
        <f t="shared" si="20"/>
        <v>149440194.33974716</v>
      </c>
      <c r="Z34" s="1">
        <f t="shared" si="21"/>
        <v>12522789.405282132</v>
      </c>
    </row>
    <row r="35" spans="1:26" x14ac:dyDescent="0.25">
      <c r="A35" t="s">
        <v>19</v>
      </c>
      <c r="B35">
        <v>270.64999999999998</v>
      </c>
      <c r="C35">
        <v>60000</v>
      </c>
      <c r="D35">
        <f t="shared" si="2"/>
        <v>6438000</v>
      </c>
      <c r="E35">
        <f t="shared" si="0"/>
        <v>1.1177418871953271E+21</v>
      </c>
      <c r="F35">
        <f t="shared" si="3"/>
        <v>1.0413743620746117E+18</v>
      </c>
      <c r="G35">
        <f t="shared" si="4"/>
        <v>1.0413743620746117E+21</v>
      </c>
      <c r="H35" s="1">
        <v>21.96</v>
      </c>
      <c r="I35" s="1">
        <f t="shared" si="1"/>
        <v>2.1672834937083642E-4</v>
      </c>
      <c r="J35" s="1">
        <f t="shared" si="5"/>
        <v>100295255326446.05</v>
      </c>
      <c r="K35" s="1">
        <f t="shared" si="6"/>
        <v>78314547169102.125</v>
      </c>
      <c r="L35" s="1">
        <f t="shared" si="7"/>
        <v>2193903724395.2271</v>
      </c>
      <c r="M35" s="1">
        <f t="shared" si="8"/>
        <v>21007844180677.391</v>
      </c>
      <c r="N35" s="1">
        <f t="shared" si="9"/>
        <v>672208998093.31519</v>
      </c>
      <c r="O35" s="1">
        <f t="shared" si="10"/>
        <v>936757684749.00598</v>
      </c>
      <c r="P35" s="1">
        <f t="shared" si="11"/>
        <v>37421595990.353287</v>
      </c>
      <c r="Q35" s="1">
        <f t="shared" si="12"/>
        <v>41454034931.52668</v>
      </c>
      <c r="R35" s="1">
        <f t="shared" si="13"/>
        <v>1824350623.3015575</v>
      </c>
      <c r="S35" s="1">
        <f t="shared" si="14"/>
        <v>1823367741.834789</v>
      </c>
      <c r="T35" s="1">
        <f t="shared" si="15"/>
        <v>36795561.030226044</v>
      </c>
      <c r="U35" s="1">
        <f t="shared" si="16"/>
        <v>525547137.91057736</v>
      </c>
      <c r="V35" s="1">
        <f t="shared" si="17"/>
        <v>2103239.6459181304</v>
      </c>
      <c r="W35" s="1">
        <f t="shared" si="18"/>
        <v>187552127.46045411</v>
      </c>
      <c r="X35" s="1">
        <f t="shared" si="19"/>
        <v>3008148.5723382235</v>
      </c>
      <c r="Y35" s="1">
        <f t="shared" si="20"/>
        <v>114336591.0721485</v>
      </c>
      <c r="Z35" s="1">
        <f t="shared" si="21"/>
        <v>9581177.6586639006</v>
      </c>
    </row>
    <row r="36" spans="1:26" x14ac:dyDescent="0.25">
      <c r="A36" t="s">
        <v>19</v>
      </c>
      <c r="B36">
        <v>270.64999999999998</v>
      </c>
      <c r="C36">
        <v>62000</v>
      </c>
      <c r="D36">
        <f t="shared" si="2"/>
        <v>6440000</v>
      </c>
      <c r="E36">
        <f t="shared" si="0"/>
        <v>1.1187839087757538E+21</v>
      </c>
      <c r="F36">
        <f t="shared" si="3"/>
        <v>1.0420215804267069E+18</v>
      </c>
      <c r="G36">
        <f t="shared" si="4"/>
        <v>1.0420215804267069E+21</v>
      </c>
      <c r="H36" s="1">
        <v>16.690000000000001</v>
      </c>
      <c r="I36" s="1">
        <f t="shared" si="1"/>
        <v>1.6471749321490256E-4</v>
      </c>
      <c r="J36" s="1">
        <f t="shared" si="5"/>
        <v>76273595822492.813</v>
      </c>
      <c r="K36" s="1">
        <f t="shared" si="6"/>
        <v>59557474562035.289</v>
      </c>
      <c r="L36" s="1">
        <f t="shared" si="7"/>
        <v>1668443092380.8564</v>
      </c>
      <c r="M36" s="1">
        <f t="shared" si="8"/>
        <v>15976267380979.346</v>
      </c>
      <c r="N36" s="1">
        <f t="shared" si="9"/>
        <v>511208603656.57715</v>
      </c>
      <c r="O36" s="1">
        <f t="shared" si="10"/>
        <v>712395384982.08276</v>
      </c>
      <c r="P36" s="1">
        <f t="shared" si="11"/>
        <v>28458770839.264244</v>
      </c>
      <c r="Q36" s="1">
        <f t="shared" si="12"/>
        <v>31525402625.35273</v>
      </c>
      <c r="R36" s="1">
        <f t="shared" si="13"/>
        <v>1387401444.1391482</v>
      </c>
      <c r="S36" s="1">
        <f t="shared" si="14"/>
        <v>1386653972.0529191</v>
      </c>
      <c r="T36" s="1">
        <f t="shared" si="15"/>
        <v>27982677.156027909</v>
      </c>
      <c r="U36" s="1">
        <f t="shared" si="16"/>
        <v>399673642.10986239</v>
      </c>
      <c r="V36" s="1">
        <f t="shared" si="17"/>
        <v>1599493.9157236693</v>
      </c>
      <c r="W36" s="1">
        <f t="shared" si="18"/>
        <v>142631624.18806157</v>
      </c>
      <c r="X36" s="1">
        <f t="shared" si="19"/>
        <v>2287668.6203523199</v>
      </c>
      <c r="Y36" s="1">
        <f t="shared" si="20"/>
        <v>86951899.237641811</v>
      </c>
      <c r="Z36" s="1">
        <f t="shared" si="21"/>
        <v>7286395.2523159087</v>
      </c>
    </row>
    <row r="37" spans="1:26" x14ac:dyDescent="0.25">
      <c r="A37" t="s">
        <v>19</v>
      </c>
      <c r="B37">
        <v>270.64999999999998</v>
      </c>
      <c r="C37">
        <v>64000</v>
      </c>
      <c r="D37">
        <f t="shared" si="2"/>
        <v>6442000</v>
      </c>
      <c r="E37">
        <f t="shared" si="0"/>
        <v>1.1198265777755944E+21</v>
      </c>
      <c r="F37">
        <f t="shared" si="3"/>
        <v>1.0426689998406287E+18</v>
      </c>
      <c r="G37">
        <f t="shared" si="4"/>
        <v>1.0426689998406287E+21</v>
      </c>
      <c r="H37" s="1">
        <v>12.6</v>
      </c>
      <c r="I37" s="1">
        <f t="shared" si="1"/>
        <v>1.243523316062176E-4</v>
      </c>
      <c r="J37" s="1">
        <f t="shared" si="5"/>
        <v>57617999794795.063</v>
      </c>
      <c r="K37" s="1">
        <f t="shared" si="6"/>
        <v>44990438959767.773</v>
      </c>
      <c r="L37" s="1">
        <f t="shared" si="7"/>
        <v>1260362157018.9346</v>
      </c>
      <c r="M37" s="1">
        <f t="shared" si="8"/>
        <v>12068666237017.773</v>
      </c>
      <c r="N37" s="1">
        <f t="shared" si="9"/>
        <v>386173182252.09473</v>
      </c>
      <c r="O37" s="1">
        <f t="shared" si="10"/>
        <v>538152118083.38586</v>
      </c>
      <c r="P37" s="1">
        <f t="shared" si="11"/>
        <v>21498100813.195099</v>
      </c>
      <c r="Q37" s="1">
        <f t="shared" si="12"/>
        <v>23814671675.184696</v>
      </c>
      <c r="R37" s="1">
        <f t="shared" si="13"/>
        <v>1048059885.7532033</v>
      </c>
      <c r="S37" s="1">
        <f t="shared" si="14"/>
        <v>1047495236.2693741</v>
      </c>
      <c r="T37" s="1">
        <f t="shared" si="15"/>
        <v>21138453.867915969</v>
      </c>
      <c r="U37" s="1">
        <f t="shared" si="16"/>
        <v>301918318.92472619</v>
      </c>
      <c r="V37" s="1">
        <f t="shared" si="17"/>
        <v>1208277.1123367541</v>
      </c>
      <c r="W37" s="1">
        <f t="shared" si="18"/>
        <v>107745659.61626676</v>
      </c>
      <c r="X37" s="1">
        <f t="shared" si="19"/>
        <v>1728132.6345853026</v>
      </c>
      <c r="Y37" s="1">
        <f t="shared" si="20"/>
        <v>65684519.76606638</v>
      </c>
      <c r="Z37" s="1">
        <f t="shared" si="21"/>
        <v>5504231.3873568308</v>
      </c>
    </row>
    <row r="38" spans="1:26" x14ac:dyDescent="0.25">
      <c r="A38" t="s">
        <v>19</v>
      </c>
      <c r="B38">
        <v>270.64999999999998</v>
      </c>
      <c r="C38">
        <v>66000</v>
      </c>
      <c r="D38">
        <f t="shared" si="2"/>
        <v>6444000</v>
      </c>
      <c r="E38">
        <f t="shared" si="0"/>
        <v>1.1208698943959112E+21</v>
      </c>
      <c r="F38">
        <f t="shared" si="3"/>
        <v>1.0433166203167703E+18</v>
      </c>
      <c r="G38">
        <f t="shared" si="4"/>
        <v>1.0433166203167703E+21</v>
      </c>
      <c r="H38" s="1">
        <v>9.4589999999999996</v>
      </c>
      <c r="I38" s="1">
        <f t="shared" si="1"/>
        <v>9.335307179866765E-5</v>
      </c>
      <c r="J38" s="1">
        <f t="shared" si="5"/>
        <v>43281521805068.211</v>
      </c>
      <c r="K38" s="1">
        <f t="shared" si="6"/>
        <v>33795943486269.461</v>
      </c>
      <c r="L38" s="1">
        <f t="shared" si="7"/>
        <v>946759560824.35266</v>
      </c>
      <c r="M38" s="1">
        <f t="shared" si="8"/>
        <v>9065747557289.5879</v>
      </c>
      <c r="N38" s="1">
        <f t="shared" si="9"/>
        <v>290085790338.15222</v>
      </c>
      <c r="O38" s="1">
        <f t="shared" si="10"/>
        <v>404249413659.33704</v>
      </c>
      <c r="P38" s="1">
        <f t="shared" si="11"/>
        <v>16148955576.863195</v>
      </c>
      <c r="Q38" s="1">
        <f t="shared" si="12"/>
        <v>17889118592.470795</v>
      </c>
      <c r="R38" s="1">
        <f t="shared" si="13"/>
        <v>787282220.13604724</v>
      </c>
      <c r="S38" s="1">
        <f t="shared" si="14"/>
        <v>786858066.41614008</v>
      </c>
      <c r="T38" s="1">
        <f t="shared" si="15"/>
        <v>15878795.780277707</v>
      </c>
      <c r="U38" s="1">
        <f t="shared" si="16"/>
        <v>226795174.25855744</v>
      </c>
      <c r="V38" s="1">
        <f t="shared" si="17"/>
        <v>907634.28738274681</v>
      </c>
      <c r="W38" s="1">
        <f t="shared" si="18"/>
        <v>80936445.775477543</v>
      </c>
      <c r="X38" s="1">
        <f t="shared" si="19"/>
        <v>1298139.6537928844</v>
      </c>
      <c r="Y38" s="1">
        <f t="shared" si="20"/>
        <v>49340934.857777767</v>
      </c>
      <c r="Z38" s="1">
        <f t="shared" si="21"/>
        <v>4134671.6592120612</v>
      </c>
    </row>
    <row r="39" spans="1:26" x14ac:dyDescent="0.25">
      <c r="A39" t="s">
        <v>19</v>
      </c>
      <c r="B39">
        <v>270.64999999999998</v>
      </c>
      <c r="C39">
        <v>68000</v>
      </c>
      <c r="D39">
        <f t="shared" si="2"/>
        <v>6446000</v>
      </c>
      <c r="E39">
        <f t="shared" si="0"/>
        <v>1.1219138588377658E+21</v>
      </c>
      <c r="F39">
        <f t="shared" si="3"/>
        <v>1.0439644418546074E+18</v>
      </c>
      <c r="G39">
        <f t="shared" si="4"/>
        <v>1.0439644418546074E+21</v>
      </c>
      <c r="H39" s="1">
        <v>7.0510000000000002</v>
      </c>
      <c r="I39" s="1">
        <f t="shared" si="1"/>
        <v>6.9587959536146065E-5</v>
      </c>
      <c r="J39" s="1">
        <f t="shared" si="5"/>
        <v>32283275499727.242</v>
      </c>
      <c r="K39" s="1">
        <f t="shared" si="6"/>
        <v>25208072841207.02</v>
      </c>
      <c r="L39" s="1">
        <f t="shared" si="7"/>
        <v>706178952573.57336</v>
      </c>
      <c r="M39" s="1">
        <f t="shared" si="8"/>
        <v>6762054886172.8682</v>
      </c>
      <c r="N39" s="1">
        <f t="shared" si="9"/>
        <v>216372232247.75943</v>
      </c>
      <c r="O39" s="1">
        <f t="shared" si="10"/>
        <v>301525793167.45239</v>
      </c>
      <c r="P39" s="1">
        <f t="shared" si="11"/>
        <v>12045352385.453388</v>
      </c>
      <c r="Q39" s="1">
        <f t="shared" si="12"/>
        <v>13343323429.547264</v>
      </c>
      <c r="R39" s="1">
        <f t="shared" si="13"/>
        <v>587226320.81094551</v>
      </c>
      <c r="S39" s="1">
        <f t="shared" si="14"/>
        <v>586909948.58504117</v>
      </c>
      <c r="T39" s="1">
        <f t="shared" si="15"/>
        <v>11843842.762446132</v>
      </c>
      <c r="U39" s="1">
        <f t="shared" si="16"/>
        <v>169164363.61857077</v>
      </c>
      <c r="V39" s="1">
        <f t="shared" si="17"/>
        <v>676995.78320152021</v>
      </c>
      <c r="W39" s="1">
        <f t="shared" si="18"/>
        <v>60369725.184489936</v>
      </c>
      <c r="X39" s="1">
        <f t="shared" si="19"/>
        <v>968270.02223403414</v>
      </c>
      <c r="Y39" s="1">
        <f t="shared" si="20"/>
        <v>36802934.069689058</v>
      </c>
      <c r="Z39" s="1">
        <f t="shared" si="21"/>
        <v>3084012.2691718037</v>
      </c>
    </row>
    <row r="40" spans="1:26" x14ac:dyDescent="0.25">
      <c r="A40" t="s">
        <v>19</v>
      </c>
      <c r="B40">
        <v>270.64999999999998</v>
      </c>
      <c r="C40">
        <v>70000</v>
      </c>
      <c r="D40">
        <f t="shared" si="2"/>
        <v>6448000</v>
      </c>
      <c r="E40">
        <f t="shared" si="0"/>
        <v>1.1229584713022202E+21</v>
      </c>
      <c r="F40">
        <f t="shared" si="3"/>
        <v>1.044612464454402E+18</v>
      </c>
      <c r="G40">
        <f t="shared" si="4"/>
        <v>1.044612464454402E+21</v>
      </c>
      <c r="H40" s="1">
        <v>5.22</v>
      </c>
      <c r="I40" s="1">
        <f t="shared" si="1"/>
        <v>5.1517394522575865E-5</v>
      </c>
      <c r="J40" s="1">
        <f t="shared" si="5"/>
        <v>23914806854626.273</v>
      </c>
      <c r="K40" s="1">
        <f t="shared" si="6"/>
        <v>18673637784366.379</v>
      </c>
      <c r="L40" s="1">
        <f t="shared" si="7"/>
        <v>523123288891.23975</v>
      </c>
      <c r="M40" s="1">
        <f t="shared" si="8"/>
        <v>5009195443770.0195</v>
      </c>
      <c r="N40" s="1">
        <f t="shared" si="9"/>
        <v>160284235809.75308</v>
      </c>
      <c r="O40" s="1">
        <f t="shared" si="10"/>
        <v>223364296022.20938</v>
      </c>
      <c r="P40" s="1">
        <f t="shared" si="11"/>
        <v>8922956897.4952202</v>
      </c>
      <c r="Q40" s="1">
        <f t="shared" si="12"/>
        <v>9884467969.1541309</v>
      </c>
      <c r="R40" s="1">
        <f t="shared" si="13"/>
        <v>435005550.85450417</v>
      </c>
      <c r="S40" s="1">
        <f t="shared" si="14"/>
        <v>434771188.6171056</v>
      </c>
      <c r="T40" s="1">
        <f t="shared" si="15"/>
        <v>8773682.5862931907</v>
      </c>
      <c r="U40" s="1">
        <f t="shared" si="16"/>
        <v>125313587.91824169</v>
      </c>
      <c r="V40" s="1">
        <f t="shared" si="17"/>
        <v>501504.97884880321</v>
      </c>
      <c r="W40" s="1">
        <f t="shared" si="18"/>
        <v>44720688.818151131</v>
      </c>
      <c r="X40" s="1">
        <f t="shared" si="19"/>
        <v>717275.12795432599</v>
      </c>
      <c r="Y40" s="1">
        <f t="shared" si="20"/>
        <v>27262879.814273953</v>
      </c>
      <c r="Z40" s="1">
        <f t="shared" si="21"/>
        <v>2284574.8026765292</v>
      </c>
    </row>
    <row r="41" spans="1:26" x14ac:dyDescent="0.25">
      <c r="A41" t="s">
        <v>19</v>
      </c>
      <c r="B41">
        <v>270.64999999999998</v>
      </c>
      <c r="C41">
        <v>71000</v>
      </c>
      <c r="D41">
        <v>6449000</v>
      </c>
      <c r="E41">
        <f t="shared" si="0"/>
        <v>1.1234810206057542E+21</v>
      </c>
      <c r="F41">
        <f t="shared" si="3"/>
        <v>5.2254930353402675E+17</v>
      </c>
      <c r="G41">
        <f t="shared" si="4"/>
        <v>5.2254930353402675E+20</v>
      </c>
      <c r="H41" s="1">
        <v>3.835</v>
      </c>
      <c r="I41" s="1">
        <f t="shared" si="1"/>
        <v>3.7848507278559091E-5</v>
      </c>
      <c r="J41" s="1">
        <f t="shared" ref="J41:J42" si="25">(I41*G41)/(8.314462618*B41)</f>
        <v>8788885621969.6914</v>
      </c>
      <c r="K41" s="1">
        <f t="shared" si="6"/>
        <v>6862713449058.8135</v>
      </c>
      <c r="L41" s="1">
        <f t="shared" si="7"/>
        <v>192252054561.93359</v>
      </c>
      <c r="M41" s="1">
        <f t="shared" si="8"/>
        <v>1840919982377.7717</v>
      </c>
      <c r="N41" s="1">
        <f t="shared" si="9"/>
        <v>58905757596.123947</v>
      </c>
      <c r="O41" s="1">
        <f t="shared" si="10"/>
        <v>82088191709.196915</v>
      </c>
      <c r="P41" s="1">
        <f t="shared" si="11"/>
        <v>3279259082.3989987</v>
      </c>
      <c r="Q41" s="1">
        <f t="shared" si="12"/>
        <v>3632622205.2725129</v>
      </c>
      <c r="R41" s="1">
        <f t="shared" si="13"/>
        <v>159868070.63183802</v>
      </c>
      <c r="S41" s="1">
        <f t="shared" si="14"/>
        <v>159781940.60740897</v>
      </c>
      <c r="T41" s="1">
        <f t="shared" si="15"/>
        <v>3224399.5614575129</v>
      </c>
      <c r="U41" s="1">
        <f t="shared" si="16"/>
        <v>46053760.659121186</v>
      </c>
      <c r="V41" s="1">
        <f t="shared" si="17"/>
        <v>184307.15015780297</v>
      </c>
      <c r="W41" s="1">
        <f t="shared" si="18"/>
        <v>16435216.113083322</v>
      </c>
      <c r="X41" s="1">
        <f t="shared" si="19"/>
        <v>263604.43123774341</v>
      </c>
      <c r="Y41" s="1">
        <f t="shared" si="20"/>
        <v>10019329.60904545</v>
      </c>
      <c r="Z41" s="1">
        <f t="shared" si="21"/>
        <v>839599.78257879068</v>
      </c>
    </row>
    <row r="42" spans="1:26" x14ac:dyDescent="0.25">
      <c r="A42" t="s">
        <v>20</v>
      </c>
      <c r="B42">
        <v>214.65</v>
      </c>
      <c r="C42">
        <v>72000</v>
      </c>
      <c r="D42">
        <v>6450000</v>
      </c>
      <c r="E42">
        <f t="shared" si="0"/>
        <v>1.1240037319903365E+21</v>
      </c>
      <c r="F42">
        <f>E42-E41</f>
        <v>5.2271138458225869E+17</v>
      </c>
      <c r="G42">
        <f t="shared" si="4"/>
        <v>5.2271138458225869E+20</v>
      </c>
      <c r="H42" s="1">
        <v>3.835</v>
      </c>
      <c r="I42" s="1">
        <f t="shared" si="1"/>
        <v>3.7848507278559091E-5</v>
      </c>
      <c r="J42" s="1">
        <f t="shared" si="25"/>
        <v>11085253703438.973</v>
      </c>
      <c r="K42" s="1">
        <f t="shared" si="6"/>
        <v>8655809501793.2871</v>
      </c>
      <c r="L42" s="1">
        <f t="shared" si="7"/>
        <v>242483847383.23712</v>
      </c>
      <c r="M42" s="1">
        <f t="shared" si="8"/>
        <v>2321917240722.3271</v>
      </c>
      <c r="N42" s="1">
        <f t="shared" si="9"/>
        <v>74296707868.633026</v>
      </c>
      <c r="O42" s="1">
        <f t="shared" si="10"/>
        <v>103536269590.12</v>
      </c>
      <c r="P42" s="1">
        <f t="shared" si="11"/>
        <v>4136066897.5861139</v>
      </c>
      <c r="Q42" s="1">
        <f t="shared" si="12"/>
        <v>4581757060.7053967</v>
      </c>
      <c r="R42" s="1">
        <f t="shared" si="13"/>
        <v>201638546.4845838</v>
      </c>
      <c r="S42" s="1">
        <f t="shared" si="14"/>
        <v>201529912.32852051</v>
      </c>
      <c r="T42" s="1">
        <f t="shared" si="15"/>
        <v>4066873.6307895435</v>
      </c>
      <c r="U42" s="1">
        <f t="shared" si="16"/>
        <v>58086729.406020224</v>
      </c>
      <c r="V42" s="1">
        <f t="shared" si="17"/>
        <v>232463.09108289293</v>
      </c>
      <c r="W42" s="1">
        <f t="shared" si="18"/>
        <v>20729424.425430879</v>
      </c>
      <c r="X42" s="1">
        <f t="shared" si="19"/>
        <v>332479.23835948593</v>
      </c>
      <c r="Y42" s="1">
        <f t="shared" si="20"/>
        <v>12637189.221920431</v>
      </c>
      <c r="Z42" s="1">
        <f t="shared" si="21"/>
        <v>1058971.1824184882</v>
      </c>
    </row>
    <row r="43" spans="1:26" x14ac:dyDescent="0.25">
      <c r="A43" t="s">
        <v>20</v>
      </c>
      <c r="B43">
        <v>214.65</v>
      </c>
      <c r="C43">
        <v>74000</v>
      </c>
      <c r="D43">
        <f t="shared" si="2"/>
        <v>6452000</v>
      </c>
      <c r="E43">
        <f t="shared" si="0"/>
        <v>1.1250496411031764E+21</v>
      </c>
      <c r="F43">
        <f t="shared" si="3"/>
        <v>1.0459091128398643E+18</v>
      </c>
      <c r="G43">
        <f t="shared" si="4"/>
        <v>1.0459091128398643E+21</v>
      </c>
      <c r="H43" s="1">
        <v>2.8</v>
      </c>
      <c r="I43" s="1">
        <f t="shared" si="1"/>
        <v>2.7633851468048359E-5</v>
      </c>
      <c r="J43" s="1">
        <f t="shared" si="5"/>
        <v>16194602327606.295</v>
      </c>
      <c r="K43" s="1">
        <f t="shared" si="6"/>
        <v>12645393281488.1</v>
      </c>
      <c r="L43" s="1">
        <f t="shared" si="7"/>
        <v>354248047387.6076</v>
      </c>
      <c r="M43" s="1">
        <f t="shared" si="8"/>
        <v>3392121403540.4146</v>
      </c>
      <c r="N43" s="1">
        <f t="shared" si="9"/>
        <v>108541100670.48619</v>
      </c>
      <c r="O43" s="1">
        <f t="shared" si="10"/>
        <v>151257585739.84277</v>
      </c>
      <c r="P43" s="1">
        <f t="shared" si="11"/>
        <v>6042438035.1352396</v>
      </c>
      <c r="Q43" s="1">
        <f t="shared" si="12"/>
        <v>6693553034.0462341</v>
      </c>
      <c r="R43" s="1">
        <f t="shared" si="13"/>
        <v>294576575.47534072</v>
      </c>
      <c r="S43" s="1">
        <f t="shared" si="14"/>
        <v>294417870.31588244</v>
      </c>
      <c r="T43" s="1">
        <f t="shared" si="15"/>
        <v>5941352.6229745075</v>
      </c>
      <c r="U43" s="1">
        <f t="shared" si="16"/>
        <v>84859716.196657002</v>
      </c>
      <c r="V43" s="1">
        <f t="shared" si="17"/>
        <v>339608.58421902132</v>
      </c>
      <c r="W43" s="1">
        <f t="shared" si="18"/>
        <v>30283906.352623768</v>
      </c>
      <c r="X43" s="1">
        <f t="shared" si="19"/>
        <v>485723.57398973266</v>
      </c>
      <c r="Y43" s="1">
        <f t="shared" si="20"/>
        <v>18461846.653471179</v>
      </c>
      <c r="Z43" s="1">
        <f t="shared" si="21"/>
        <v>1547065.8258675779</v>
      </c>
    </row>
    <row r="44" spans="1:26" x14ac:dyDescent="0.25">
      <c r="A44" t="s">
        <v>21</v>
      </c>
      <c r="B44">
        <v>214.65</v>
      </c>
      <c r="C44">
        <v>76000</v>
      </c>
      <c r="D44">
        <f t="shared" si="2"/>
        <v>6454000</v>
      </c>
      <c r="E44">
        <f t="shared" si="0"/>
        <v>1.126096198841802E+21</v>
      </c>
      <c r="F44">
        <f t="shared" si="3"/>
        <v>1.046557738625663E+18</v>
      </c>
      <c r="G44">
        <f t="shared" si="4"/>
        <v>1.046557738625663E+21</v>
      </c>
      <c r="H44" s="1">
        <v>2.0329999999999999</v>
      </c>
      <c r="I44" s="1">
        <f t="shared" si="1"/>
        <v>2.006415001233654E-5</v>
      </c>
      <c r="J44" s="1">
        <f t="shared" si="5"/>
        <v>11765730101522.424</v>
      </c>
      <c r="K44" s="1">
        <f t="shared" si="6"/>
        <v>9187152692472.7695</v>
      </c>
      <c r="L44" s="1">
        <f t="shared" si="7"/>
        <v>257368895526.93216</v>
      </c>
      <c r="M44" s="1">
        <f t="shared" si="8"/>
        <v>2464449827064.8872</v>
      </c>
      <c r="N44" s="1">
        <f t="shared" si="9"/>
        <v>78857465566.422272</v>
      </c>
      <c r="O44" s="1">
        <f t="shared" si="10"/>
        <v>109891919148.21944</v>
      </c>
      <c r="P44" s="1">
        <f t="shared" si="11"/>
        <v>4389962386.13307</v>
      </c>
      <c r="Q44" s="1">
        <f t="shared" si="12"/>
        <v>4863011565.5612478</v>
      </c>
      <c r="R44" s="1">
        <f t="shared" si="13"/>
        <v>214016275.98878494</v>
      </c>
      <c r="S44" s="1">
        <f t="shared" si="14"/>
        <v>213900973.24567765</v>
      </c>
      <c r="T44" s="1">
        <f t="shared" si="15"/>
        <v>4316521.6400977746</v>
      </c>
      <c r="U44" s="1">
        <f t="shared" si="16"/>
        <v>61652425.731977507</v>
      </c>
      <c r="V44" s="1">
        <f t="shared" si="17"/>
        <v>246733.00777937396</v>
      </c>
      <c r="W44" s="1">
        <f t="shared" si="18"/>
        <v>22001915.289846931</v>
      </c>
      <c r="X44" s="1">
        <f t="shared" si="19"/>
        <v>352888.71933385497</v>
      </c>
      <c r="Y44" s="1">
        <f t="shared" si="20"/>
        <v>13412932.315735564</v>
      </c>
      <c r="Z44" s="1">
        <f t="shared" si="21"/>
        <v>1123976.9021940089</v>
      </c>
    </row>
    <row r="45" spans="1:26" x14ac:dyDescent="0.25">
      <c r="A45" t="s">
        <v>20</v>
      </c>
      <c r="B45">
        <v>214.65</v>
      </c>
      <c r="C45">
        <v>78000</v>
      </c>
      <c r="D45">
        <f t="shared" si="2"/>
        <v>6456000</v>
      </c>
      <c r="E45">
        <f t="shared" si="0"/>
        <v>1.1271434054072751E+21</v>
      </c>
      <c r="F45">
        <f t="shared" si="3"/>
        <v>1.047206565473026E+18</v>
      </c>
      <c r="G45">
        <f t="shared" si="4"/>
        <v>1.047206565473026E+21</v>
      </c>
      <c r="H45" s="1">
        <v>1.4670000000000001</v>
      </c>
      <c r="I45" s="1">
        <f t="shared" si="1"/>
        <v>1.447816432272391E-5</v>
      </c>
      <c r="J45" s="1">
        <f t="shared" si="5"/>
        <v>8495340294490.1328</v>
      </c>
      <c r="K45" s="1">
        <f t="shared" si="6"/>
        <v>6633501515549.6748</v>
      </c>
      <c r="L45" s="1">
        <f t="shared" si="7"/>
        <v>185830911456.60858</v>
      </c>
      <c r="M45" s="1">
        <f t="shared" si="8"/>
        <v>1779433978083.9033</v>
      </c>
      <c r="N45" s="1">
        <f t="shared" si="9"/>
        <v>56938328430.728745</v>
      </c>
      <c r="O45" s="1">
        <f t="shared" si="10"/>
        <v>79346478350.537842</v>
      </c>
      <c r="P45" s="1">
        <f t="shared" si="11"/>
        <v>3169733117.1472855</v>
      </c>
      <c r="Q45" s="1">
        <f t="shared" si="12"/>
        <v>3511294050.518662</v>
      </c>
      <c r="R45" s="1">
        <f t="shared" si="13"/>
        <v>154528539.86927578</v>
      </c>
      <c r="S45" s="1">
        <f t="shared" si="14"/>
        <v>154445286.55383059</v>
      </c>
      <c r="T45" s="1">
        <f t="shared" si="15"/>
        <v>3116705.8826563014</v>
      </c>
      <c r="U45" s="1">
        <f t="shared" si="16"/>
        <v>44515583.143128298</v>
      </c>
      <c r="V45" s="1">
        <f t="shared" si="17"/>
        <v>178151.36373879944</v>
      </c>
      <c r="W45" s="1">
        <f t="shared" si="18"/>
        <v>15886286.350696547</v>
      </c>
      <c r="X45" s="1">
        <f t="shared" si="19"/>
        <v>254800.14677882195</v>
      </c>
      <c r="Y45" s="1">
        <f t="shared" si="20"/>
        <v>9684687.9357187524</v>
      </c>
      <c r="Z45" s="1">
        <f t="shared" si="21"/>
        <v>811557.47963735997</v>
      </c>
    </row>
    <row r="46" spans="1:26" x14ac:dyDescent="0.25">
      <c r="A46" t="s">
        <v>20</v>
      </c>
      <c r="B46">
        <v>214.65</v>
      </c>
      <c r="C46">
        <v>80000</v>
      </c>
      <c r="D46">
        <f t="shared" si="2"/>
        <v>6458000</v>
      </c>
      <c r="E46">
        <f t="shared" si="0"/>
        <v>1.1281912610006577E+21</v>
      </c>
      <c r="F46">
        <f t="shared" si="3"/>
        <v>1.0478555933826089E+18</v>
      </c>
      <c r="G46">
        <f t="shared" si="4"/>
        <v>1.0478555933826089E+21</v>
      </c>
      <c r="H46" s="1">
        <v>1.052</v>
      </c>
      <c r="I46" s="1">
        <f t="shared" si="1"/>
        <v>1.0382432765852456E-5</v>
      </c>
      <c r="J46" s="1">
        <f t="shared" si="5"/>
        <v>6095867035425.252</v>
      </c>
      <c r="K46" s="1">
        <f t="shared" si="6"/>
        <v>4759896815941.4531</v>
      </c>
      <c r="L46" s="1">
        <f t="shared" si="7"/>
        <v>133343749401.78386</v>
      </c>
      <c r="M46" s="1">
        <f t="shared" si="8"/>
        <v>1276840309240.1733</v>
      </c>
      <c r="N46" s="1">
        <f t="shared" si="9"/>
        <v>40856336215.06707</v>
      </c>
      <c r="O46" s="1">
        <f t="shared" si="10"/>
        <v>56935398110.871849</v>
      </c>
      <c r="P46" s="1">
        <f t="shared" si="11"/>
        <v>2274455283.733109</v>
      </c>
      <c r="Q46" s="1">
        <f t="shared" si="12"/>
        <v>2519543763.081965</v>
      </c>
      <c r="R46" s="1">
        <f t="shared" si="13"/>
        <v>110882601.4694742</v>
      </c>
      <c r="S46" s="1">
        <f t="shared" si="14"/>
        <v>110822862.70403108</v>
      </c>
      <c r="T46" s="1">
        <f t="shared" si="15"/>
        <v>2236405.3693673471</v>
      </c>
      <c r="U46" s="1">
        <f t="shared" si="16"/>
        <v>31942343.265628323</v>
      </c>
      <c r="V46" s="1">
        <f t="shared" si="17"/>
        <v>127833.25774904454</v>
      </c>
      <c r="W46" s="1">
        <f t="shared" si="18"/>
        <v>11399271.35624522</v>
      </c>
      <c r="X46" s="1">
        <f t="shared" si="19"/>
        <v>182832.91328281708</v>
      </c>
      <c r="Y46" s="1">
        <f t="shared" si="20"/>
        <v>6949288.420384788</v>
      </c>
      <c r="Z46" s="1">
        <f t="shared" si="21"/>
        <v>582336.47105140449</v>
      </c>
    </row>
    <row r="47" spans="1:26" x14ac:dyDescent="0.25">
      <c r="A47" t="s">
        <v>20</v>
      </c>
      <c r="B47">
        <v>214.65</v>
      </c>
      <c r="C47">
        <v>82000</v>
      </c>
      <c r="D47">
        <f t="shared" si="2"/>
        <v>6460000</v>
      </c>
      <c r="E47">
        <f t="shared" si="0"/>
        <v>1.1292397658230117E+21</v>
      </c>
      <c r="F47">
        <f t="shared" si="3"/>
        <v>1.0485048223540183E+18</v>
      </c>
      <c r="G47">
        <f t="shared" si="4"/>
        <v>1.0485048223540183E+21</v>
      </c>
      <c r="H47" s="1">
        <v>0.74980000000000002</v>
      </c>
      <c r="I47" s="1">
        <f t="shared" si="1"/>
        <v>7.3999506538366643E-6</v>
      </c>
      <c r="J47" s="1">
        <f t="shared" si="5"/>
        <v>4347445817172.5464</v>
      </c>
      <c r="K47" s="1">
        <f t="shared" si="6"/>
        <v>3394659591881.0112</v>
      </c>
      <c r="L47" s="1">
        <f t="shared" si="7"/>
        <v>95097993806.954636</v>
      </c>
      <c r="M47" s="1">
        <f t="shared" si="8"/>
        <v>910616000864.96155</v>
      </c>
      <c r="N47" s="1">
        <f t="shared" si="9"/>
        <v>29137890795.67704</v>
      </c>
      <c r="O47" s="1">
        <f t="shared" si="10"/>
        <v>40605143932.391579</v>
      </c>
      <c r="P47" s="1">
        <f t="shared" si="11"/>
        <v>1622094289.8111787</v>
      </c>
      <c r="Q47" s="1">
        <f t="shared" si="12"/>
        <v>1796886305.1537569</v>
      </c>
      <c r="R47" s="1">
        <f t="shared" si="13"/>
        <v>79079169.403511688</v>
      </c>
      <c r="S47" s="1">
        <f t="shared" si="14"/>
        <v>79036564.956196889</v>
      </c>
      <c r="T47" s="1">
        <f t="shared" si="15"/>
        <v>1594957.8808160531</v>
      </c>
      <c r="U47" s="1">
        <f t="shared" si="16"/>
        <v>22780616.081984147</v>
      </c>
      <c r="V47" s="1">
        <f t="shared" si="17"/>
        <v>91168.025560100548</v>
      </c>
      <c r="W47" s="1">
        <f t="shared" si="18"/>
        <v>8129723.6781126615</v>
      </c>
      <c r="X47" s="1">
        <f t="shared" si="19"/>
        <v>130392.63807324898</v>
      </c>
      <c r="Y47" s="1">
        <f t="shared" si="20"/>
        <v>4956088.2315767035</v>
      </c>
      <c r="Z47" s="1">
        <f t="shared" si="21"/>
        <v>415310.28162966459</v>
      </c>
    </row>
    <row r="48" spans="1:26" x14ac:dyDescent="0.25">
      <c r="A48" t="s">
        <v>20</v>
      </c>
      <c r="B48">
        <v>214.65</v>
      </c>
      <c r="C48">
        <v>84000</v>
      </c>
      <c r="D48">
        <f t="shared" si="2"/>
        <v>6462000</v>
      </c>
      <c r="E48">
        <f t="shared" si="0"/>
        <v>1.1302889200753991E+21</v>
      </c>
      <c r="F48">
        <f t="shared" si="3"/>
        <v>1.0491542523873853E+18</v>
      </c>
      <c r="G48">
        <f t="shared" si="4"/>
        <v>1.0491542523873853E+21</v>
      </c>
      <c r="H48" s="1">
        <v>0.53080000000000005</v>
      </c>
      <c r="I48" s="1">
        <f t="shared" si="1"/>
        <v>5.2385886997285965E-6</v>
      </c>
      <c r="J48" s="1">
        <f t="shared" si="5"/>
        <v>3079559284768.3423</v>
      </c>
      <c r="K48" s="1">
        <f t="shared" si="6"/>
        <v>2404643071918.5122</v>
      </c>
      <c r="L48" s="1">
        <f t="shared" si="7"/>
        <v>67363671016.725204</v>
      </c>
      <c r="M48" s="1">
        <f t="shared" si="8"/>
        <v>645044487787.57703</v>
      </c>
      <c r="N48" s="1">
        <f t="shared" si="9"/>
        <v>20640133520.226891</v>
      </c>
      <c r="O48" s="1">
        <f t="shared" si="10"/>
        <v>28763083719.736317</v>
      </c>
      <c r="P48" s="1">
        <f t="shared" si="11"/>
        <v>1149027668.4360263</v>
      </c>
      <c r="Q48" s="1">
        <f t="shared" si="12"/>
        <v>1272843443.5804513</v>
      </c>
      <c r="R48" s="1">
        <f t="shared" si="13"/>
        <v>56016567.108532079</v>
      </c>
      <c r="S48" s="1">
        <f t="shared" si="14"/>
        <v>55986387.797088459</v>
      </c>
      <c r="T48" s="1">
        <f t="shared" si="15"/>
        <v>1129805.305745245</v>
      </c>
      <c r="U48" s="1">
        <f t="shared" si="16"/>
        <v>16136890.652186116</v>
      </c>
      <c r="V48" s="1">
        <f t="shared" si="17"/>
        <v>64579.836390048833</v>
      </c>
      <c r="W48" s="1">
        <f t="shared" si="18"/>
        <v>5758775.8625167999</v>
      </c>
      <c r="X48" s="1">
        <f t="shared" si="19"/>
        <v>92365.006058906962</v>
      </c>
      <c r="Y48" s="1">
        <f t="shared" si="20"/>
        <v>3510697.5846359106</v>
      </c>
      <c r="Z48" s="1">
        <f t="shared" si="21"/>
        <v>294189.43619732006</v>
      </c>
    </row>
    <row r="49" spans="1:26" x14ac:dyDescent="0.25">
      <c r="A49" t="s">
        <v>20</v>
      </c>
      <c r="B49">
        <v>214.65</v>
      </c>
      <c r="C49">
        <v>86000</v>
      </c>
      <c r="D49">
        <f t="shared" si="2"/>
        <v>6464000</v>
      </c>
      <c r="E49">
        <f t="shared" si="0"/>
        <v>1.1313387239588818E+21</v>
      </c>
      <c r="F49">
        <f t="shared" si="3"/>
        <v>1.04980388348271E+18</v>
      </c>
      <c r="G49">
        <f t="shared" si="4"/>
        <v>1.04980388348271E+21</v>
      </c>
      <c r="H49" s="1">
        <v>0.37319999999999998</v>
      </c>
      <c r="I49" s="1">
        <f t="shared" si="1"/>
        <v>3.6831976313841597E-6</v>
      </c>
      <c r="J49" s="1">
        <f t="shared" si="5"/>
        <v>2166547024627.178</v>
      </c>
      <c r="K49" s="1">
        <f t="shared" si="6"/>
        <v>1691726578709.8855</v>
      </c>
      <c r="L49" s="1">
        <f t="shared" si="7"/>
        <v>47392028375.978737</v>
      </c>
      <c r="M49" s="1">
        <f t="shared" si="8"/>
        <v>453804939778.40869</v>
      </c>
      <c r="N49" s="1">
        <f t="shared" si="9"/>
        <v>14520850463.029522</v>
      </c>
      <c r="O49" s="1">
        <f t="shared" si="10"/>
        <v>20235549210.017841</v>
      </c>
      <c r="P49" s="1">
        <f t="shared" si="11"/>
        <v>808369719.8417927</v>
      </c>
      <c r="Q49" s="1">
        <f t="shared" si="12"/>
        <v>895477216.21890521</v>
      </c>
      <c r="R49" s="1">
        <f t="shared" si="13"/>
        <v>39409056.808577798</v>
      </c>
      <c r="S49" s="1">
        <f t="shared" si="14"/>
        <v>39387824.907722093</v>
      </c>
      <c r="T49" s="1">
        <f t="shared" si="15"/>
        <v>794846.30663783185</v>
      </c>
      <c r="U49" s="1">
        <f t="shared" si="16"/>
        <v>11352706.409046413</v>
      </c>
      <c r="V49" s="1">
        <f t="shared" si="17"/>
        <v>45433.531049003745</v>
      </c>
      <c r="W49" s="1">
        <f t="shared" si="18"/>
        <v>4051442.9360528225</v>
      </c>
      <c r="X49" s="1">
        <f t="shared" si="19"/>
        <v>64981.093251351231</v>
      </c>
      <c r="Y49" s="1">
        <f t="shared" si="20"/>
        <v>2469863.6080749831</v>
      </c>
      <c r="Z49" s="1">
        <f t="shared" si="21"/>
        <v>206969.63062946743</v>
      </c>
    </row>
  </sheetData>
  <pageMargins left="0.7" right="0.7" top="0.75" bottom="0.75" header="0.3" footer="0.3"/>
  <ignoredErrors>
    <ignoredError sqref="M3:M49 O3:Z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2019-12-19T09:11:10Z</dcterms:created>
  <dcterms:modified xsi:type="dcterms:W3CDTF">2019-12-19T10:10:27Z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44deac35-6689-4321-b222-e786c293399f</vt:lpwstr>
  </property>
</Properties>
</file>