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yectos\Moviles\DataGreenMovil\"/>
    </mc:Choice>
  </mc:AlternateContent>
  <xr:revisionPtr revIDLastSave="0" documentId="13_ncr:1_{75905617-F54D-474F-9987-7861EDCF95A5}" xr6:coauthVersionLast="47" xr6:coauthVersionMax="47" xr10:uidLastSave="{00000000-0000-0000-0000-000000000000}"/>
  <bookViews>
    <workbookView xWindow="-120" yWindow="-120" windowWidth="29040" windowHeight="15720" activeTab="8" xr2:uid="{82C68D4F-27A6-47B8-9140-30449F7605EE}"/>
  </bookViews>
  <sheets>
    <sheet name="Tablas" sheetId="2" r:id="rId1"/>
    <sheet name="Base" sheetId="1" r:id="rId2"/>
    <sheet name="Modificacion" sheetId="3" r:id="rId3"/>
    <sheet name="Todos" sheetId="4" r:id="rId4"/>
    <sheet name="Hoja1" sheetId="5" r:id="rId5"/>
    <sheet name="QuerysEnBase" sheetId="6" r:id="rId6"/>
    <sheet name="Hoja3" sheetId="7" r:id="rId7"/>
    <sheet name="EsteSi-AquiSePegaLaData" sheetId="8" r:id="rId8"/>
    <sheet name="EsteTambien-DeAquiSeSacaElInser" sheetId="9" r:id="rId9"/>
  </sheets>
  <definedNames>
    <definedName name="_xlnm._FilterDatabase" localSheetId="1" hidden="1">Base!$A$1:$R$223</definedName>
    <definedName name="_xlnm._FilterDatabase" localSheetId="8" hidden="1">'EsteTambien-DeAquiSeSacaElInser'!$A$1:$R$264</definedName>
    <definedName name="_xlnm._FilterDatabase" localSheetId="2" hidden="1">Modificacion!$A$1:$R$273</definedName>
    <definedName name="_xlnm._FilterDatabase" localSheetId="0" hidden="1">Tablas!$A$1:$B$222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9" l="1"/>
  <c r="Q4" i="9"/>
  <c r="Q6" i="9"/>
  <c r="Q7" i="9"/>
  <c r="F7" i="9" s="1"/>
  <c r="G7" i="9" s="1"/>
  <c r="R7" i="9" s="1"/>
  <c r="Q8" i="9"/>
  <c r="Q9" i="9"/>
  <c r="Q10" i="9"/>
  <c r="Q11" i="9"/>
  <c r="Q227" i="9"/>
  <c r="Q228" i="9"/>
  <c r="Q229" i="9"/>
  <c r="Q230" i="9"/>
  <c r="Q231" i="9"/>
  <c r="Q232" i="9"/>
  <c r="F232" i="9" s="1"/>
  <c r="G232" i="9" s="1"/>
  <c r="Q233" i="9"/>
  <c r="F233" i="9" s="1"/>
  <c r="G233" i="9" s="1"/>
  <c r="R233" i="9" s="1"/>
  <c r="Q234" i="9"/>
  <c r="Q235" i="9"/>
  <c r="Q236" i="9"/>
  <c r="F236" i="9" s="1"/>
  <c r="G236" i="9" s="1"/>
  <c r="R236" i="9" s="1"/>
  <c r="Q237" i="9"/>
  <c r="Q238" i="9"/>
  <c r="F238" i="9" s="1"/>
  <c r="G238" i="9" s="1"/>
  <c r="R238" i="9" s="1"/>
  <c r="Q239" i="9"/>
  <c r="Q240" i="9"/>
  <c r="F240" i="9" s="1"/>
  <c r="Q241" i="9"/>
  <c r="Q242" i="9"/>
  <c r="Q243" i="9"/>
  <c r="F243" i="9" s="1"/>
  <c r="G243" i="9" s="1"/>
  <c r="Q244" i="9"/>
  <c r="Q245" i="9"/>
  <c r="Q246" i="9"/>
  <c r="Q247" i="9"/>
  <c r="F247" i="9" s="1"/>
  <c r="Q248" i="9"/>
  <c r="F248" i="9" s="1"/>
  <c r="Q249" i="9"/>
  <c r="F249" i="9" s="1"/>
  <c r="G249" i="9" s="1"/>
  <c r="R249" i="9" s="1"/>
  <c r="Q250" i="9"/>
  <c r="Q251" i="9"/>
  <c r="F251" i="9" s="1"/>
  <c r="Q252" i="9"/>
  <c r="F252" i="9" s="1"/>
  <c r="Q253" i="9"/>
  <c r="Q254" i="9"/>
  <c r="F254" i="9" s="1"/>
  <c r="Q255" i="9"/>
  <c r="Q256" i="9"/>
  <c r="Q257" i="9"/>
  <c r="Q258" i="9"/>
  <c r="Q259" i="9"/>
  <c r="F259" i="9" s="1"/>
  <c r="G259" i="9" s="1"/>
  <c r="Q260" i="9"/>
  <c r="F260" i="9" s="1"/>
  <c r="G260" i="9" s="1"/>
  <c r="R260" i="9" s="1"/>
  <c r="Q261" i="9"/>
  <c r="F261" i="9" s="1"/>
  <c r="Q262" i="9"/>
  <c r="F262" i="9" s="1"/>
  <c r="Q263" i="9"/>
  <c r="F263" i="9" s="1"/>
  <c r="G263" i="9" s="1"/>
  <c r="R263" i="9" s="1"/>
  <c r="Q264" i="9"/>
  <c r="F264" i="9" s="1"/>
  <c r="Q13" i="9"/>
  <c r="F13" i="9" s="1"/>
  <c r="G13" i="9" s="1"/>
  <c r="Q14" i="9"/>
  <c r="Q15" i="9"/>
  <c r="Q16" i="9"/>
  <c r="F16" i="9" s="1"/>
  <c r="Q17" i="9"/>
  <c r="Q18" i="9"/>
  <c r="F18" i="9" s="1"/>
  <c r="G18" i="9" s="1"/>
  <c r="Q19" i="9"/>
  <c r="Q20" i="9"/>
  <c r="Q21" i="9"/>
  <c r="Q22" i="9"/>
  <c r="Q23" i="9"/>
  <c r="Q24" i="9"/>
  <c r="Q25" i="9"/>
  <c r="Q26" i="9"/>
  <c r="Q27" i="9"/>
  <c r="Q28" i="9"/>
  <c r="F28" i="9" s="1"/>
  <c r="Q29" i="9"/>
  <c r="F29" i="9" s="1"/>
  <c r="G29" i="9" s="1"/>
  <c r="Q30" i="9"/>
  <c r="Q31" i="9"/>
  <c r="Q32" i="9"/>
  <c r="F32" i="9" s="1"/>
  <c r="Q33" i="9"/>
  <c r="Q34" i="9"/>
  <c r="F34" i="9" s="1"/>
  <c r="Q35" i="9"/>
  <c r="Q36" i="9"/>
  <c r="Q37" i="9"/>
  <c r="Q38" i="9"/>
  <c r="Q39" i="9"/>
  <c r="Q40" i="9"/>
  <c r="Q41" i="9"/>
  <c r="Q42" i="9"/>
  <c r="Q43" i="9"/>
  <c r="F43" i="9" s="1"/>
  <c r="G43" i="9" s="1"/>
  <c r="Q44" i="9"/>
  <c r="F44" i="9" s="1"/>
  <c r="Q45" i="9"/>
  <c r="F45" i="9" s="1"/>
  <c r="Q46" i="9"/>
  <c r="Q47" i="9"/>
  <c r="Q48" i="9"/>
  <c r="F48" i="9" s="1"/>
  <c r="Q49" i="9"/>
  <c r="Q50" i="9"/>
  <c r="F50" i="9" s="1"/>
  <c r="Q51" i="9"/>
  <c r="Q52" i="9"/>
  <c r="Q53" i="9"/>
  <c r="Q54" i="9"/>
  <c r="Q55" i="9"/>
  <c r="Q56" i="9"/>
  <c r="Q57" i="9"/>
  <c r="Q58" i="9"/>
  <c r="Q59" i="9"/>
  <c r="F59" i="9" s="1"/>
  <c r="G59" i="9" s="1"/>
  <c r="Q60" i="9"/>
  <c r="F60" i="9" s="1"/>
  <c r="Q61" i="9"/>
  <c r="F61" i="9" s="1"/>
  <c r="G61" i="9" s="1"/>
  <c r="Q62" i="9"/>
  <c r="Q63" i="9"/>
  <c r="Q64" i="9"/>
  <c r="F64" i="9" s="1"/>
  <c r="Q65" i="9"/>
  <c r="Q66" i="9"/>
  <c r="F66" i="9" s="1"/>
  <c r="Q67" i="9"/>
  <c r="Q68" i="9"/>
  <c r="Q69" i="9"/>
  <c r="Q70" i="9"/>
  <c r="Q71" i="9"/>
  <c r="Q72" i="9"/>
  <c r="Q73" i="9"/>
  <c r="Q74" i="9"/>
  <c r="Q75" i="9"/>
  <c r="F75" i="9" s="1"/>
  <c r="G75" i="9" s="1"/>
  <c r="Q76" i="9"/>
  <c r="F76" i="9" s="1"/>
  <c r="Q77" i="9"/>
  <c r="F77" i="9" s="1"/>
  <c r="G77" i="9" s="1"/>
  <c r="Q78" i="9"/>
  <c r="Q79" i="9"/>
  <c r="Q80" i="9"/>
  <c r="F80" i="9" s="1"/>
  <c r="Q81" i="9"/>
  <c r="Q82" i="9"/>
  <c r="F82" i="9" s="1"/>
  <c r="Q83" i="9"/>
  <c r="Q84" i="9"/>
  <c r="Q85" i="9"/>
  <c r="Q86" i="9"/>
  <c r="Q87" i="9"/>
  <c r="Q88" i="9"/>
  <c r="Q89" i="9"/>
  <c r="Q90" i="9"/>
  <c r="Q91" i="9"/>
  <c r="F91" i="9" s="1"/>
  <c r="G91" i="9" s="1"/>
  <c r="Q92" i="9"/>
  <c r="F92" i="9" s="1"/>
  <c r="Q93" i="9"/>
  <c r="F93" i="9" s="1"/>
  <c r="Q94" i="9"/>
  <c r="Q95" i="9"/>
  <c r="Q96" i="9"/>
  <c r="F96" i="9" s="1"/>
  <c r="Q97" i="9"/>
  <c r="Q98" i="9"/>
  <c r="F98" i="9" s="1"/>
  <c r="Q99" i="9"/>
  <c r="Q100" i="9"/>
  <c r="Q101" i="9"/>
  <c r="Q102" i="9"/>
  <c r="Q103" i="9"/>
  <c r="Q104" i="9"/>
  <c r="Q105" i="9"/>
  <c r="Q106" i="9"/>
  <c r="Q107" i="9"/>
  <c r="F107" i="9" s="1"/>
  <c r="G107" i="9" s="1"/>
  <c r="Q108" i="9"/>
  <c r="F108" i="9" s="1"/>
  <c r="Q109" i="9"/>
  <c r="F109" i="9" s="1"/>
  <c r="G109" i="9" s="1"/>
  <c r="Q110" i="9"/>
  <c r="Q111" i="9"/>
  <c r="Q112" i="9"/>
  <c r="Q113" i="9"/>
  <c r="Q114" i="9"/>
  <c r="F114" i="9" s="1"/>
  <c r="Q115" i="9"/>
  <c r="Q116" i="9"/>
  <c r="Q117" i="9"/>
  <c r="Q118" i="9"/>
  <c r="Q119" i="9"/>
  <c r="Q120" i="9"/>
  <c r="Q121" i="9"/>
  <c r="Q122" i="9"/>
  <c r="Q123" i="9"/>
  <c r="F123" i="9" s="1"/>
  <c r="G123" i="9" s="1"/>
  <c r="Q124" i="9"/>
  <c r="F124" i="9" s="1"/>
  <c r="Q125" i="9"/>
  <c r="F125" i="9" s="1"/>
  <c r="G125" i="9" s="1"/>
  <c r="Q126" i="9"/>
  <c r="Q127" i="9"/>
  <c r="Q128" i="9"/>
  <c r="F128" i="9" s="1"/>
  <c r="Q129" i="9"/>
  <c r="Q130" i="9"/>
  <c r="F130" i="9" s="1"/>
  <c r="G130" i="9" s="1"/>
  <c r="R130" i="9" s="1"/>
  <c r="Q131" i="9"/>
  <c r="Q132" i="9"/>
  <c r="Q133" i="9"/>
  <c r="Q134" i="9"/>
  <c r="Q135" i="9"/>
  <c r="Q136" i="9"/>
  <c r="Q137" i="9"/>
  <c r="F137" i="9" s="1"/>
  <c r="G137" i="9" s="1"/>
  <c r="Q138" i="9"/>
  <c r="F138" i="9" s="1"/>
  <c r="G138" i="9" s="1"/>
  <c r="R138" i="9" s="1"/>
  <c r="Q139" i="9"/>
  <c r="F139" i="9" s="1"/>
  <c r="G139" i="9" s="1"/>
  <c r="Q140" i="9"/>
  <c r="F140" i="9" s="1"/>
  <c r="G140" i="9" s="1"/>
  <c r="R140" i="9" s="1"/>
  <c r="Q141" i="9"/>
  <c r="F141" i="9" s="1"/>
  <c r="G141" i="9" s="1"/>
  <c r="R141" i="9" s="1"/>
  <c r="Q142" i="9"/>
  <c r="Q143" i="9"/>
  <c r="Q144" i="9"/>
  <c r="F144" i="9" s="1"/>
  <c r="G144" i="9" s="1"/>
  <c r="Q145" i="9"/>
  <c r="Q146" i="9"/>
  <c r="F146" i="9" s="1"/>
  <c r="Q147" i="9"/>
  <c r="Q148" i="9"/>
  <c r="Q149" i="9"/>
  <c r="Q150" i="9"/>
  <c r="Q151" i="9"/>
  <c r="Q152" i="9"/>
  <c r="Q153" i="9"/>
  <c r="Q154" i="9"/>
  <c r="Q155" i="9"/>
  <c r="F155" i="9" s="1"/>
  <c r="Q156" i="9"/>
  <c r="F156" i="9" s="1"/>
  <c r="G156" i="9" s="1"/>
  <c r="Q157" i="9"/>
  <c r="F157" i="9" s="1"/>
  <c r="Q158" i="9"/>
  <c r="Q159" i="9"/>
  <c r="Q160" i="9"/>
  <c r="F160" i="9" s="1"/>
  <c r="G160" i="9" s="1"/>
  <c r="Q161" i="9"/>
  <c r="Q162" i="9"/>
  <c r="F162" i="9" s="1"/>
  <c r="Q163" i="9"/>
  <c r="Q164" i="9"/>
  <c r="Q165" i="9"/>
  <c r="Q166" i="9"/>
  <c r="Q167" i="9"/>
  <c r="F167" i="9" s="1"/>
  <c r="Q168" i="9"/>
  <c r="F168" i="9" s="1"/>
  <c r="G168" i="9" s="1"/>
  <c r="Q169" i="9"/>
  <c r="Q170" i="9"/>
  <c r="F170" i="9" s="1"/>
  <c r="G170" i="9" s="1"/>
  <c r="Q171" i="9"/>
  <c r="F171" i="9" s="1"/>
  <c r="Q172" i="9"/>
  <c r="F172" i="9" s="1"/>
  <c r="G172" i="9" s="1"/>
  <c r="Q173" i="9"/>
  <c r="F173" i="9" s="1"/>
  <c r="Q174" i="9"/>
  <c r="F174" i="9" s="1"/>
  <c r="Q175" i="9"/>
  <c r="F175" i="9" s="1"/>
  <c r="Q176" i="9"/>
  <c r="F176" i="9" s="1"/>
  <c r="G176" i="9" s="1"/>
  <c r="Q177" i="9"/>
  <c r="F177" i="9" s="1"/>
  <c r="Q178" i="9"/>
  <c r="F178" i="9" s="1"/>
  <c r="G178" i="9" s="1"/>
  <c r="Q179" i="9"/>
  <c r="F179" i="9" s="1"/>
  <c r="Q180" i="9"/>
  <c r="F180" i="9" s="1"/>
  <c r="G180" i="9" s="1"/>
  <c r="R180" i="9" s="1"/>
  <c r="Q181" i="9"/>
  <c r="F181" i="9" s="1"/>
  <c r="Q182" i="9"/>
  <c r="Q183" i="9"/>
  <c r="F183" i="9" s="1"/>
  <c r="Q184" i="9"/>
  <c r="F184" i="9" s="1"/>
  <c r="Q185" i="9"/>
  <c r="F185" i="9" s="1"/>
  <c r="Q186" i="9"/>
  <c r="F186" i="9" s="1"/>
  <c r="G186" i="9" s="1"/>
  <c r="Q187" i="9"/>
  <c r="F187" i="9" s="1"/>
  <c r="Q188" i="9"/>
  <c r="F188" i="9" s="1"/>
  <c r="Q189" i="9"/>
  <c r="F189" i="9" s="1"/>
  <c r="Q190" i="9"/>
  <c r="F190" i="9" s="1"/>
  <c r="G190" i="9" s="1"/>
  <c r="Q191" i="9"/>
  <c r="F191" i="9" s="1"/>
  <c r="Q192" i="9"/>
  <c r="F192" i="9" s="1"/>
  <c r="Q193" i="9"/>
  <c r="F193" i="9" s="1"/>
  <c r="Q194" i="9"/>
  <c r="F194" i="9" s="1"/>
  <c r="Q195" i="9"/>
  <c r="F195" i="9" s="1"/>
  <c r="Q196" i="9"/>
  <c r="F196" i="9" s="1"/>
  <c r="Q197" i="9"/>
  <c r="F197" i="9" s="1"/>
  <c r="Q198" i="9"/>
  <c r="F198" i="9" s="1"/>
  <c r="Q199" i="9"/>
  <c r="F199" i="9" s="1"/>
  <c r="Q200" i="9"/>
  <c r="F200" i="9" s="1"/>
  <c r="Q201" i="9"/>
  <c r="F201" i="9" s="1"/>
  <c r="Q202" i="9"/>
  <c r="F202" i="9" s="1"/>
  <c r="Q203" i="9"/>
  <c r="F203" i="9" s="1"/>
  <c r="Q204" i="9"/>
  <c r="F204" i="9" s="1"/>
  <c r="Q205" i="9"/>
  <c r="F205" i="9" s="1"/>
  <c r="Q206" i="9"/>
  <c r="F206" i="9" s="1"/>
  <c r="Q207" i="9"/>
  <c r="F207" i="9" s="1"/>
  <c r="Q208" i="9"/>
  <c r="F208" i="9" s="1"/>
  <c r="Q209" i="9"/>
  <c r="F209" i="9" s="1"/>
  <c r="Q210" i="9"/>
  <c r="F210" i="9" s="1"/>
  <c r="Q211" i="9"/>
  <c r="F211" i="9" s="1"/>
  <c r="Q212" i="9"/>
  <c r="F212" i="9" s="1"/>
  <c r="Q213" i="9"/>
  <c r="F213" i="9" s="1"/>
  <c r="Q214" i="9"/>
  <c r="F214" i="9" s="1"/>
  <c r="Q215" i="9"/>
  <c r="F215" i="9" s="1"/>
  <c r="Q216" i="9"/>
  <c r="F216" i="9" s="1"/>
  <c r="Q217" i="9"/>
  <c r="F217" i="9" s="1"/>
  <c r="Q218" i="9"/>
  <c r="F218" i="9" s="1"/>
  <c r="Q219" i="9"/>
  <c r="F219" i="9" s="1"/>
  <c r="Q220" i="9"/>
  <c r="F220" i="9" s="1"/>
  <c r="Q221" i="9"/>
  <c r="F221" i="9" s="1"/>
  <c r="Q222" i="9"/>
  <c r="F222" i="9" s="1"/>
  <c r="Q223" i="9"/>
  <c r="F223" i="9" s="1"/>
  <c r="Q224" i="9"/>
  <c r="F224" i="9" s="1"/>
  <c r="Q225" i="9"/>
  <c r="F225" i="9" s="1"/>
  <c r="G225" i="9" s="1"/>
  <c r="R225" i="9" s="1"/>
  <c r="Q226" i="9"/>
  <c r="F226" i="9" s="1"/>
  <c r="Q2" i="9"/>
  <c r="F2" i="9" s="1"/>
  <c r="G2" i="9" s="1"/>
  <c r="R2" i="9" s="1"/>
  <c r="Q12" i="9"/>
  <c r="F12" i="9" s="1"/>
  <c r="F258" i="9"/>
  <c r="F257" i="9"/>
  <c r="F256" i="9"/>
  <c r="F255" i="9"/>
  <c r="F253" i="9"/>
  <c r="F250" i="9"/>
  <c r="F246" i="9"/>
  <c r="G246" i="9" s="1"/>
  <c r="R246" i="9" s="1"/>
  <c r="F245" i="9"/>
  <c r="G245" i="9" s="1"/>
  <c r="R245" i="9" s="1"/>
  <c r="F244" i="9"/>
  <c r="G244" i="9" s="1"/>
  <c r="R244" i="9" s="1"/>
  <c r="F242" i="9"/>
  <c r="F241" i="9"/>
  <c r="F239" i="9"/>
  <c r="F237" i="9"/>
  <c r="F235" i="9"/>
  <c r="G235" i="9" s="1"/>
  <c r="R235" i="9" s="1"/>
  <c r="F234" i="9"/>
  <c r="F231" i="9"/>
  <c r="F230" i="9"/>
  <c r="G230" i="9" s="1"/>
  <c r="R230" i="9" s="1"/>
  <c r="F229" i="9"/>
  <c r="G229" i="9" s="1"/>
  <c r="R229" i="9" s="1"/>
  <c r="F228" i="9"/>
  <c r="F227" i="9"/>
  <c r="G227" i="9" s="1"/>
  <c r="F11" i="9"/>
  <c r="F10" i="9"/>
  <c r="F9" i="9"/>
  <c r="F8" i="9"/>
  <c r="F6" i="9"/>
  <c r="F5" i="9"/>
  <c r="G5" i="9" s="1"/>
  <c r="R5" i="9" s="1"/>
  <c r="F4" i="9"/>
  <c r="G4" i="9" s="1"/>
  <c r="R4" i="9" s="1"/>
  <c r="F3" i="9"/>
  <c r="F182" i="9"/>
  <c r="F169" i="9"/>
  <c r="F166" i="9"/>
  <c r="F165" i="9"/>
  <c r="F164" i="9"/>
  <c r="G164" i="9" s="1"/>
  <c r="F163" i="9"/>
  <c r="F161" i="9"/>
  <c r="F159" i="9"/>
  <c r="F158" i="9"/>
  <c r="G158" i="9" s="1"/>
  <c r="F154" i="9"/>
  <c r="F153" i="9"/>
  <c r="F152" i="9"/>
  <c r="F151" i="9"/>
  <c r="F150" i="9"/>
  <c r="F149" i="9"/>
  <c r="G149" i="9" s="1"/>
  <c r="R149" i="9" s="1"/>
  <c r="F148" i="9"/>
  <c r="G148" i="9" s="1"/>
  <c r="R148" i="9" s="1"/>
  <c r="F147" i="9"/>
  <c r="F145" i="9"/>
  <c r="F143" i="9"/>
  <c r="F142" i="9"/>
  <c r="F136" i="9"/>
  <c r="G136" i="9" s="1"/>
  <c r="R136" i="9" s="1"/>
  <c r="F135" i="9"/>
  <c r="G135" i="9" s="1"/>
  <c r="F134" i="9"/>
  <c r="G134" i="9" s="1"/>
  <c r="R134" i="9" s="1"/>
  <c r="F133" i="9"/>
  <c r="G133" i="9" s="1"/>
  <c r="R133" i="9" s="1"/>
  <c r="F132" i="9"/>
  <c r="G132" i="9" s="1"/>
  <c r="R132" i="9" s="1"/>
  <c r="F131" i="9"/>
  <c r="G131" i="9" s="1"/>
  <c r="F129" i="9"/>
  <c r="G129" i="9" s="1"/>
  <c r="F127" i="9"/>
  <c r="G127" i="9" s="1"/>
  <c r="F126" i="9"/>
  <c r="F122" i="9"/>
  <c r="F121" i="9"/>
  <c r="G121" i="9" s="1"/>
  <c r="F120" i="9"/>
  <c r="F119" i="9"/>
  <c r="G119" i="9" s="1"/>
  <c r="F118" i="9"/>
  <c r="F117" i="9"/>
  <c r="G117" i="9" s="1"/>
  <c r="F116" i="9"/>
  <c r="F115" i="9"/>
  <c r="G115" i="9" s="1"/>
  <c r="F113" i="9"/>
  <c r="G113" i="9" s="1"/>
  <c r="F112" i="9"/>
  <c r="F111" i="9"/>
  <c r="G111" i="9" s="1"/>
  <c r="F110" i="9"/>
  <c r="F106" i="9"/>
  <c r="F105" i="9"/>
  <c r="G105" i="9" s="1"/>
  <c r="F104" i="9"/>
  <c r="F103" i="9"/>
  <c r="G103" i="9" s="1"/>
  <c r="F102" i="9"/>
  <c r="F101" i="9"/>
  <c r="G101" i="9" s="1"/>
  <c r="F100" i="9"/>
  <c r="F99" i="9"/>
  <c r="G99" i="9" s="1"/>
  <c r="F97" i="9"/>
  <c r="G97" i="9" s="1"/>
  <c r="F95" i="9"/>
  <c r="G95" i="9" s="1"/>
  <c r="F94" i="9"/>
  <c r="F90" i="9"/>
  <c r="F89" i="9"/>
  <c r="G89" i="9" s="1"/>
  <c r="F88" i="9"/>
  <c r="F87" i="9"/>
  <c r="G87" i="9" s="1"/>
  <c r="F86" i="9"/>
  <c r="F85" i="9"/>
  <c r="G85" i="9" s="1"/>
  <c r="F84" i="9"/>
  <c r="F83" i="9"/>
  <c r="G83" i="9" s="1"/>
  <c r="F81" i="9"/>
  <c r="G81" i="9" s="1"/>
  <c r="F79" i="9"/>
  <c r="G79" i="9" s="1"/>
  <c r="F78" i="9"/>
  <c r="F74" i="9"/>
  <c r="F73" i="9"/>
  <c r="G73" i="9" s="1"/>
  <c r="F72" i="9"/>
  <c r="F71" i="9"/>
  <c r="G71" i="9" s="1"/>
  <c r="F70" i="9"/>
  <c r="F69" i="9"/>
  <c r="G69" i="9" s="1"/>
  <c r="F68" i="9"/>
  <c r="F67" i="9"/>
  <c r="G67" i="9" s="1"/>
  <c r="R67" i="9" s="1"/>
  <c r="F65" i="9"/>
  <c r="G65" i="9" s="1"/>
  <c r="F63" i="9"/>
  <c r="G63" i="9" s="1"/>
  <c r="F62" i="9"/>
  <c r="F58" i="9"/>
  <c r="F57" i="9"/>
  <c r="G57" i="9" s="1"/>
  <c r="F56" i="9"/>
  <c r="F55" i="9"/>
  <c r="G55" i="9" s="1"/>
  <c r="F54" i="9"/>
  <c r="F53" i="9"/>
  <c r="G53" i="9" s="1"/>
  <c r="F52" i="9"/>
  <c r="F51" i="9"/>
  <c r="G51" i="9" s="1"/>
  <c r="F49" i="9"/>
  <c r="G49" i="9" s="1"/>
  <c r="F47" i="9"/>
  <c r="G47" i="9" s="1"/>
  <c r="F46" i="9"/>
  <c r="F42" i="9"/>
  <c r="F41" i="9"/>
  <c r="G41" i="9" s="1"/>
  <c r="F40" i="9"/>
  <c r="F39" i="9"/>
  <c r="G39" i="9" s="1"/>
  <c r="F38" i="9"/>
  <c r="F37" i="9"/>
  <c r="G37" i="9" s="1"/>
  <c r="F36" i="9"/>
  <c r="F35" i="9"/>
  <c r="G35" i="9" s="1"/>
  <c r="F33" i="9"/>
  <c r="G33" i="9" s="1"/>
  <c r="F31" i="9"/>
  <c r="G31" i="9" s="1"/>
  <c r="F30" i="9"/>
  <c r="G30" i="9" s="1"/>
  <c r="F27" i="9"/>
  <c r="G27" i="9" s="1"/>
  <c r="F26" i="9"/>
  <c r="G26" i="9" s="1"/>
  <c r="F25" i="9"/>
  <c r="G25" i="9" s="1"/>
  <c r="F24" i="9"/>
  <c r="F23" i="9"/>
  <c r="G23" i="9" s="1"/>
  <c r="F22" i="9"/>
  <c r="G22" i="9" s="1"/>
  <c r="F21" i="9"/>
  <c r="G21" i="9" s="1"/>
  <c r="F20" i="9"/>
  <c r="F19" i="9"/>
  <c r="G19" i="9" s="1"/>
  <c r="F17" i="9"/>
  <c r="G17" i="9" s="1"/>
  <c r="F15" i="9"/>
  <c r="G15" i="9" s="1"/>
  <c r="F14" i="9"/>
  <c r="G14" i="9" s="1"/>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 i="7"/>
  <c r="F225" i="3"/>
  <c r="G225" i="3" s="1"/>
  <c r="R225" i="3" s="1"/>
  <c r="G93" i="9" l="1"/>
  <c r="R93" i="9" s="1"/>
  <c r="G45" i="9"/>
  <c r="R45" i="9" s="1"/>
  <c r="G253" i="9"/>
  <c r="R253" i="9" s="1"/>
  <c r="R95" i="9"/>
  <c r="R65" i="9"/>
  <c r="R129" i="9"/>
  <c r="R53" i="9"/>
  <c r="R117" i="9"/>
  <c r="R26" i="9"/>
  <c r="R89" i="9"/>
  <c r="G6" i="9"/>
  <c r="R6" i="9" s="1"/>
  <c r="G248" i="9"/>
  <c r="R248" i="9" s="1"/>
  <c r="G247" i="9"/>
  <c r="R247" i="9" s="1"/>
  <c r="G262" i="9"/>
  <c r="R262" i="9" s="1"/>
  <c r="G257" i="9"/>
  <c r="R257" i="9" s="1"/>
  <c r="G237" i="9"/>
  <c r="R237" i="9" s="1"/>
  <c r="G255" i="9"/>
  <c r="R255" i="9" s="1"/>
  <c r="G239" i="9"/>
  <c r="R239" i="9" s="1"/>
  <c r="G8" i="9"/>
  <c r="R8" i="9" s="1"/>
  <c r="G231" i="9"/>
  <c r="R231" i="9" s="1"/>
  <c r="R232" i="9"/>
  <c r="G171" i="9"/>
  <c r="R171" i="9" s="1"/>
  <c r="G175" i="9"/>
  <c r="R175" i="9" s="1"/>
  <c r="R49" i="9"/>
  <c r="R61" i="9"/>
  <c r="R99" i="9"/>
  <c r="R113" i="9"/>
  <c r="R125" i="9"/>
  <c r="R137" i="9"/>
  <c r="R17" i="9"/>
  <c r="G145" i="9"/>
  <c r="R145" i="9" s="1"/>
  <c r="R57" i="9"/>
  <c r="R69" i="9"/>
  <c r="R121" i="9"/>
  <c r="R135" i="9"/>
  <c r="R47" i="9"/>
  <c r="R85" i="9"/>
  <c r="R97" i="9"/>
  <c r="R51" i="9"/>
  <c r="R63" i="9"/>
  <c r="R101" i="9"/>
  <c r="R115" i="9"/>
  <c r="R127" i="9"/>
  <c r="R139" i="9"/>
  <c r="R25" i="9"/>
  <c r="R81" i="9"/>
  <c r="G179" i="9"/>
  <c r="R179" i="9" s="1"/>
  <c r="G64" i="9"/>
  <c r="R64" i="9" s="1"/>
  <c r="G128" i="9"/>
  <c r="R128" i="9" s="1"/>
  <c r="G191" i="9"/>
  <c r="R191" i="9" s="1"/>
  <c r="G207" i="9"/>
  <c r="R207" i="9" s="1"/>
  <c r="R14" i="9"/>
  <c r="R23" i="9"/>
  <c r="R43" i="9"/>
  <c r="G54" i="9"/>
  <c r="R54" i="9" s="1"/>
  <c r="R75" i="9"/>
  <c r="G86" i="9"/>
  <c r="R86" i="9" s="1"/>
  <c r="R107" i="9"/>
  <c r="G118" i="9"/>
  <c r="R118" i="9" s="1"/>
  <c r="R144" i="9"/>
  <c r="G153" i="9"/>
  <c r="R153" i="9" s="1"/>
  <c r="G162" i="9"/>
  <c r="R162" i="9" s="1"/>
  <c r="G192" i="9"/>
  <c r="R192" i="9" s="1"/>
  <c r="G208" i="9"/>
  <c r="R208" i="9" s="1"/>
  <c r="G222" i="9"/>
  <c r="R222" i="9" s="1"/>
  <c r="G96" i="9"/>
  <c r="R96" i="9" s="1"/>
  <c r="R178" i="9"/>
  <c r="G24" i="9"/>
  <c r="R24" i="9" s="1"/>
  <c r="R33" i="9"/>
  <c r="G44" i="9"/>
  <c r="R44" i="9" s="1"/>
  <c r="G76" i="9"/>
  <c r="R76" i="9" s="1"/>
  <c r="G108" i="9"/>
  <c r="R108" i="9" s="1"/>
  <c r="G193" i="9"/>
  <c r="R193" i="9" s="1"/>
  <c r="G209" i="9"/>
  <c r="R209" i="9" s="1"/>
  <c r="G223" i="9"/>
  <c r="R223" i="9" s="1"/>
  <c r="R15" i="9"/>
  <c r="G34" i="9"/>
  <c r="R34" i="9" s="1"/>
  <c r="R55" i="9"/>
  <c r="G66" i="9"/>
  <c r="R66" i="9" s="1"/>
  <c r="R87" i="9"/>
  <c r="G98" i="9"/>
  <c r="R98" i="9" s="1"/>
  <c r="R119" i="9"/>
  <c r="G154" i="9"/>
  <c r="R154" i="9" s="1"/>
  <c r="G163" i="9"/>
  <c r="R163" i="9" s="1"/>
  <c r="G194" i="9"/>
  <c r="R194" i="9" s="1"/>
  <c r="G210" i="9"/>
  <c r="R210" i="9" s="1"/>
  <c r="G224" i="9"/>
  <c r="R224" i="9" s="1"/>
  <c r="G32" i="9"/>
  <c r="R32" i="9" s="1"/>
  <c r="G16" i="9"/>
  <c r="R16" i="9" s="1"/>
  <c r="G56" i="9"/>
  <c r="R56" i="9" s="1"/>
  <c r="R77" i="9"/>
  <c r="G88" i="9"/>
  <c r="R88" i="9" s="1"/>
  <c r="R109" i="9"/>
  <c r="G120" i="9"/>
  <c r="R120" i="9" s="1"/>
  <c r="G195" i="9"/>
  <c r="R195" i="9" s="1"/>
  <c r="G211" i="9"/>
  <c r="R211" i="9" s="1"/>
  <c r="R35" i="9"/>
  <c r="G46" i="9"/>
  <c r="R46" i="9" s="1"/>
  <c r="G78" i="9"/>
  <c r="R78" i="9" s="1"/>
  <c r="G110" i="9"/>
  <c r="R110" i="9" s="1"/>
  <c r="G155" i="9"/>
  <c r="R155" i="9" s="1"/>
  <c r="R164" i="9"/>
  <c r="R172" i="9"/>
  <c r="G196" i="9"/>
  <c r="R196" i="9" s="1"/>
  <c r="G212" i="9"/>
  <c r="R212" i="9" s="1"/>
  <c r="G36" i="9"/>
  <c r="R36" i="9" s="1"/>
  <c r="G68" i="9"/>
  <c r="R68" i="9" s="1"/>
  <c r="G100" i="9"/>
  <c r="R100" i="9" s="1"/>
  <c r="G165" i="9"/>
  <c r="R165" i="9" s="1"/>
  <c r="G173" i="9"/>
  <c r="R173" i="9" s="1"/>
  <c r="G183" i="9"/>
  <c r="R183" i="9" s="1"/>
  <c r="G197" i="9"/>
  <c r="R197" i="9" s="1"/>
  <c r="G213" i="9"/>
  <c r="R213" i="9" s="1"/>
  <c r="G226" i="9"/>
  <c r="R226" i="9" s="1"/>
  <c r="G58" i="9"/>
  <c r="R58" i="9" s="1"/>
  <c r="R79" i="9"/>
  <c r="G90" i="9"/>
  <c r="R90" i="9" s="1"/>
  <c r="R111" i="9"/>
  <c r="G122" i="9"/>
  <c r="R122" i="9" s="1"/>
  <c r="R131" i="9"/>
  <c r="G147" i="9"/>
  <c r="R147" i="9" s="1"/>
  <c r="R156" i="9"/>
  <c r="G184" i="9"/>
  <c r="R184" i="9" s="1"/>
  <c r="G198" i="9"/>
  <c r="R198" i="9" s="1"/>
  <c r="G214" i="9"/>
  <c r="R214" i="9" s="1"/>
  <c r="G80" i="9"/>
  <c r="R80" i="9" s="1"/>
  <c r="G112" i="9"/>
  <c r="R112" i="9" s="1"/>
  <c r="G157" i="9"/>
  <c r="R157" i="9" s="1"/>
  <c r="G166" i="9"/>
  <c r="R166" i="9" s="1"/>
  <c r="G174" i="9"/>
  <c r="R174" i="9" s="1"/>
  <c r="G185" i="9"/>
  <c r="R185" i="9" s="1"/>
  <c r="G199" i="9"/>
  <c r="R199" i="9" s="1"/>
  <c r="G215" i="9"/>
  <c r="R215" i="9" s="1"/>
  <c r="G28" i="9"/>
  <c r="R28" i="9" s="1"/>
  <c r="G38" i="9"/>
  <c r="R38" i="9" s="1"/>
  <c r="R59" i="9"/>
  <c r="G70" i="9"/>
  <c r="R70" i="9" s="1"/>
  <c r="R91" i="9"/>
  <c r="G102" i="9"/>
  <c r="R102" i="9" s="1"/>
  <c r="R123" i="9"/>
  <c r="R158" i="9"/>
  <c r="G181" i="9"/>
  <c r="R181" i="9" s="1"/>
  <c r="G200" i="9"/>
  <c r="R200" i="9" s="1"/>
  <c r="G216" i="9"/>
  <c r="R216" i="9" s="1"/>
  <c r="G60" i="9"/>
  <c r="R60" i="9" s="1"/>
  <c r="G124" i="9"/>
  <c r="R124" i="9" s="1"/>
  <c r="G167" i="9"/>
  <c r="R167" i="9" s="1"/>
  <c r="R186" i="9"/>
  <c r="G201" i="9"/>
  <c r="R201" i="9" s="1"/>
  <c r="R18" i="9"/>
  <c r="R27" i="9"/>
  <c r="R37" i="9"/>
  <c r="G92" i="9"/>
  <c r="R92" i="9" s="1"/>
  <c r="G20" i="9"/>
  <c r="R20" i="9" s="1"/>
  <c r="R29" i="9"/>
  <c r="R39" i="9"/>
  <c r="G50" i="9"/>
  <c r="R50" i="9" s="1"/>
  <c r="R71" i="9"/>
  <c r="G82" i="9"/>
  <c r="R82" i="9" s="1"/>
  <c r="R103" i="9"/>
  <c r="G114" i="9"/>
  <c r="R114" i="9" s="1"/>
  <c r="G182" i="9"/>
  <c r="R182" i="9" s="1"/>
  <c r="G187" i="9"/>
  <c r="R187" i="9" s="1"/>
  <c r="G202" i="9"/>
  <c r="R202" i="9" s="1"/>
  <c r="G40" i="9"/>
  <c r="R40" i="9" s="1"/>
  <c r="G72" i="9"/>
  <c r="R72" i="9" s="1"/>
  <c r="G104" i="9"/>
  <c r="R104" i="9" s="1"/>
  <c r="G159" i="9"/>
  <c r="R159" i="9" s="1"/>
  <c r="R168" i="9"/>
  <c r="G188" i="9"/>
  <c r="R188" i="9" s="1"/>
  <c r="G203" i="9"/>
  <c r="R203" i="9" s="1"/>
  <c r="G218" i="9"/>
  <c r="R218" i="9" s="1"/>
  <c r="G48" i="9"/>
  <c r="R48" i="9" s="1"/>
  <c r="G62" i="9"/>
  <c r="R62" i="9" s="1"/>
  <c r="R83" i="9"/>
  <c r="G94" i="9"/>
  <c r="R94" i="9" s="1"/>
  <c r="G126" i="9"/>
  <c r="R126" i="9" s="1"/>
  <c r="G169" i="9"/>
  <c r="R169" i="9" s="1"/>
  <c r="G189" i="9"/>
  <c r="R189" i="9" s="1"/>
  <c r="G204" i="9"/>
  <c r="R204" i="9" s="1"/>
  <c r="G219" i="9"/>
  <c r="R219" i="9" s="1"/>
  <c r="R19" i="9"/>
  <c r="R41" i="9"/>
  <c r="G52" i="9"/>
  <c r="R52" i="9" s="1"/>
  <c r="R73" i="9"/>
  <c r="G84" i="9"/>
  <c r="R84" i="9" s="1"/>
  <c r="R105" i="9"/>
  <c r="G116" i="9"/>
  <c r="R116" i="9" s="1"/>
  <c r="R160" i="9"/>
  <c r="R170" i="9"/>
  <c r="R176" i="9"/>
  <c r="G205" i="9"/>
  <c r="R205" i="9" s="1"/>
  <c r="G220" i="9"/>
  <c r="R220" i="9" s="1"/>
  <c r="G12" i="9"/>
  <c r="R12" i="9" s="1"/>
  <c r="R21" i="9"/>
  <c r="R30" i="9"/>
  <c r="R13" i="9"/>
  <c r="R22" i="9"/>
  <c r="R31" i="9"/>
  <c r="G42" i="9"/>
  <c r="R42" i="9" s="1"/>
  <c r="G74" i="9"/>
  <c r="R74" i="9" s="1"/>
  <c r="G106" i="9"/>
  <c r="R106" i="9" s="1"/>
  <c r="G152" i="9"/>
  <c r="R152" i="9" s="1"/>
  <c r="G161" i="9"/>
  <c r="R161" i="9" s="1"/>
  <c r="G177" i="9"/>
  <c r="R177" i="9" s="1"/>
  <c r="R190" i="9"/>
  <c r="G206" i="9"/>
  <c r="R206" i="9" s="1"/>
  <c r="R227" i="9"/>
  <c r="R243" i="9"/>
  <c r="G254" i="9"/>
  <c r="R254" i="9" s="1"/>
  <c r="R259" i="9"/>
  <c r="G151" i="9"/>
  <c r="R151" i="9" s="1"/>
  <c r="G146" i="9"/>
  <c r="R146" i="9" s="1"/>
  <c r="G228" i="9"/>
  <c r="R228" i="9" s="1"/>
  <c r="G3" i="9"/>
  <c r="R3" i="9" s="1"/>
  <c r="G234" i="9"/>
  <c r="R234" i="9" s="1"/>
  <c r="G250" i="9"/>
  <c r="R250" i="9" s="1"/>
  <c r="G142" i="9"/>
  <c r="R142" i="9" s="1"/>
  <c r="G261" i="9"/>
  <c r="R261" i="9" s="1"/>
  <c r="G217" i="9"/>
  <c r="R217" i="9" s="1"/>
  <c r="G221" i="9"/>
  <c r="R221" i="9" s="1"/>
  <c r="G9" i="9"/>
  <c r="R9" i="9" s="1"/>
  <c r="G240" i="9"/>
  <c r="R240" i="9" s="1"/>
  <c r="G256" i="9"/>
  <c r="R256" i="9" s="1"/>
  <c r="G251" i="9"/>
  <c r="R251" i="9" s="1"/>
  <c r="G143" i="9"/>
  <c r="R143" i="9" s="1"/>
  <c r="G10" i="9"/>
  <c r="R10" i="9" s="1"/>
  <c r="G241" i="9"/>
  <c r="R241" i="9" s="1"/>
  <c r="G252" i="9"/>
  <c r="R252" i="9" s="1"/>
  <c r="G11" i="9"/>
  <c r="R11" i="9" s="1"/>
  <c r="G242" i="9"/>
  <c r="R242" i="9" s="1"/>
  <c r="G258" i="9"/>
  <c r="R258" i="9" s="1"/>
  <c r="G150" i="9"/>
  <c r="R150" i="9" s="1"/>
  <c r="G264" i="9"/>
  <c r="R264" i="9" s="1"/>
  <c r="F172" i="3"/>
  <c r="G172" i="3" s="1"/>
  <c r="F273" i="3"/>
  <c r="G273" i="3" s="1"/>
  <c r="F261" i="3"/>
  <c r="G261" i="3" s="1"/>
  <c r="F262" i="3"/>
  <c r="G262" i="3" s="1"/>
  <c r="F247" i="3"/>
  <c r="G247" i="3" s="1"/>
  <c r="F260" i="3"/>
  <c r="G260" i="3" s="1"/>
  <c r="F259" i="3"/>
  <c r="G259" i="3" s="1"/>
  <c r="F272" i="3"/>
  <c r="G272" i="3" s="1"/>
  <c r="F258" i="3"/>
  <c r="G258" i="3" s="1"/>
  <c r="F246" i="3"/>
  <c r="G246" i="3" s="1"/>
  <c r="F227" i="3"/>
  <c r="G227" i="3" s="1"/>
  <c r="F228" i="3"/>
  <c r="G228" i="3" s="1"/>
  <c r="F229" i="3"/>
  <c r="G229" i="3" s="1"/>
  <c r="F230" i="3"/>
  <c r="G230" i="3" s="1"/>
  <c r="F231" i="3"/>
  <c r="G231" i="3" s="1"/>
  <c r="F232" i="3"/>
  <c r="G232" i="3" s="1"/>
  <c r="F233" i="3"/>
  <c r="F234" i="3"/>
  <c r="G234" i="3" s="1"/>
  <c r="F235" i="3"/>
  <c r="G235" i="3" s="1"/>
  <c r="F236" i="3"/>
  <c r="G236" i="3" s="1"/>
  <c r="F237" i="3"/>
  <c r="G237" i="3" s="1"/>
  <c r="F238" i="3"/>
  <c r="G238" i="3" s="1"/>
  <c r="F239" i="3"/>
  <c r="G239" i="3" s="1"/>
  <c r="F240" i="3"/>
  <c r="G240" i="3" s="1"/>
  <c r="F241" i="3"/>
  <c r="G241" i="3" s="1"/>
  <c r="F242" i="3"/>
  <c r="G242" i="3" s="1"/>
  <c r="F243" i="3"/>
  <c r="G243" i="3" s="1"/>
  <c r="F244" i="3"/>
  <c r="G244" i="3" s="1"/>
  <c r="F245" i="3"/>
  <c r="G245" i="3" s="1"/>
  <c r="F248" i="3"/>
  <c r="G248" i="3" s="1"/>
  <c r="F249" i="3"/>
  <c r="G249" i="3" s="1"/>
  <c r="F250" i="3"/>
  <c r="G250" i="3" s="1"/>
  <c r="F251" i="3"/>
  <c r="G251" i="3" s="1"/>
  <c r="F252" i="3"/>
  <c r="G252" i="3" s="1"/>
  <c r="F253" i="3"/>
  <c r="G253" i="3" s="1"/>
  <c r="F254" i="3"/>
  <c r="G254" i="3" s="1"/>
  <c r="F255" i="3"/>
  <c r="G255" i="3" s="1"/>
  <c r="F256" i="3"/>
  <c r="G256" i="3" s="1"/>
  <c r="F257" i="3"/>
  <c r="G257" i="3" s="1"/>
  <c r="F263" i="3"/>
  <c r="G263" i="3" s="1"/>
  <c r="F264" i="3"/>
  <c r="G264" i="3" s="1"/>
  <c r="F265" i="3"/>
  <c r="G265" i="3" s="1"/>
  <c r="F266" i="3"/>
  <c r="G266" i="3" s="1"/>
  <c r="F267" i="3"/>
  <c r="G267" i="3" s="1"/>
  <c r="F268" i="3"/>
  <c r="G268" i="3" s="1"/>
  <c r="F269" i="3"/>
  <c r="G269" i="3" s="1"/>
  <c r="F270" i="3"/>
  <c r="G270" i="3" s="1"/>
  <c r="F271" i="3"/>
  <c r="G271" i="3" s="1"/>
  <c r="F226" i="3"/>
  <c r="G226" i="3" s="1"/>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24" i="2"/>
  <c r="Y3" i="5"/>
  <c r="Y4" i="5"/>
  <c r="Y5" i="5"/>
  <c r="Y6" i="5"/>
  <c r="Y7" i="5"/>
  <c r="Y8" i="5"/>
  <c r="Y9" i="5"/>
  <c r="Y10" i="5"/>
  <c r="Y11" i="5"/>
  <c r="Y12" i="5"/>
  <c r="Y13" i="5"/>
  <c r="Y14" i="5"/>
  <c r="Y15" i="5"/>
  <c r="Y16" i="5"/>
  <c r="Y17" i="5"/>
  <c r="Y18" i="5"/>
  <c r="Y2" i="5"/>
  <c r="Q143" i="3"/>
  <c r="F143" i="3" s="1"/>
  <c r="G143" i="3" s="1"/>
  <c r="Q144" i="3"/>
  <c r="F144" i="3" s="1"/>
  <c r="G144" i="3" s="1"/>
  <c r="Q145" i="3"/>
  <c r="F145" i="3" s="1"/>
  <c r="G145" i="3" s="1"/>
  <c r="Q146" i="3"/>
  <c r="F146" i="3" s="1"/>
  <c r="G146" i="3" s="1"/>
  <c r="Q147" i="3"/>
  <c r="F147" i="3" s="1"/>
  <c r="G147" i="3" s="1"/>
  <c r="Q148" i="3"/>
  <c r="F148" i="3" s="1"/>
  <c r="G148" i="3" s="1"/>
  <c r="Q149" i="3"/>
  <c r="F149" i="3" s="1"/>
  <c r="G149" i="3" s="1"/>
  <c r="Q150" i="3"/>
  <c r="F150" i="3" s="1"/>
  <c r="G150" i="3" s="1"/>
  <c r="Q151" i="3"/>
  <c r="F151" i="3" s="1"/>
  <c r="G151" i="3" s="1"/>
  <c r="Q152" i="3"/>
  <c r="F152" i="3" s="1"/>
  <c r="G152" i="3" s="1"/>
  <c r="Q153" i="3"/>
  <c r="F153" i="3" s="1"/>
  <c r="G153" i="3" s="1"/>
  <c r="Q154" i="3"/>
  <c r="F154" i="3" s="1"/>
  <c r="G154" i="3" s="1"/>
  <c r="Q155" i="3"/>
  <c r="F155" i="3" s="1"/>
  <c r="G155" i="3" s="1"/>
  <c r="Q156" i="3"/>
  <c r="F156" i="3" s="1"/>
  <c r="G156" i="3" s="1"/>
  <c r="Q157" i="3"/>
  <c r="F157" i="3" s="1"/>
  <c r="G157" i="3" s="1"/>
  <c r="Q158" i="3"/>
  <c r="F158" i="3" s="1"/>
  <c r="G158" i="3" s="1"/>
  <c r="Q159" i="3"/>
  <c r="F159" i="3" s="1"/>
  <c r="G159" i="3" s="1"/>
  <c r="Q160" i="3"/>
  <c r="F160" i="3" s="1"/>
  <c r="G160" i="3" s="1"/>
  <c r="Q161" i="3"/>
  <c r="F161" i="3" s="1"/>
  <c r="G161" i="3" s="1"/>
  <c r="Q162" i="3"/>
  <c r="F162" i="3" s="1"/>
  <c r="G162" i="3" s="1"/>
  <c r="Q163" i="3"/>
  <c r="F163" i="3" s="1"/>
  <c r="G163" i="3" s="1"/>
  <c r="Q164" i="3"/>
  <c r="F164" i="3" s="1"/>
  <c r="G164" i="3" s="1"/>
  <c r="Q165" i="3"/>
  <c r="F165" i="3" s="1"/>
  <c r="G165" i="3" s="1"/>
  <c r="Q166" i="3"/>
  <c r="F166" i="3" s="1"/>
  <c r="Q167" i="3"/>
  <c r="F167" i="3" s="1"/>
  <c r="G167" i="3" s="1"/>
  <c r="Q168" i="3"/>
  <c r="F168" i="3" s="1"/>
  <c r="G168" i="3" s="1"/>
  <c r="Q169" i="3"/>
  <c r="F169" i="3" s="1"/>
  <c r="G169" i="3" s="1"/>
  <c r="Q170" i="3"/>
  <c r="F170" i="3" s="1"/>
  <c r="G170" i="3" s="1"/>
  <c r="Q171" i="3"/>
  <c r="F171" i="3" s="1"/>
  <c r="G171" i="3" s="1"/>
  <c r="Q173" i="3"/>
  <c r="F173" i="3" s="1"/>
  <c r="G173" i="3" s="1"/>
  <c r="Q174" i="3"/>
  <c r="F174" i="3" s="1"/>
  <c r="G174" i="3" s="1"/>
  <c r="Q175" i="3"/>
  <c r="F175" i="3" s="1"/>
  <c r="G175" i="3" s="1"/>
  <c r="Q176" i="3"/>
  <c r="F176" i="3" s="1"/>
  <c r="G176" i="3" s="1"/>
  <c r="Q177" i="3"/>
  <c r="F177" i="3" s="1"/>
  <c r="G177" i="3" s="1"/>
  <c r="Q178" i="3"/>
  <c r="F178" i="3" s="1"/>
  <c r="G178" i="3" s="1"/>
  <c r="Q179" i="3"/>
  <c r="F179" i="3" s="1"/>
  <c r="G179" i="3" s="1"/>
  <c r="Q180" i="3"/>
  <c r="F180" i="3" s="1"/>
  <c r="G180" i="3" s="1"/>
  <c r="Q181" i="3"/>
  <c r="F181" i="3" s="1"/>
  <c r="G181" i="3" s="1"/>
  <c r="Q182" i="3"/>
  <c r="F182" i="3" s="1"/>
  <c r="G182" i="3" s="1"/>
  <c r="Q183" i="3"/>
  <c r="F183" i="3" s="1"/>
  <c r="G183" i="3" s="1"/>
  <c r="Q184" i="3"/>
  <c r="F184" i="3" s="1"/>
  <c r="Q185" i="3"/>
  <c r="F185" i="3" s="1"/>
  <c r="G185" i="3" s="1"/>
  <c r="Q186" i="3"/>
  <c r="F186" i="3" s="1"/>
  <c r="G186" i="3" s="1"/>
  <c r="Q187" i="3"/>
  <c r="F187" i="3" s="1"/>
  <c r="G187" i="3" s="1"/>
  <c r="Q188" i="3"/>
  <c r="F188" i="3" s="1"/>
  <c r="G188" i="3" s="1"/>
  <c r="Q189" i="3"/>
  <c r="F189" i="3" s="1"/>
  <c r="G189" i="3" s="1"/>
  <c r="Q190" i="3"/>
  <c r="F190" i="3" s="1"/>
  <c r="G190" i="3" s="1"/>
  <c r="Q191" i="3"/>
  <c r="F191" i="3" s="1"/>
  <c r="G191" i="3" s="1"/>
  <c r="Q192" i="3"/>
  <c r="F192" i="3" s="1"/>
  <c r="G192" i="3" s="1"/>
  <c r="Q193" i="3"/>
  <c r="F193" i="3" s="1"/>
  <c r="G193" i="3" s="1"/>
  <c r="Q194" i="3"/>
  <c r="F194" i="3" s="1"/>
  <c r="G194" i="3" s="1"/>
  <c r="Q195" i="3"/>
  <c r="F195" i="3" s="1"/>
  <c r="G195" i="3" s="1"/>
  <c r="Q196" i="3"/>
  <c r="F196" i="3" s="1"/>
  <c r="G196" i="3" s="1"/>
  <c r="Q197" i="3"/>
  <c r="F197" i="3" s="1"/>
  <c r="G197" i="3" s="1"/>
  <c r="Q198" i="3"/>
  <c r="F198" i="3" s="1"/>
  <c r="G198" i="3" s="1"/>
  <c r="Q199" i="3"/>
  <c r="F199" i="3" s="1"/>
  <c r="Q200" i="3"/>
  <c r="F200" i="3" s="1"/>
  <c r="Q201" i="3"/>
  <c r="F201" i="3" s="1"/>
  <c r="G201" i="3" s="1"/>
  <c r="Q202" i="3"/>
  <c r="F202" i="3" s="1"/>
  <c r="G202" i="3" s="1"/>
  <c r="Q203" i="3"/>
  <c r="F203" i="3" s="1"/>
  <c r="G203" i="3" s="1"/>
  <c r="Q204" i="3"/>
  <c r="F204" i="3" s="1"/>
  <c r="G204" i="3" s="1"/>
  <c r="Q205" i="3"/>
  <c r="F205" i="3" s="1"/>
  <c r="G205" i="3" s="1"/>
  <c r="Q206" i="3"/>
  <c r="F206" i="3" s="1"/>
  <c r="G206" i="3" s="1"/>
  <c r="Q207" i="3"/>
  <c r="F207" i="3" s="1"/>
  <c r="G207" i="3" s="1"/>
  <c r="Q208" i="3"/>
  <c r="F208" i="3" s="1"/>
  <c r="G208" i="3" s="1"/>
  <c r="Q209" i="3"/>
  <c r="F209" i="3" s="1"/>
  <c r="G209" i="3" s="1"/>
  <c r="Q210" i="3"/>
  <c r="F210" i="3" s="1"/>
  <c r="G210" i="3" s="1"/>
  <c r="Q211" i="3"/>
  <c r="F211" i="3" s="1"/>
  <c r="G211" i="3" s="1"/>
  <c r="Q212" i="3"/>
  <c r="F212" i="3" s="1"/>
  <c r="G212" i="3" s="1"/>
  <c r="Q213" i="3"/>
  <c r="Q214" i="3"/>
  <c r="F214" i="3" s="1"/>
  <c r="G214" i="3" s="1"/>
  <c r="Q215" i="3"/>
  <c r="F215" i="3" s="1"/>
  <c r="G215" i="3" s="1"/>
  <c r="Q216" i="3"/>
  <c r="F216" i="3" s="1"/>
  <c r="Q217" i="3"/>
  <c r="F217" i="3" s="1"/>
  <c r="G217" i="3" s="1"/>
  <c r="Q218" i="3"/>
  <c r="F218" i="3" s="1"/>
  <c r="G218" i="3" s="1"/>
  <c r="Q219" i="3"/>
  <c r="F219" i="3" s="1"/>
  <c r="G219" i="3" s="1"/>
  <c r="Q220" i="3"/>
  <c r="F220" i="3" s="1"/>
  <c r="G220" i="3" s="1"/>
  <c r="Q221" i="3"/>
  <c r="F221" i="3" s="1"/>
  <c r="G221" i="3" s="1"/>
  <c r="Q222" i="3"/>
  <c r="F222" i="3" s="1"/>
  <c r="G222" i="3" s="1"/>
  <c r="Q223" i="3"/>
  <c r="F223" i="3" s="1"/>
  <c r="G223" i="3" s="1"/>
  <c r="Q224" i="3"/>
  <c r="F224" i="3" s="1"/>
  <c r="G224" i="3" s="1"/>
  <c r="Q142" i="3"/>
  <c r="F142" i="3" s="1"/>
  <c r="G142" i="3" s="1"/>
  <c r="Q3" i="3"/>
  <c r="F3" i="3" s="1"/>
  <c r="G3" i="3" s="1"/>
  <c r="Q4" i="3"/>
  <c r="F4" i="3" s="1"/>
  <c r="G4" i="3" s="1"/>
  <c r="Q5" i="3"/>
  <c r="F5" i="3" s="1"/>
  <c r="G5" i="3" s="1"/>
  <c r="Q6" i="3"/>
  <c r="F6" i="3" s="1"/>
  <c r="Q7" i="3"/>
  <c r="F7" i="3" s="1"/>
  <c r="G7" i="3" s="1"/>
  <c r="Q8" i="3"/>
  <c r="F8" i="3" s="1"/>
  <c r="Q9" i="3"/>
  <c r="F9" i="3" s="1"/>
  <c r="Q10" i="3"/>
  <c r="F10" i="3" s="1"/>
  <c r="G10" i="3" s="1"/>
  <c r="Q11" i="3"/>
  <c r="F11" i="3" s="1"/>
  <c r="G11" i="3" s="1"/>
  <c r="Q12" i="3"/>
  <c r="F12" i="3" s="1"/>
  <c r="G12" i="3" s="1"/>
  <c r="Q13" i="3"/>
  <c r="F13" i="3" s="1"/>
  <c r="G13" i="3" s="1"/>
  <c r="Q14" i="3"/>
  <c r="F14" i="3" s="1"/>
  <c r="G14" i="3" s="1"/>
  <c r="Q15" i="3"/>
  <c r="F15" i="3" s="1"/>
  <c r="G15" i="3" s="1"/>
  <c r="Q16" i="3"/>
  <c r="F16" i="3" s="1"/>
  <c r="G16" i="3" s="1"/>
  <c r="Q17" i="3"/>
  <c r="F17" i="3" s="1"/>
  <c r="G17" i="3" s="1"/>
  <c r="Q18" i="3"/>
  <c r="F18" i="3" s="1"/>
  <c r="G18" i="3" s="1"/>
  <c r="Q19" i="3"/>
  <c r="F19" i="3" s="1"/>
  <c r="G19" i="3" s="1"/>
  <c r="Q20" i="3"/>
  <c r="F20" i="3" s="1"/>
  <c r="G20" i="3" s="1"/>
  <c r="Q21" i="3"/>
  <c r="F21" i="3" s="1"/>
  <c r="G21" i="3" s="1"/>
  <c r="Q22" i="3"/>
  <c r="F22" i="3" s="1"/>
  <c r="Q23" i="3"/>
  <c r="F23" i="3" s="1"/>
  <c r="G23" i="3" s="1"/>
  <c r="Q24" i="3"/>
  <c r="F24" i="3" s="1"/>
  <c r="G24" i="3" s="1"/>
  <c r="Q25" i="3"/>
  <c r="F25" i="3" s="1"/>
  <c r="Q26" i="3"/>
  <c r="F26" i="3" s="1"/>
  <c r="G26" i="3" s="1"/>
  <c r="Q27" i="3"/>
  <c r="F27" i="3" s="1"/>
  <c r="G27" i="3" s="1"/>
  <c r="Q28" i="3"/>
  <c r="F28" i="3" s="1"/>
  <c r="G28" i="3" s="1"/>
  <c r="Q29" i="3"/>
  <c r="F29" i="3" s="1"/>
  <c r="G29" i="3" s="1"/>
  <c r="Q30" i="3"/>
  <c r="F30" i="3" s="1"/>
  <c r="G30" i="3" s="1"/>
  <c r="Q31" i="3"/>
  <c r="F31" i="3" s="1"/>
  <c r="G31" i="3" s="1"/>
  <c r="Q32" i="3"/>
  <c r="F32" i="3" s="1"/>
  <c r="G32" i="3" s="1"/>
  <c r="Q33" i="3"/>
  <c r="F33" i="3" s="1"/>
  <c r="G33" i="3" s="1"/>
  <c r="Q34" i="3"/>
  <c r="F34" i="3" s="1"/>
  <c r="G34" i="3" s="1"/>
  <c r="Q35" i="3"/>
  <c r="F35" i="3" s="1"/>
  <c r="G35" i="3" s="1"/>
  <c r="Q36" i="3"/>
  <c r="F36" i="3" s="1"/>
  <c r="Q37" i="3"/>
  <c r="F37" i="3" s="1"/>
  <c r="G37" i="3" s="1"/>
  <c r="Q38" i="3"/>
  <c r="F38" i="3" s="1"/>
  <c r="G38" i="3" s="1"/>
  <c r="Q39" i="3"/>
  <c r="F39" i="3" s="1"/>
  <c r="Q40" i="3"/>
  <c r="F40" i="3" s="1"/>
  <c r="G40" i="3" s="1"/>
  <c r="Q41" i="3"/>
  <c r="F41" i="3" s="1"/>
  <c r="Q42" i="3"/>
  <c r="F42" i="3" s="1"/>
  <c r="G42" i="3" s="1"/>
  <c r="Q43" i="3"/>
  <c r="F43" i="3" s="1"/>
  <c r="Q44" i="3"/>
  <c r="F44" i="3" s="1"/>
  <c r="G44" i="3" s="1"/>
  <c r="Q45" i="3"/>
  <c r="F45" i="3" s="1"/>
  <c r="G45" i="3" s="1"/>
  <c r="Q46" i="3"/>
  <c r="F46" i="3" s="1"/>
  <c r="G46" i="3" s="1"/>
  <c r="Q47" i="3"/>
  <c r="F47" i="3" s="1"/>
  <c r="G47" i="3" s="1"/>
  <c r="Q48" i="3"/>
  <c r="F48" i="3" s="1"/>
  <c r="G48" i="3" s="1"/>
  <c r="Q49" i="3"/>
  <c r="F49" i="3" s="1"/>
  <c r="G49" i="3" s="1"/>
  <c r="Q50" i="3"/>
  <c r="F50" i="3" s="1"/>
  <c r="G50" i="3" s="1"/>
  <c r="Q51" i="3"/>
  <c r="F51" i="3" s="1"/>
  <c r="Q52" i="3"/>
  <c r="F52" i="3" s="1"/>
  <c r="G52" i="3" s="1"/>
  <c r="Q53" i="3"/>
  <c r="F53" i="3" s="1"/>
  <c r="G53" i="3" s="1"/>
  <c r="Q54" i="3"/>
  <c r="F54" i="3" s="1"/>
  <c r="G54" i="3" s="1"/>
  <c r="Q55" i="3"/>
  <c r="F55" i="3" s="1"/>
  <c r="Q56" i="3"/>
  <c r="F56" i="3" s="1"/>
  <c r="G56" i="3" s="1"/>
  <c r="Q57" i="3"/>
  <c r="F57" i="3" s="1"/>
  <c r="Q58" i="3"/>
  <c r="F58" i="3" s="1"/>
  <c r="G58" i="3" s="1"/>
  <c r="Q59" i="3"/>
  <c r="F59" i="3" s="1"/>
  <c r="G59" i="3" s="1"/>
  <c r="Q60" i="3"/>
  <c r="F60" i="3" s="1"/>
  <c r="G60" i="3" s="1"/>
  <c r="Q61" i="3"/>
  <c r="F61" i="3" s="1"/>
  <c r="G61" i="3" s="1"/>
  <c r="Q62" i="3"/>
  <c r="F62" i="3" s="1"/>
  <c r="G62" i="3" s="1"/>
  <c r="Q63" i="3"/>
  <c r="F63" i="3" s="1"/>
  <c r="G63" i="3" s="1"/>
  <c r="Q64" i="3"/>
  <c r="F64" i="3" s="1"/>
  <c r="G64" i="3" s="1"/>
  <c r="Q65" i="3"/>
  <c r="F65" i="3" s="1"/>
  <c r="G65" i="3" s="1"/>
  <c r="Q66" i="3"/>
  <c r="F66" i="3" s="1"/>
  <c r="G66" i="3" s="1"/>
  <c r="Q67" i="3"/>
  <c r="F67" i="3" s="1"/>
  <c r="G67" i="3" s="1"/>
  <c r="Q68" i="3"/>
  <c r="F68" i="3" s="1"/>
  <c r="G68" i="3" s="1"/>
  <c r="Q69" i="3"/>
  <c r="F69" i="3" s="1"/>
  <c r="G69" i="3" s="1"/>
  <c r="Q70" i="3"/>
  <c r="F70" i="3" s="1"/>
  <c r="G70" i="3" s="1"/>
  <c r="Q71" i="3"/>
  <c r="F71" i="3" s="1"/>
  <c r="G71" i="3" s="1"/>
  <c r="Q72" i="3"/>
  <c r="F72" i="3" s="1"/>
  <c r="G72" i="3" s="1"/>
  <c r="Q73" i="3"/>
  <c r="F73" i="3" s="1"/>
  <c r="G73" i="3" s="1"/>
  <c r="Q74" i="3"/>
  <c r="F74" i="3" s="1"/>
  <c r="G74" i="3" s="1"/>
  <c r="Q75" i="3"/>
  <c r="F75" i="3" s="1"/>
  <c r="G75" i="3" s="1"/>
  <c r="Q76" i="3"/>
  <c r="F76" i="3" s="1"/>
  <c r="G76" i="3" s="1"/>
  <c r="Q77" i="3"/>
  <c r="F77" i="3" s="1"/>
  <c r="G77" i="3" s="1"/>
  <c r="Q78" i="3"/>
  <c r="F78" i="3" s="1"/>
  <c r="G78" i="3" s="1"/>
  <c r="Q79" i="3"/>
  <c r="F79" i="3" s="1"/>
  <c r="G79" i="3" s="1"/>
  <c r="Q80" i="3"/>
  <c r="F80" i="3" s="1"/>
  <c r="G80" i="3" s="1"/>
  <c r="Q81" i="3"/>
  <c r="F81" i="3" s="1"/>
  <c r="G81" i="3" s="1"/>
  <c r="Q82" i="3"/>
  <c r="F82" i="3" s="1"/>
  <c r="G82" i="3" s="1"/>
  <c r="Q83" i="3"/>
  <c r="F83" i="3" s="1"/>
  <c r="G83" i="3" s="1"/>
  <c r="Q84" i="3"/>
  <c r="F84" i="3" s="1"/>
  <c r="G84" i="3" s="1"/>
  <c r="Q85" i="3"/>
  <c r="F85" i="3" s="1"/>
  <c r="G85" i="3" s="1"/>
  <c r="Q86" i="3"/>
  <c r="F86" i="3" s="1"/>
  <c r="G86" i="3" s="1"/>
  <c r="Q87" i="3"/>
  <c r="F87" i="3" s="1"/>
  <c r="G87" i="3" s="1"/>
  <c r="Q88" i="3"/>
  <c r="F88" i="3" s="1"/>
  <c r="G88" i="3" s="1"/>
  <c r="Q89" i="3"/>
  <c r="F89" i="3" s="1"/>
  <c r="Q90" i="3"/>
  <c r="F90" i="3" s="1"/>
  <c r="G90" i="3" s="1"/>
  <c r="Q91" i="3"/>
  <c r="F91" i="3" s="1"/>
  <c r="Q92" i="3"/>
  <c r="F92" i="3" s="1"/>
  <c r="G92" i="3" s="1"/>
  <c r="Q93" i="3"/>
  <c r="F93" i="3" s="1"/>
  <c r="G93" i="3" s="1"/>
  <c r="Q94" i="3"/>
  <c r="F94" i="3" s="1"/>
  <c r="G94" i="3" s="1"/>
  <c r="Q95" i="3"/>
  <c r="F95" i="3" s="1"/>
  <c r="G95" i="3" s="1"/>
  <c r="Q96" i="3"/>
  <c r="F96" i="3" s="1"/>
  <c r="G96" i="3" s="1"/>
  <c r="Q97" i="3"/>
  <c r="F97" i="3" s="1"/>
  <c r="G97" i="3" s="1"/>
  <c r="Q98" i="3"/>
  <c r="F98" i="3" s="1"/>
  <c r="G98" i="3" s="1"/>
  <c r="Q99" i="3"/>
  <c r="F99" i="3" s="1"/>
  <c r="G99" i="3" s="1"/>
  <c r="Q100" i="3"/>
  <c r="F100" i="3" s="1"/>
  <c r="Q101" i="3"/>
  <c r="F101" i="3" s="1"/>
  <c r="Q102" i="3"/>
  <c r="F102" i="3" s="1"/>
  <c r="G102" i="3" s="1"/>
  <c r="Q103" i="3"/>
  <c r="F103" i="3" s="1"/>
  <c r="G103" i="3" s="1"/>
  <c r="Q104" i="3"/>
  <c r="F104" i="3" s="1"/>
  <c r="G104" i="3" s="1"/>
  <c r="Q105" i="3"/>
  <c r="F105" i="3" s="1"/>
  <c r="Q106" i="3"/>
  <c r="F106" i="3" s="1"/>
  <c r="G106" i="3" s="1"/>
  <c r="Q107" i="3"/>
  <c r="F107" i="3" s="1"/>
  <c r="Q108" i="3"/>
  <c r="F108" i="3" s="1"/>
  <c r="G108" i="3" s="1"/>
  <c r="Q109" i="3"/>
  <c r="F109" i="3" s="1"/>
  <c r="Q110" i="3"/>
  <c r="F110" i="3" s="1"/>
  <c r="G110" i="3" s="1"/>
  <c r="Q111" i="3"/>
  <c r="F111" i="3" s="1"/>
  <c r="G111" i="3" s="1"/>
  <c r="Q112" i="3"/>
  <c r="F112" i="3" s="1"/>
  <c r="G112" i="3" s="1"/>
  <c r="Q113" i="3"/>
  <c r="F113" i="3" s="1"/>
  <c r="G113" i="3" s="1"/>
  <c r="Q114" i="3"/>
  <c r="F114" i="3" s="1"/>
  <c r="G114" i="3" s="1"/>
  <c r="Q115" i="3"/>
  <c r="F115" i="3" s="1"/>
  <c r="Q116" i="3"/>
  <c r="F116" i="3" s="1"/>
  <c r="Q117" i="3"/>
  <c r="F117" i="3" s="1"/>
  <c r="Q118" i="3"/>
  <c r="F118" i="3" s="1"/>
  <c r="G118" i="3" s="1"/>
  <c r="Q119" i="3"/>
  <c r="F119" i="3" s="1"/>
  <c r="Q120" i="3"/>
  <c r="F120" i="3" s="1"/>
  <c r="G120" i="3" s="1"/>
  <c r="Q121" i="3"/>
  <c r="F121" i="3" s="1"/>
  <c r="Q122" i="3"/>
  <c r="F122" i="3" s="1"/>
  <c r="G122" i="3" s="1"/>
  <c r="Q123" i="3"/>
  <c r="F123" i="3" s="1"/>
  <c r="Q124" i="3"/>
  <c r="F124" i="3" s="1"/>
  <c r="G124" i="3" s="1"/>
  <c r="Q125" i="3"/>
  <c r="F125" i="3" s="1"/>
  <c r="G125" i="3" s="1"/>
  <c r="Q126" i="3"/>
  <c r="F126" i="3" s="1"/>
  <c r="G126" i="3" s="1"/>
  <c r="Q127" i="3"/>
  <c r="F127" i="3" s="1"/>
  <c r="G127" i="3" s="1"/>
  <c r="Q128" i="3"/>
  <c r="F128" i="3" s="1"/>
  <c r="G128" i="3" s="1"/>
  <c r="Q129" i="3"/>
  <c r="F129" i="3" s="1"/>
  <c r="G129" i="3" s="1"/>
  <c r="Q130" i="3"/>
  <c r="F130" i="3" s="1"/>
  <c r="G130" i="3" s="1"/>
  <c r="Q131" i="3"/>
  <c r="F131" i="3" s="1"/>
  <c r="Q2" i="3"/>
  <c r="F2" i="3" s="1"/>
  <c r="G2" i="3" s="1"/>
  <c r="R2" i="3" s="1"/>
  <c r="F141" i="3"/>
  <c r="G141" i="3" s="1"/>
  <c r="F140" i="3"/>
  <c r="F139" i="3"/>
  <c r="F138" i="3"/>
  <c r="G138" i="3" s="1"/>
  <c r="F137" i="3"/>
  <c r="G137" i="3" s="1"/>
  <c r="F136" i="3"/>
  <c r="G136" i="3" s="1"/>
  <c r="F135" i="3"/>
  <c r="G135" i="3" s="1"/>
  <c r="F134" i="3"/>
  <c r="G134" i="3" s="1"/>
  <c r="F133" i="3"/>
  <c r="G133" i="3" s="1"/>
  <c r="F132" i="3"/>
  <c r="G132" i="3" s="1"/>
  <c r="F133" i="1"/>
  <c r="F134" i="1"/>
  <c r="F135" i="1"/>
  <c r="F136" i="1"/>
  <c r="F137" i="1"/>
  <c r="F138" i="1"/>
  <c r="F139" i="1"/>
  <c r="F140" i="1"/>
  <c r="F141" i="1"/>
  <c r="F132" i="1"/>
  <c r="R247" i="3" l="1"/>
  <c r="G140" i="3"/>
  <c r="R140" i="3" s="1"/>
  <c r="G139" i="3"/>
  <c r="R139" i="3" s="1"/>
  <c r="G233" i="3"/>
  <c r="R233" i="3" s="1"/>
  <c r="R136" i="3"/>
  <c r="R214" i="3"/>
  <c r="R182" i="3"/>
  <c r="R165" i="3"/>
  <c r="R149" i="3"/>
  <c r="R197" i="3"/>
  <c r="R181" i="3"/>
  <c r="R164" i="3"/>
  <c r="R21" i="3"/>
  <c r="R5" i="3"/>
  <c r="R212" i="3"/>
  <c r="R196" i="3"/>
  <c r="R180" i="3"/>
  <c r="R163" i="3"/>
  <c r="R147" i="3"/>
  <c r="R20" i="3"/>
  <c r="R4" i="3"/>
  <c r="R211" i="3"/>
  <c r="R195" i="3"/>
  <c r="R179" i="3"/>
  <c r="R161" i="3"/>
  <c r="R145" i="3"/>
  <c r="R209" i="3"/>
  <c r="R193" i="3"/>
  <c r="R177" i="3"/>
  <c r="R160" i="3"/>
  <c r="R144" i="3"/>
  <c r="G109" i="3"/>
  <c r="R109" i="3" s="1"/>
  <c r="R81" i="3"/>
  <c r="R65" i="3"/>
  <c r="R33" i="3"/>
  <c r="R17" i="3"/>
  <c r="R224" i="3"/>
  <c r="R208" i="3"/>
  <c r="R192" i="3"/>
  <c r="R176" i="3"/>
  <c r="R159" i="3"/>
  <c r="R143" i="3"/>
  <c r="R97" i="3"/>
  <c r="R112" i="3"/>
  <c r="R96" i="3"/>
  <c r="R80" i="3"/>
  <c r="R48" i="3"/>
  <c r="R32" i="3"/>
  <c r="R16" i="3"/>
  <c r="G123" i="3"/>
  <c r="R123" i="3" s="1"/>
  <c r="G107" i="3"/>
  <c r="R107" i="3" s="1"/>
  <c r="G91" i="3"/>
  <c r="R91" i="3" s="1"/>
  <c r="G43" i="3"/>
  <c r="R43" i="3" s="1"/>
  <c r="R113" i="3"/>
  <c r="R127" i="3"/>
  <c r="R111" i="3"/>
  <c r="R95" i="3"/>
  <c r="R75" i="3"/>
  <c r="R129" i="3"/>
  <c r="R221" i="3"/>
  <c r="G121" i="3"/>
  <c r="R121" i="3" s="1"/>
  <c r="G105" i="3"/>
  <c r="R105" i="3" s="1"/>
  <c r="G89" i="3"/>
  <c r="R89" i="3" s="1"/>
  <c r="G57" i="3"/>
  <c r="R57" i="3" s="1"/>
  <c r="G41" i="3"/>
  <c r="R41" i="3" s="1"/>
  <c r="G25" i="3"/>
  <c r="R25" i="3" s="1"/>
  <c r="G9" i="3"/>
  <c r="R9" i="3" s="1"/>
  <c r="R29" i="3"/>
  <c r="R13" i="3"/>
  <c r="R220" i="3"/>
  <c r="R204" i="3"/>
  <c r="R188" i="3"/>
  <c r="R171" i="3"/>
  <c r="G216" i="3"/>
  <c r="R216" i="3" s="1"/>
  <c r="G200" i="3"/>
  <c r="R200" i="3" s="1"/>
  <c r="G184" i="3"/>
  <c r="R184" i="3" s="1"/>
  <c r="G8" i="3"/>
  <c r="R8" i="3" s="1"/>
  <c r="R76" i="3"/>
  <c r="R60" i="3"/>
  <c r="R12" i="3"/>
  <c r="R219" i="3"/>
  <c r="R203" i="3"/>
  <c r="R187" i="3"/>
  <c r="R170" i="3"/>
  <c r="R154" i="3"/>
  <c r="G199" i="3"/>
  <c r="R199" i="3" s="1"/>
  <c r="G119" i="3"/>
  <c r="R119" i="3" s="1"/>
  <c r="G55" i="3"/>
  <c r="R55" i="3" s="1"/>
  <c r="G39" i="3"/>
  <c r="R39" i="3" s="1"/>
  <c r="R124" i="3"/>
  <c r="R186" i="3"/>
  <c r="R169" i="3"/>
  <c r="R153" i="3"/>
  <c r="G166" i="3"/>
  <c r="R166" i="3" s="1"/>
  <c r="G22" i="3"/>
  <c r="R22" i="3" s="1"/>
  <c r="G6" i="3"/>
  <c r="R6" i="3" s="1"/>
  <c r="R122" i="3"/>
  <c r="R10" i="3"/>
  <c r="R152" i="3"/>
  <c r="G117" i="3"/>
  <c r="R117" i="3" s="1"/>
  <c r="G101" i="3"/>
  <c r="R101" i="3" s="1"/>
  <c r="R26" i="3"/>
  <c r="R167" i="3"/>
  <c r="R151" i="3"/>
  <c r="G116" i="3"/>
  <c r="R116" i="3" s="1"/>
  <c r="G100" i="3"/>
  <c r="R100" i="3" s="1"/>
  <c r="G36" i="3"/>
  <c r="R36" i="3" s="1"/>
  <c r="R93" i="3"/>
  <c r="R120" i="3"/>
  <c r="R24" i="3"/>
  <c r="R215" i="3"/>
  <c r="G131" i="3"/>
  <c r="R131" i="3" s="1"/>
  <c r="G115" i="3"/>
  <c r="R115" i="3" s="1"/>
  <c r="G51" i="3"/>
  <c r="R51" i="3" s="1"/>
  <c r="R162" i="3"/>
  <c r="R146" i="3"/>
  <c r="R230" i="3"/>
  <c r="R18" i="3"/>
  <c r="R227" i="3"/>
  <c r="R114" i="3"/>
  <c r="R130" i="3"/>
  <c r="R222" i="3"/>
  <c r="R174" i="3"/>
  <c r="R210" i="3"/>
  <c r="R178" i="3"/>
  <c r="R34" i="3"/>
  <c r="R206" i="3"/>
  <c r="R190" i="3"/>
  <c r="R194" i="3"/>
  <c r="R150" i="3"/>
  <c r="R172" i="3"/>
  <c r="R261" i="3"/>
  <c r="R273" i="3"/>
  <c r="R258" i="3"/>
  <c r="R250" i="3"/>
  <c r="R269" i="3"/>
  <c r="R256" i="3"/>
  <c r="R260" i="3"/>
  <c r="R241" i="3"/>
  <c r="R235" i="3"/>
  <c r="R255" i="3"/>
  <c r="R240" i="3"/>
  <c r="R254" i="3"/>
  <c r="R239" i="3"/>
  <c r="R272" i="3"/>
  <c r="R253" i="3"/>
  <c r="R238" i="3"/>
  <c r="R271" i="3"/>
  <c r="R252" i="3"/>
  <c r="R237" i="3"/>
  <c r="R270" i="3"/>
  <c r="R251" i="3"/>
  <c r="R236" i="3"/>
  <c r="R268" i="3"/>
  <c r="R249" i="3"/>
  <c r="R234" i="3"/>
  <c r="R267" i="3"/>
  <c r="R248" i="3"/>
  <c r="R266" i="3"/>
  <c r="R232" i="3"/>
  <c r="R265" i="3"/>
  <c r="R259" i="3"/>
  <c r="R231" i="3"/>
  <c r="R264" i="3"/>
  <c r="R246" i="3"/>
  <c r="R263" i="3"/>
  <c r="R245" i="3"/>
  <c r="R229" i="3"/>
  <c r="R262" i="3"/>
  <c r="R244" i="3"/>
  <c r="R228" i="3"/>
  <c r="R243" i="3"/>
  <c r="R257" i="3"/>
  <c r="R242" i="3"/>
  <c r="R226" i="3"/>
  <c r="F213" i="3"/>
  <c r="R134" i="3"/>
  <c r="R135" i="3"/>
  <c r="R133" i="3"/>
  <c r="R132" i="3"/>
  <c r="R141" i="3"/>
  <c r="R138" i="3"/>
  <c r="R137" i="3"/>
  <c r="R67" i="3"/>
  <c r="R84" i="3"/>
  <c r="R98" i="3"/>
  <c r="R82" i="3"/>
  <c r="R50" i="3"/>
  <c r="R35" i="3"/>
  <c r="R3" i="3"/>
  <c r="R128" i="3"/>
  <c r="R64" i="3"/>
  <c r="R79" i="3"/>
  <c r="R63" i="3"/>
  <c r="R126" i="3"/>
  <c r="R110" i="3"/>
  <c r="R62" i="3"/>
  <c r="R46" i="3"/>
  <c r="R30" i="3"/>
  <c r="R14" i="3"/>
  <c r="R205" i="3"/>
  <c r="R189" i="3"/>
  <c r="R173" i="3"/>
  <c r="R156" i="3"/>
  <c r="R77" i="3"/>
  <c r="R155" i="3"/>
  <c r="R68" i="3"/>
  <c r="R45" i="3"/>
  <c r="R108" i="3"/>
  <c r="R92" i="3"/>
  <c r="R44" i="3"/>
  <c r="R28" i="3"/>
  <c r="R99" i="3"/>
  <c r="R19" i="3"/>
  <c r="R218" i="3"/>
  <c r="R202" i="3"/>
  <c r="R106" i="3"/>
  <c r="R90" i="3"/>
  <c r="R74" i="3"/>
  <c r="R58" i="3"/>
  <c r="R217" i="3"/>
  <c r="R201" i="3"/>
  <c r="R185" i="3"/>
  <c r="R168" i="3"/>
  <c r="R40" i="3"/>
  <c r="R183" i="3"/>
  <c r="R56" i="3"/>
  <c r="R87" i="3"/>
  <c r="R71" i="3"/>
  <c r="R198" i="3"/>
  <c r="R104" i="3"/>
  <c r="R148" i="3"/>
  <c r="R118" i="3"/>
  <c r="R86" i="3"/>
  <c r="R70" i="3"/>
  <c r="R54" i="3"/>
  <c r="R38" i="3"/>
  <c r="R69" i="3"/>
  <c r="R53" i="3"/>
  <c r="R37" i="3"/>
  <c r="R47" i="3"/>
  <c r="R83" i="3"/>
  <c r="R23" i="3"/>
  <c r="R142" i="3"/>
  <c r="R7" i="3"/>
  <c r="R125" i="3"/>
  <c r="R102" i="3"/>
  <c r="R94" i="3"/>
  <c r="R103" i="3"/>
  <c r="R85" i="3"/>
  <c r="R66" i="3"/>
  <c r="R78" i="3"/>
  <c r="R61" i="3"/>
  <c r="R59" i="3"/>
  <c r="R88" i="3"/>
  <c r="R73" i="3"/>
  <c r="R72" i="3"/>
  <c r="R49" i="3"/>
  <c r="R42" i="3"/>
  <c r="R52" i="3"/>
  <c r="R31" i="3"/>
  <c r="R15" i="3"/>
  <c r="R27" i="3"/>
  <c r="R11" i="3"/>
  <c r="R223" i="3"/>
  <c r="R207" i="3"/>
  <c r="R191" i="3"/>
  <c r="R175" i="3"/>
  <c r="R158" i="3"/>
  <c r="R157" i="3"/>
  <c r="G213" i="3" l="1"/>
  <c r="R213" i="3" s="1"/>
</calcChain>
</file>

<file path=xl/sharedStrings.xml><?xml version="1.0" encoding="utf-8"?>
<sst xmlns="http://schemas.openxmlformats.org/spreadsheetml/2006/main" count="22676" uniqueCount="2057">
  <si>
    <t>IdEmpresa</t>
  </si>
  <si>
    <t>Id</t>
  </si>
  <si>
    <t>NombreQuery</t>
  </si>
  <si>
    <t>IdModulo</t>
  </si>
  <si>
    <t>OrdenEjecucion</t>
  </si>
  <si>
    <t>QuerySqlite</t>
  </si>
  <si>
    <t>NParametros</t>
  </si>
  <si>
    <t>TipoQuery</t>
  </si>
  <si>
    <t>TablaObjetivo</t>
  </si>
  <si>
    <t>Crud</t>
  </si>
  <si>
    <t>IdEstado</t>
  </si>
  <si>
    <t>IdUsuarioCrea</t>
  </si>
  <si>
    <t>FechaHoraCreacion</t>
  </si>
  <si>
    <t>IdUsuarioActualiza</t>
  </si>
  <si>
    <t>FechaHoraActualizacion</t>
  </si>
  <si>
    <t>01</t>
  </si>
  <si>
    <t>001</t>
  </si>
  <si>
    <t>CREAR TABLA mst_Estados</t>
  </si>
  <si>
    <t>0</t>
  </si>
  <si>
    <t>1</t>
  </si>
  <si>
    <t>-- Id: 001 / NombreQuery: CREAR TABLA mst_Estados  CREATE TABLE IF NOT EXISTS mst_Estados (     Id                     VARCHAR (3)   PRIMARY KEY,     Dex                    VARCHAR (100) NOT NULL,     IdUsuarioCrea          VARCHAR (50),     FechaHoraCreacion      DATETIME,     IdUsuarioActualiza     VARCHAR (50),     FechaHoraActualizacion DATETIME  );</t>
  </si>
  <si>
    <t>NONQUERY</t>
  </si>
  <si>
    <t>mst_Estados</t>
  </si>
  <si>
    <t>CREATE TABLE</t>
  </si>
  <si>
    <t>AC</t>
  </si>
  <si>
    <t>44363337</t>
  </si>
  <si>
    <t>2022-06-13 11:53:22.017</t>
  </si>
  <si>
    <t>002</t>
  </si>
  <si>
    <t>CREAR TABLA mst_Empresas</t>
  </si>
  <si>
    <t>2</t>
  </si>
  <si>
    <t xml:space="preserve">-- Id: 002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t>
  </si>
  <si>
    <t>mst_Empresas</t>
  </si>
  <si>
    <t>003</t>
  </si>
  <si>
    <t>CREAR TABLA mst_Modulos</t>
  </si>
  <si>
    <t>3</t>
  </si>
  <si>
    <t>-- Id: 003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t>
  </si>
  <si>
    <t>mst_Modulos</t>
  </si>
  <si>
    <t>2022-06-13 11:53:22.033</t>
  </si>
  <si>
    <t>004</t>
  </si>
  <si>
    <t>CREAR TABLA mst_Dias</t>
  </si>
  <si>
    <t>4</t>
  </si>
  <si>
    <t>-- Id: 004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t>
  </si>
  <si>
    <t>mst_Dias</t>
  </si>
  <si>
    <t>005</t>
  </si>
  <si>
    <t>CREAR TABLA mst_Usuarios</t>
  </si>
  <si>
    <t>5</t>
  </si>
  <si>
    <t>-- Id: 005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</si>
  <si>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mst_Usuarios</t>
  </si>
  <si>
    <t>2022-06-13 11:53:22.050</t>
  </si>
  <si>
    <t>006</t>
  </si>
  <si>
    <t>CREAR TABLA mst_Personas</t>
  </si>
  <si>
    <t>6</t>
  </si>
  <si>
    <t>-- Id: 006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t>
  </si>
  <si>
    <t>mst_Personas</t>
  </si>
  <si>
    <t>007</t>
  </si>
  <si>
    <t>CREAR TABLA mst_Cultivos</t>
  </si>
  <si>
    <t>7</t>
  </si>
  <si>
    <t>-- Id: 007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</si>
  <si>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mst_Cultivos</t>
  </si>
  <si>
    <t>2022-06-13 11:53:22.063</t>
  </si>
  <si>
    <t>008</t>
  </si>
  <si>
    <t>CREAR TABLA mst_Variedades</t>
  </si>
  <si>
    <t>8</t>
  </si>
  <si>
    <t>-- Id: 008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t>
  </si>
  <si>
    <t>mst_Variedades</t>
  </si>
  <si>
    <t>009</t>
  </si>
  <si>
    <t>CREAR TABLA mst_Actividades</t>
  </si>
  <si>
    <t>9</t>
  </si>
  <si>
    <t>-- Id: 009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</si>
  <si>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mst_Actividades</t>
  </si>
  <si>
    <t>2022-06-13 11:53:22.080</t>
  </si>
  <si>
    <t>010</t>
  </si>
  <si>
    <t>CREAR TABLA mst_Labores</t>
  </si>
  <si>
    <t>10</t>
  </si>
  <si>
    <t>-- Id: 010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t>
  </si>
  <si>
    <t>mst_Labores</t>
  </si>
  <si>
    <t>011</t>
  </si>
  <si>
    <t>CREAR TABLA mst_Consumidores</t>
  </si>
  <si>
    <t>11</t>
  </si>
  <si>
    <t>-- Id: 011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</si>
  <si>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mst_Consumidores</t>
  </si>
  <si>
    <t>2022-06-13 11:53:22.097</t>
  </si>
  <si>
    <t>012</t>
  </si>
  <si>
    <t>CREAR TABLA trx_Tareos</t>
  </si>
  <si>
    <t>12</t>
  </si>
  <si>
    <t>-- Id: 012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t>
  </si>
  <si>
    <t>trx_Tareos</t>
  </si>
  <si>
    <t>013</t>
  </si>
  <si>
    <t>CREAR TABLA trx_Tareos_Detalle</t>
  </si>
  <si>
    <t>13</t>
  </si>
  <si>
    <t>-- Id: 013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PRIMARY KEY  (IdEmpresa,  Idtareo,  Item),  FOREIGN KEY  (IdEmpresa,  IdTareo)  REFERENCES trx_Tareos(IdEmpresa,  Id));</t>
  </si>
  <si>
    <t>trx_Tareos_Detalle</t>
  </si>
  <si>
    <t>2022-06-13 11:53:22.110</t>
  </si>
  <si>
    <t>014</t>
  </si>
  <si>
    <t>CREAR TABLA mst_OpcionesConfiguracion</t>
  </si>
  <si>
    <t>-- Id: 014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t>
  </si>
  <si>
    <t>mst_OpcionesConfiguracion</t>
  </si>
  <si>
    <t>015</t>
  </si>
  <si>
    <t>CREAR TABLA trx_ConfiguracionesLocales</t>
  </si>
  <si>
    <t>-- Id: 015 / NombreQuery: CREAR TABLA trx_ConfiguracionesLocales  CREATE TABLE IF NOT EXISTS trx_ConfiguracionesLocales (     IdEmpresa              VARCHAR (2),     MacDispositivoMovil    VARCHAR (20)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IdOpcionConfiguracion     ),     FOREIGN KEY (        IdEmpresa     )     REFERENCES mst_Empresas (Id),     FOREIGN KEY (        IdEmpresa,        MacDispositivoMovil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</si>
  <si>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trx_ConfiguracionesLocales</t>
  </si>
  <si>
    <t>2022-06-13 11:53:22.127</t>
  </si>
  <si>
    <t>016</t>
  </si>
  <si>
    <t>CREAR TABLA otr_VersionesSoftware</t>
  </si>
  <si>
    <t>16</t>
  </si>
  <si>
    <t>-- Id: 016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t>
  </si>
  <si>
    <t>otr_VersionesSoftware</t>
  </si>
  <si>
    <t>2022-06-13 11:53:22.143</t>
  </si>
  <si>
    <t>017</t>
  </si>
  <si>
    <t>CREAR TABLA mst_QuerysSqlite</t>
  </si>
  <si>
    <t>-- Id: 017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t>
  </si>
  <si>
    <t>mst_QuerysSqlite</t>
  </si>
  <si>
    <t>018</t>
  </si>
  <si>
    <t>CREAR TABLA mst_Turnos</t>
  </si>
  <si>
    <t>-- Id: 018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</si>
  <si>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mst_Turnos</t>
  </si>
  <si>
    <t>2022-06-13 11:53:22.160</t>
  </si>
  <si>
    <t>019</t>
  </si>
  <si>
    <t>CREAR TABLA trx_PersonalNuevo</t>
  </si>
  <si>
    <t>-- Id: 019 / NombreQuery: CREAR TABLA trx_PersonalNuevo  CREATE TABLE IF NOT EXISTS trx_PersonalNuevo (     IdEmpresa           VARCHAR (2)    NOT NULL,     Idtareo             VARCHAR (12)   NOT NULL,     Item                SMALLINT       NOT NULL,     Nombre              VARCHAR (500)  NOT NULL,     PRIMARY KEY (        IdEmpresa,        Idtareo,        Item     ),     FOREIGN KEY (        IdEmpresa,        Idtareo,        Item     )     REFERENCES trx_Tareos_Detalle (IdEmpresa,     IdTareo,     Item     )  );</t>
  </si>
  <si>
    <t>trx_PersonalNuevo</t>
  </si>
  <si>
    <t>020</t>
  </si>
  <si>
    <t>EXISTE ID</t>
  </si>
  <si>
    <t>-- Id: 020 / NombreQuery: EXISTE ID  SELECT ''SELECT CASE WHEN COUNT( * ) = 1 THEN ''''TRUE'''' ELSE ''''FALSE'''' END Existe    FROM #   WHERE IdEmpresa = ? AND          Id = ?;'' Query</t>
  </si>
  <si>
    <t>SCALAR</t>
  </si>
  <si>
    <t>General</t>
  </si>
  <si>
    <t>READ</t>
  </si>
  <si>
    <t>2022-06-13 11:53:22.173</t>
  </si>
  <si>
    <t>021</t>
  </si>
  <si>
    <t>ACTUALIZAR mst_Actividades</t>
  </si>
  <si>
    <t>-- Id: 021 / NombreQuery: ACTUALIZAR mst_Actividades  UPDATE mst_Actividades     SET Dex = ?,         IdEstado = ?,         IdUsuarioActualiza = ?,         FechaHoraActualiza = DATETIME(''now'',                                       ''localtime'')    WHERE IdEmpresa = ? AND          Id = ?;</t>
  </si>
  <si>
    <t>UPDATE</t>
  </si>
  <si>
    <t>022</t>
  </si>
  <si>
    <t>CLAVE VALOR mst_Actividades</t>
  </si>
  <si>
    <t>-- Id: 022 / NombreQuery: CLAVE VALOR mst_Actividades  SELECT Id Clave,         Dex Valor,         Id || '' | '' || Dex Concatenado    FROM mst_Actividades   WHERE IdEmpresa = ?;</t>
  </si>
  <si>
    <t>DATATABLE</t>
  </si>
  <si>
    <t>2022-06-13 11:53:22.190</t>
  </si>
  <si>
    <t>023</t>
  </si>
  <si>
    <t>DESCARGAR DATA mst_Actividades</t>
  </si>
  <si>
    <t>-- Id: 023 / NombreQuery: DESCARGAR DATA mst_Actividades  EXEC sp_Dgm_Gen_ListarActividades</t>
  </si>
  <si>
    <t>024</t>
  </si>
  <si>
    <t>ELIMINAR mst_Actividades</t>
  </si>
  <si>
    <t>-- Id: 024 / NombreQuery: ELIMINAR mst_Actividades  DELETE FROM mst_Actividades        WHERE IdEmpresa = ? AND               Id = ?;</t>
  </si>
  <si>
    <t>DELETE</t>
  </si>
  <si>
    <t>2022-06-13 11:53:22.207</t>
  </si>
  <si>
    <t>025</t>
  </si>
  <si>
    <t>ELIMINAR TABLA mst_Actividades</t>
  </si>
  <si>
    <t>-- Id: 025 / NombreQuery: ELIMINAR TABLA mst_Actividades  DROP TABLE IF EXISTS mst_Actividades;</t>
  </si>
  <si>
    <t>DELETE TABLE</t>
  </si>
  <si>
    <t>026</t>
  </si>
  <si>
    <t>INSERTAR mst_Actividades</t>
  </si>
  <si>
    <t>-- Id: 026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t>
  </si>
  <si>
    <t>CREATE</t>
  </si>
  <si>
    <t>2022-06-13 11:53:22.220</t>
  </si>
  <si>
    <t>027</t>
  </si>
  <si>
    <t>LIMPIAR TABLA mst_Actividades</t>
  </si>
  <si>
    <t>-- Id: 027 / NombreQuery: LIMPIAR TABLA mst_Actividades  DELETE FROM mst_Actividades;</t>
  </si>
  <si>
    <t>028</t>
  </si>
  <si>
    <t>LISTAR mst_Actividades</t>
  </si>
  <si>
    <t>-- Id: 028 / NombreQuery: LISTAR mst_Actividades  SELECT *    FROM mst_Actividades;</t>
  </si>
  <si>
    <t>2022-06-13 11:53:22.237</t>
  </si>
  <si>
    <t>029</t>
  </si>
  <si>
    <t>OBTENER mst_Actividades</t>
  </si>
  <si>
    <t>-- Id: 029 / NombreQuery: OBTENER mst_Actividades  SELECT *    FROM mst_Actividades   WHERE IdEmpresa = ? AND          Id = ?;</t>
  </si>
  <si>
    <t>2022-06-13 11:53:22.253</t>
  </si>
  <si>
    <t>030</t>
  </si>
  <si>
    <t>ACTUALIZAR mst_Consumidores</t>
  </si>
  <si>
    <t>-- Id: 030 / NombreQuery: ACTUALIZAR mst_Consumidores  UPDATE mst_Consumidores     SET Dex = ?,         IdEstado = ?,         IdUsuarioActualiza = ?,         FechaHoraActualizacion = DATETIME(''now'',                                           ''localtime'')    WHERE IdEmpresa = ? AND          Id = ?;</t>
  </si>
  <si>
    <t>031</t>
  </si>
  <si>
    <t>CLAVE VALOR mst_Consumidores</t>
  </si>
  <si>
    <t>-- Id: 031 / NombreQuery: CLAVE VALOR mst_Consumidores  SELECT Id Clave,         Dex Valor,         Id || '' | '' || Dex Concatenado    FROM mst_Consumidores   WHERE IdEmpresa = ?;</t>
  </si>
  <si>
    <t>2022-06-13 11:53:22.267</t>
  </si>
  <si>
    <t>032</t>
  </si>
  <si>
    <t>DESCARGAR DATA mst_Consumidores</t>
  </si>
  <si>
    <t>-- Id: 032 / NombreQuery: DESCARGAR DATA mst_Consumidores  EXEC sp_Dgm_Gen_ListarConsumidores</t>
  </si>
  <si>
    <t>033</t>
  </si>
  <si>
    <t>ELIMINAR mst_Consumidores</t>
  </si>
  <si>
    <t>-- Id: 033 / NombreQuery: ELIMINAR mst_Consumidores  DELETE FROM mst_Consumidores        WHERE IdEmpresa = ? AND               Id = ?;</t>
  </si>
  <si>
    <t>2022-06-13 11:53:22.283</t>
  </si>
  <si>
    <t>034</t>
  </si>
  <si>
    <t>ELIMINAR TABLA mst_Consumidores</t>
  </si>
  <si>
    <t>-- Id: 034 / NombreQuery: ELIMINAR TABLA mst_Consumidores  DROP TABLE IF EXISTS mst_Consumidores;</t>
  </si>
  <si>
    <t>035</t>
  </si>
  <si>
    <t>INSERTAR mst_Consumidores</t>
  </si>
  <si>
    <t>-- Id: 035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t>
  </si>
  <si>
    <t>2022-06-13 11:53:22.300</t>
  </si>
  <si>
    <t>036</t>
  </si>
  <si>
    <t>LIMPIAR TABLA mst_Consumidores</t>
  </si>
  <si>
    <t>-- Id: 036 / NombreQuery: LIMPIAR TABLA mst_Consumidores  DELETE FROM mst_Consumidores;</t>
  </si>
  <si>
    <t>037</t>
  </si>
  <si>
    <t>LISTAR mst_Consumidores</t>
  </si>
  <si>
    <t>-- Id: 037 / NombreQuery: LISTAR mst_Consumidores  SELECT *    FROM mst_Consumidores;</t>
  </si>
  <si>
    <t>2022-06-13 11:53:22.313</t>
  </si>
  <si>
    <t>038</t>
  </si>
  <si>
    <t>OBTENER mst_Consumidores</t>
  </si>
  <si>
    <t>-- Id: 038 / NombreQuery: OBTENER mst_Consumidores  SELECT *    FROM mst_Consumidores   WHERE IdEmpresa = ? AND          Id = ?;</t>
  </si>
  <si>
    <t>039</t>
  </si>
  <si>
    <t>ACTUALIZAR mst_Cultivos</t>
  </si>
  <si>
    <t>-- Id: 039 / NombreQuery: ACTUALIZAR mst_Cultivos  UPDATE mst_Cultivos     SET Dex = ?,-- VARCHAR (300),         IdEstado = ?,-- VARCHAR (3),         IdUsuarioActualiza = ?,-- VARCHAR (50),         FechaHoraActualizacion =  DATETIME(''now'',''localtime'') -- DATETIME,   WHERE IdEmpresa = ? AND          Id = ?;</t>
  </si>
  <si>
    <t>2022-06-13 11:53:22.330</t>
  </si>
  <si>
    <t>040</t>
  </si>
  <si>
    <t>CLAVE VALOR mst_Cultivos</t>
  </si>
  <si>
    <t>-- Id: 040 / NombreQuery: CLAVE VALOR mst_Cultivos  SELECT Id Clave,         Dex Valor,         Id || '' | '' || Dex Concatenado    FROM mst_Cultivos   WHERE IdEmpresa = ?;</t>
  </si>
  <si>
    <t>041</t>
  </si>
  <si>
    <t>DESCARGAR DATA mst_Cultivos</t>
  </si>
  <si>
    <t>-- Id: 041 / NombreQuery: DESCARGAR DATA mst_Cultivos  EXEC sp_Dgm_Gen_ListarCultivos</t>
  </si>
  <si>
    <t>2022-06-13 11:53:22.347</t>
  </si>
  <si>
    <t>042</t>
  </si>
  <si>
    <t>ELIMINAR mst_Cultivos</t>
  </si>
  <si>
    <t>-- Id: 042 / NombreQuery: ELIMINAR mst_Cultivos  DELETE FROM mst_Cultivos        WHERE IdEmpresa = ? AND               Id = ?;</t>
  </si>
  <si>
    <t>043</t>
  </si>
  <si>
    <t>ELIMINAR TABLA mst_Cultivos</t>
  </si>
  <si>
    <t>-- Id: 043 / NombreQuery: ELIMINAR TABLA mst_Cultivos  DROP TABLE IF EXISTS mst_Cultivos;</t>
  </si>
  <si>
    <t>2022-06-13 11:53:22.360</t>
  </si>
  <si>
    <t>044</t>
  </si>
  <si>
    <t>INSERTAR mst_Cultivos</t>
  </si>
  <si>
    <t>-- Id: 044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t>
  </si>
  <si>
    <t>045</t>
  </si>
  <si>
    <t>LIMPIAR TABLA mst_Cultivos</t>
  </si>
  <si>
    <t>-- Id: 045 / NombreQuery: LIMPIAR TABLA mst_Cultivos  DELETE FROM mst_Cultivos;</t>
  </si>
  <si>
    <t>2022-06-13 11:53:22.377</t>
  </si>
  <si>
    <t>046</t>
  </si>
  <si>
    <t>LISTAR mst_Cultivos</t>
  </si>
  <si>
    <t>-- Id: 046 / NombreQuery: LISTAR mst_Cultivos  SELECT *    FROM mst_Cultivos;</t>
  </si>
  <si>
    <t>2022-06-13 11:53:22.393</t>
  </si>
  <si>
    <t>047</t>
  </si>
  <si>
    <t>OBTENER mst_Cultivos</t>
  </si>
  <si>
    <t>-- Id: 047 / NombreQuery: OBTENER mst_Cultivos  SELECT *    FROM mst_Cultivos   WHERE IdEmpresa = ? AND          Id = ?;</t>
  </si>
  <si>
    <t>048</t>
  </si>
  <si>
    <t>ACTUALIZAR mst_Dias</t>
  </si>
  <si>
    <t>-- Id: 048 / NombreQuery: ACTUALIZAR mst_Dias  UPDATE mst_Dias     SET          Semana = ?,         Mes = ?,         Anio = ?,         NombreDia = ?,         NombreDiaCorto = ?,         NombreMes = ?,         SemanaNisira = ?,         Periodo = ?,         InicioSemanaNisira = ?,         FinSemanaNisira = ?,         InicioPeriodo = ?,         FinPeriodo = ?   WHERE Dia = ?;</t>
  </si>
  <si>
    <t>2022-06-13 11:53:22.410</t>
  </si>
  <si>
    <t>049</t>
  </si>
  <si>
    <t>DESCARGAR DATA mst_Dias</t>
  </si>
  <si>
    <t>-- Id: 049 / NombreQuery: DESCARGAR DATA mst_Dias  EXEC sp_Dgm_Gen_ListarDias</t>
  </si>
  <si>
    <t>050</t>
  </si>
  <si>
    <t>ELIMINAR mst_Dias</t>
  </si>
  <si>
    <t>-- Id: 050 / NombreQuery: ELIMINAR mst_Dias  DELETE FROM mst_Dias        WHERE Dia = ?;</t>
  </si>
  <si>
    <t>2022-06-13 11:53:22.423</t>
  </si>
  <si>
    <t>051</t>
  </si>
  <si>
    <t>ELIMINAR TABLA mst_Dias</t>
  </si>
  <si>
    <t>-- Id: 051 / NombreQuery: ELIMINAR TABLA mst_Dias  DROP TABLE IF EXISTS mst_Dias;</t>
  </si>
  <si>
    <t>052</t>
  </si>
  <si>
    <t>INSERTAR mst_Dias</t>
  </si>
  <si>
    <t>-- Id: 052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t>
  </si>
  <si>
    <t>2022-06-13 11:53:22.440</t>
  </si>
  <si>
    <t>053</t>
  </si>
  <si>
    <t>LIMPIAR TABLA mst_Dias</t>
  </si>
  <si>
    <t>-- Id: 053 / NombreQuery: LIMPIAR TABLA mst_Dias  DELETE FROM mst_Dias;</t>
  </si>
  <si>
    <t>054</t>
  </si>
  <si>
    <t>LISTAR mst_Dias</t>
  </si>
  <si>
    <t>-- Id: 054 / NombreQuery: LISTAR mst_Dias  SELECT *    FROM mst_Dias;</t>
  </si>
  <si>
    <t>2022-06-13 11:53:22.457</t>
  </si>
  <si>
    <t>055</t>
  </si>
  <si>
    <t>OBTENER mst_Dias</t>
  </si>
  <si>
    <t>-- Id: 055 / NombreQuery: OBTENER mst_Dias  SELECT *    FROM mst_DiaS   WHERE Id = ?;</t>
  </si>
  <si>
    <t>056</t>
  </si>
  <si>
    <t>ACTUALIZAR mst_Empresas</t>
  </si>
  <si>
    <t>-- Id: 056 / NombreQuery: ACTUALIZAR mst_Empresas  UPDATE mst_Empresas     SET RazonSocial = ?,         Ruc = ?,         Direccion = ?,         Email = ?,         Telefono = ?,         IdEstado = ?,         FechaHoraActualizacion = DATETIME(''now'',                                           ''localtime'')    WHERE Id = ?;</t>
  </si>
  <si>
    <t>2022-06-13 11:53:22.470</t>
  </si>
  <si>
    <t>057</t>
  </si>
  <si>
    <t>CLAVE VALOR mst_Empresas</t>
  </si>
  <si>
    <t>-- Id: 057 / NombreQuery: CLAVE VALOR mst_Empresas  SELECT Id Clave,         RazonSocial Valor,         Id || '' | '' || RazonSocial Concatenado    FROM mst_Empresas;</t>
  </si>
  <si>
    <t>058</t>
  </si>
  <si>
    <t>DESCARGAR DATA mst_Empresas</t>
  </si>
  <si>
    <t>-- Id: 058 / NombreQuery: DESCARGAR DATA mst_Empresas  EXEC sp_Dgm_Gen_ListarEmpresas</t>
  </si>
  <si>
    <t>2022-06-13 11:53:22.487</t>
  </si>
  <si>
    <t>059</t>
  </si>
  <si>
    <t>ELIMINAR mst_Empresas</t>
  </si>
  <si>
    <t>-- Id: 059 / NombreQuery: ELIMINAR mst_Empresas  DELETE FROM mst_Empresas        WHERE Id = ?;</t>
  </si>
  <si>
    <t>060</t>
  </si>
  <si>
    <t>ELIMINAR TABLA mst_Empresas</t>
  </si>
  <si>
    <t>-- Id: 060 / NombreQuery: ELIMINAR TABLA mst_Empresas  DROP TABLE IF EXISTS mst_Empresas;</t>
  </si>
  <si>
    <t>2022-06-13 11:53:22.503</t>
  </si>
  <si>
    <t>061</t>
  </si>
  <si>
    <t>INSERTAR mst_Empresas</t>
  </si>
  <si>
    <t>-- Id: 061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t>
  </si>
  <si>
    <t>2022-06-13 11:53:22.517</t>
  </si>
  <si>
    <t>062</t>
  </si>
  <si>
    <t>LIMPIAR TABLA mst_Empresas</t>
  </si>
  <si>
    <t>-- Id: 062 / NombreQuery: LIMPIAR TABLA mst_Empresas  DELETE FROM mst_Empresas;</t>
  </si>
  <si>
    <t>063</t>
  </si>
  <si>
    <t>LISTAR mst_Empresas</t>
  </si>
  <si>
    <t>-- Id: 063 / NombreQuery: LISTAR mst_Empresas  SELECT *    FROM mst_Empresas;</t>
  </si>
  <si>
    <t>2022-06-13 11:53:22.533</t>
  </si>
  <si>
    <t>064</t>
  </si>
  <si>
    <t>OBTENER mst_Empresas</t>
  </si>
  <si>
    <t>-- Id: 064 / NombreQuery: OBTENER mst_Empresas  SELECT *    FROM mst_Empresas   WHERE Id = ?;</t>
  </si>
  <si>
    <t>065</t>
  </si>
  <si>
    <t>ACTUALIZAR mst_Estados</t>
  </si>
  <si>
    <t>-- Id: 065 / NombreQuery: ACTUALIZAR mst_Estados  UPDATE mst_Estados     SET Dex = ?,         IdUsuarioActualiza = ?,         FechaHoraActualizacion = DATETIME(''now'',                                           ''localtime'')    WHERE Id = ?;</t>
  </si>
  <si>
    <t>2022-06-13 11:53:22.550</t>
  </si>
  <si>
    <t>066</t>
  </si>
  <si>
    <t>CLAVE VALOR mst_Estados</t>
  </si>
  <si>
    <t>-- Id: 066 / NombreQuery: CLAVE VALOR mst_Estados  SELECT Id Clave,         Dex Valor,         Id || '' | '' || Dex Concatenado    FROM mst_Estados;</t>
  </si>
  <si>
    <t>067</t>
  </si>
  <si>
    <t>DESCARGAR DATA mst_Estados</t>
  </si>
  <si>
    <t>-- Id: 067 / NombreQuery: DESCARGAR DATA mst_Estados  EXEC sp_Dgm_Gen_ListarEstados</t>
  </si>
  <si>
    <t>2022-06-13 11:53:22.563</t>
  </si>
  <si>
    <t>068</t>
  </si>
  <si>
    <t>ELIMINAR mst_Estados</t>
  </si>
  <si>
    <t>-- Id: 068 / NombreQuery: ELIMINAR mst_Estados  DELETE FROM mst_Estados        WHERE Id = ?;</t>
  </si>
  <si>
    <t>069</t>
  </si>
  <si>
    <t>ELIMINAR TABLA mst_Estados</t>
  </si>
  <si>
    <t>-- Id: 069 / NombreQuery: ELIMINAR TABLA mst_Estados  DROP TABLE IF EXISTS mst_Estados;</t>
  </si>
  <si>
    <t>2022-06-13 11:53:22.580</t>
  </si>
  <si>
    <t>070</t>
  </si>
  <si>
    <t>INSERTAR mst_Estados</t>
  </si>
  <si>
    <t>-- Id: 070 / NombreQuery: INSERTAR mst_Estados  INSERT INTO mst_Estados VALUES (                             ?,--Id,                             ?,--Dex,                             ?,--IdUsuarioCrea,                             DATETIME(''now'',''localtime''),                             ?,--IdUsuarioActualiza,                             DATETIME(''now'',''localtime'')                           );</t>
  </si>
  <si>
    <t>071</t>
  </si>
  <si>
    <t>LIMPIAR TABLA mst_Estados</t>
  </si>
  <si>
    <t>-- Id: 071 / NombreQuery: LIMPIAR TABLA mst_Estados  DELETE FROM mst_Estados;</t>
  </si>
  <si>
    <t>2022-06-13 11:53:22.597</t>
  </si>
  <si>
    <t>072</t>
  </si>
  <si>
    <t>LISTAR mst_Estados</t>
  </si>
  <si>
    <t>-- Id: 072 / NombreQuery: LISTAR mst_Estados  SELECT *    FROM mst_Estados;</t>
  </si>
  <si>
    <t>073</t>
  </si>
  <si>
    <t>OBTENER mst_Estados</t>
  </si>
  <si>
    <t>-- Id: 073 / NombreQuery: OBTENER mst_Estados  SELECT *    FROM mst_Estados   WHERE Id = ?;</t>
  </si>
  <si>
    <t>2022-06-13 11:53:22.610</t>
  </si>
  <si>
    <t>074</t>
  </si>
  <si>
    <t>ACTUALIZAR mst_Labores</t>
  </si>
  <si>
    <t>-- Id: 074 / NombreQuery: ACTUALIZAR mst_Labores  UPDATE mst_Labores     SET Dex = ?,         IdEstado = ?,         IdUsuarioActualiza = ?,         FechaHoraActualizacion = DATETIME(''now'',                                           ''localtime'')    WHERE IdEmpresa = ? AND          IdActividad = ? AND          Id = ?;</t>
  </si>
  <si>
    <t>2022-06-13 11:53:22.627</t>
  </si>
  <si>
    <t>075</t>
  </si>
  <si>
    <t>CLAVE VALOR mst_Labores</t>
  </si>
  <si>
    <t>-- Id: 075 / NombreQuery: CLAVE VALOR mst_Labores  SELECT Id Clave,         Dex Valor,         Id || '' | '' || Dex Concatenado    FROM mst_Labores   WHERE IdEmpresa = ? AND          IdActividad = ?;</t>
  </si>
  <si>
    <t>076</t>
  </si>
  <si>
    <t>DESCARGAR DATA mst_Labores</t>
  </si>
  <si>
    <t>-- Id: 076 / NombreQuery: DESCARGAR DATA mst_Labores  EXEC sp_Dgm_Gen_ListarLabores</t>
  </si>
  <si>
    <t>2022-06-13 11:53:22.643</t>
  </si>
  <si>
    <t>077</t>
  </si>
  <si>
    <t>ELIMINAR mst_Labores</t>
  </si>
  <si>
    <t>-- Id: 077 / NombreQuery: ELIMINAR mst_Labores  DELETE FROM mst_Labores        WHERE IdEmpresa = ? AND               IdActividad = ? AND               Id = ?;</t>
  </si>
  <si>
    <t>078</t>
  </si>
  <si>
    <t>ELIMINAR TABLA mst_Labores</t>
  </si>
  <si>
    <t>-- Id: 078 / NombreQuery: ELIMINAR TABLA mst_Labores  DROP TABLE IF EXISTS mst_Labores;</t>
  </si>
  <si>
    <t>2022-06-13 11:53:22.660</t>
  </si>
  <si>
    <t>079</t>
  </si>
  <si>
    <t>INSERTAR mst_Labores</t>
  </si>
  <si>
    <t>-- Id: 079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t>
  </si>
  <si>
    <t>080</t>
  </si>
  <si>
    <t>LIMPIAR TABLA mst_Labores</t>
  </si>
  <si>
    <t>-- Id: 080 / NombreQuery: LIMPIAR TABLA mst_Labores  DELETE FROM mst_Labores;</t>
  </si>
  <si>
    <t>2022-06-13 11:53:22.673</t>
  </si>
  <si>
    <t>081</t>
  </si>
  <si>
    <t>LISTAR mst_Labores</t>
  </si>
  <si>
    <t>-- Id: 081 / NombreQuery: LISTAR mst_Labores  SELECT *    FROM mst_Labores;</t>
  </si>
  <si>
    <t>082</t>
  </si>
  <si>
    <t>OBTENER mst_Labores</t>
  </si>
  <si>
    <t>-- Id: 082 / NombreQuery: OBTENER mst_Labores  SELECT *    FROM mst_Labores   WHERE IdEmpresa = ? AND          IdActividad = ? AND          Id = ?;</t>
  </si>
  <si>
    <t>2022-06-13 11:53:22.690</t>
  </si>
  <si>
    <t>083</t>
  </si>
  <si>
    <t>ACTUALIZAR mst_Modulos</t>
  </si>
  <si>
    <t>-- Id: 083 / NombreQuery: ACTUALIZAR mst_Modulos  UPDATE mst_Modulos     SET Dex = ?,         Icono = ?,         IdEstado = ?,         --IdUsuarioActualiza = ?,         FechaHoraActualizacion = DATETIME(''now'',''localtime'')    WHERE Id = ?;</t>
  </si>
  <si>
    <t>084</t>
  </si>
  <si>
    <t>CLAVE VALOR mst_Modulos</t>
  </si>
  <si>
    <t>-- Id: 084 / NombreQuery: CLAVE VALOR mst_Modulos  SELECT Id Clave,         Dex Valor,         Id || '' | '' || Dex Concatenado    FROM mst_Modulos;</t>
  </si>
  <si>
    <t>2022-06-13 11:53:22.707</t>
  </si>
  <si>
    <t>085</t>
  </si>
  <si>
    <t>DESCARGAR DATA mst_Modulos</t>
  </si>
  <si>
    <t>-- Id: 085 / NombreQuery: DESCARGAR DATA mst_Modulos  EXEC sp_Dgm_Gen_ListarModulos</t>
  </si>
  <si>
    <t>086</t>
  </si>
  <si>
    <t>ELIMINAR mst_Modulos</t>
  </si>
  <si>
    <t>-- Id: 086 / NombreQuery: ELIMINAR mst_Modulos  DELETE FROM mst_Modulos        WHERE Id = ?;</t>
  </si>
  <si>
    <t>2022-06-13 11:53:22.720</t>
  </si>
  <si>
    <t>087</t>
  </si>
  <si>
    <t>ELIMINAR TABLA mst_Modulos</t>
  </si>
  <si>
    <t>-- Id: 087 / NombreQuery: ELIMINAR TABLA mst_Modulos  DROP TABLE IF EXISTS mst_Modulos;</t>
  </si>
  <si>
    <t>088</t>
  </si>
  <si>
    <t>INSERTAR mst_Modulos</t>
  </si>
  <si>
    <t>-- Id: 088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t>
  </si>
  <si>
    <t>2022-06-13 11:53:22.737</t>
  </si>
  <si>
    <t>089</t>
  </si>
  <si>
    <t>LIMPIAR TABLA mst_Modulos</t>
  </si>
  <si>
    <t>-- Id: 089 / NombreQuery: LIMPIAR TABLA mst_Modulos  DELETE FROM mst_Modulos;</t>
  </si>
  <si>
    <t>2022-06-13 11:53:22.753</t>
  </si>
  <si>
    <t>090</t>
  </si>
  <si>
    <t>LISTAR mst_Modulos</t>
  </si>
  <si>
    <t>-- Id: 090 / NombreQuery: LISTAR mst_Modulos  SELECT Id,         Dex    FROM mst_Modulos   WHERE IdEstado = ''AC'' AND          Id &lt;&gt; 0 AND          IdEmpresa = ?;</t>
  </si>
  <si>
    <t>091</t>
  </si>
  <si>
    <t>OBTENER mst_Modulos</t>
  </si>
  <si>
    <t>-- Id: 091 / NombreQuery: OBTENER mst_Modulos  SELECT *    FROM mst_Modulos   WHERE Id = ?;</t>
  </si>
  <si>
    <t>2022-06-13 11:53:22.767</t>
  </si>
  <si>
    <t>092</t>
  </si>
  <si>
    <t>ACTUALIZAR mst_OpcionesConfiguracion</t>
  </si>
  <si>
    <t>-- Id: 092 / NombreQuery: ACTUALIZAR mst_OpcionesConfiguracion  UPDATE mst_OpcionesConfiguracion     SET Dex = ?,-- VARCHAR (300),         TipoConfiguracion = ?,-- VARCHAR (10),         IdEstado = ?,-- VARCHAR (3),         IdUsuarioActualiza = ?,-- VARCHAR (50),         FechaHoraActualizacion =  DATETIME(''now'',                                           ''localtime'')-- DATETIME,   WHERE Id = ? AND          IdModulos = ?;</t>
  </si>
  <si>
    <t>2022-06-13 11:53:22.783</t>
  </si>
  <si>
    <t>093</t>
  </si>
  <si>
    <t>CLAVE VALOR mst_OpcionesConfiguracion</t>
  </si>
  <si>
    <t>-- Id: 093 / NombreQuery: CLAVE VALOR mst_OpcionesConfiguracion  SELECT Id Clave,         Dex Valor,         Id || '' | '' || Dex Concatenado    FROM mst_OpcionesConfiguracion   WHERE IdEmpresa = ?;</t>
  </si>
  <si>
    <t>2022-06-13 11:53:22.800</t>
  </si>
  <si>
    <t>094</t>
  </si>
  <si>
    <t>DESCARGAR DATA mst_OpcionesConfiguracion</t>
  </si>
  <si>
    <t>-- Id: 094 / NombreQuery: DESCARGAR DATA mst_OpcionesConfiguracion  EXEC sp_Dgm_Gen_ListarOpcionesConfiguracion</t>
  </si>
  <si>
    <t>2022-06-13 11:53:22.830</t>
  </si>
  <si>
    <t>095</t>
  </si>
  <si>
    <t>ELIMINAR mst_OpcionesConfiguracion</t>
  </si>
  <si>
    <t>-- Id: 095 / NombreQuery: ELIMINAR mst_OpcionesConfiguracion  DELETE FROM mst_OpcionesConfiguracion        WHERE Id = ? AND               IdModulos = ?;</t>
  </si>
  <si>
    <t>096</t>
  </si>
  <si>
    <t>ELIMINAR TABLA mst_OpcionesConfiguracion</t>
  </si>
  <si>
    <t>-- Id: 096 / NombreQuery: ELIMINAR TABLA mst_OpcionesConfiguracion  DROP TABLE IF EXISTS mst_OpcionesConfiguracion;</t>
  </si>
  <si>
    <t>2022-06-13 11:53:22.847</t>
  </si>
  <si>
    <t>097</t>
  </si>
  <si>
    <t>INSERTAR mst_OpcionesConfiguracion</t>
  </si>
  <si>
    <t>-- Id: 097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t>
  </si>
  <si>
    <t>098</t>
  </si>
  <si>
    <t>LIMPIAR TABLA mst_OpcionesConfiguracion</t>
  </si>
  <si>
    <t>-- Id: 098 / NombreQuery: LIMPIAR TABLA mst_OpcionesConfiguracion  DELETE FROM mst_OpcionesConfiguracion;</t>
  </si>
  <si>
    <t>2022-06-13 11:53:22.860</t>
  </si>
  <si>
    <t>099</t>
  </si>
  <si>
    <t>LISTAR mst_OpcionesConfiguracion</t>
  </si>
  <si>
    <t>-- Id: 099 / NombreQuery: LISTAR mst_OpcionesConfiguracion  SELECT *    FROM mst_OpcionesConfiguracion;</t>
  </si>
  <si>
    <t>2022-06-13 11:53:22.893</t>
  </si>
  <si>
    <t>100</t>
  </si>
  <si>
    <t>OBTENER mst_OpcionesConfiguracion</t>
  </si>
  <si>
    <t>-- Id: 100 / NombreQuery: OBTENER mst_OpcionesConfiguracion  SELECT *    FROM mst_OpcionesConfiguracion   WHERE Id = ? AND          IdModulo = ?;</t>
  </si>
  <si>
    <t>101</t>
  </si>
  <si>
    <t>ACTUALIZAR mst_Personas</t>
  </si>
  <si>
    <t>-- Id: 101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t>
  </si>
  <si>
    <t>2022-06-13 11:53:22.910</t>
  </si>
  <si>
    <t>102</t>
  </si>
  <si>
    <t>CLAVE VALOR mst_Personas</t>
  </si>
  <si>
    <t>-- Id: 102 / NombreQuery: CLAVE VALOR mst_Personas  SELECT NroDocumento Clave,         IdCodigoGeneral Valor,         Paterno || '' '' || Materno || '' '' || Nombres Concatenado    FROM mst_Personas   WHERE IdEmpresa = ?;</t>
  </si>
  <si>
    <t>2022-06-13 11:53:22.970</t>
  </si>
  <si>
    <t>103</t>
  </si>
  <si>
    <t>DESCARGAR DATA mst_Personas</t>
  </si>
  <si>
    <t>-- Id: 103 / NombreQuery: DESCARGAR DATA mst_Personas  EXEC sp_Dgm_Gen_ListarPersonas</t>
  </si>
  <si>
    <t>104</t>
  </si>
  <si>
    <t>ELIMINAR mst_Personas</t>
  </si>
  <si>
    <t>-- Id: 104 / NombreQuery: ELIMINAR mst_Personas  DELETE FROM mst_Personas        WHERE IdEmpresa = ? AND               NroDocumento = ?;</t>
  </si>
  <si>
    <t>2022-06-13 11:53:23.003</t>
  </si>
  <si>
    <t>105</t>
  </si>
  <si>
    <t>ELIMINAR TABLA mst_Personas</t>
  </si>
  <si>
    <t>-- Id: 105 / NombreQuery: ELIMINAR TABLA mst_Personas  DROP TABLE IF EXISTS mst_Personas;</t>
  </si>
  <si>
    <t>2022-06-13 11:53:23.017</t>
  </si>
  <si>
    <t>106</t>
  </si>
  <si>
    <t>INSERTAR mst_Personas</t>
  </si>
  <si>
    <t>-- Id: 106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t>
  </si>
  <si>
    <t>107</t>
  </si>
  <si>
    <t>LIMPIAR TABLA mst_Personas</t>
  </si>
  <si>
    <t>-- Id: 107 / NombreQuery: LIMPIAR TABLA mst_Personas  DELETE FROM mst_Personas;</t>
  </si>
  <si>
    <t>2022-06-13 11:53:23.050</t>
  </si>
  <si>
    <t>108</t>
  </si>
  <si>
    <t>LISTAR mst_Personas</t>
  </si>
  <si>
    <t>-- Id: 108 / NombreQuery: LISTAR mst_Personas  SELECT *    FROM mst_Personas;</t>
  </si>
  <si>
    <t>2022-06-13 11:53:23.063</t>
  </si>
  <si>
    <t>109</t>
  </si>
  <si>
    <t>OBTENER mst_Personas</t>
  </si>
  <si>
    <t>-- Id: 109 / NombreQuery: OBTENER mst_Personas  SELECT *    FROM mst_Personas   WHERE IdEmpresa = ? AND          NroDocumento = ?;</t>
  </si>
  <si>
    <t>2022-06-13 11:53:23.080</t>
  </si>
  <si>
    <t>110</t>
  </si>
  <si>
    <t>ACTUALIZAR mst_QuerysSqlite</t>
  </si>
  <si>
    <t>-- Id: 110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t>
  </si>
  <si>
    <t>2022-06-13 11:53:23.097</t>
  </si>
  <si>
    <t>111</t>
  </si>
  <si>
    <t>CLAVE VALOR mst_QuerysSqlite</t>
  </si>
  <si>
    <t>-- Id: 111 / NombreQuery: CLAVE VALOR mst_QuerysSqlite  SELECT Id Clave,         Dex Valor,         Id || '' | '' || Dex Concatenado    FROM mst_OpcionesConfiguracion   WHERE IdEmpresa = ?;</t>
  </si>
  <si>
    <t>112</t>
  </si>
  <si>
    <t>DESCARGAR DATA mst_QuerysSqlite</t>
  </si>
  <si>
    <t>-- Id: 112 / NombreQuery: DESCARGAR DATA mst_QuerysSqlite  EXEC sp_Dgm_Gen_ListarQuerys</t>
  </si>
  <si>
    <t>2022-06-13 11:53:23.127</t>
  </si>
  <si>
    <t>113</t>
  </si>
  <si>
    <t>ELIMINAR mst_QuerysSqlite</t>
  </si>
  <si>
    <t>-- Id: 113 / NombreQuery: ELIMINAR mst_QuerysSqlite  DELETE FROM mst_QuerysSqlite        WHERE Id = ?;</t>
  </si>
  <si>
    <t>2022-06-13 11:53:23.143</t>
  </si>
  <si>
    <t>114</t>
  </si>
  <si>
    <t>ELIMINAR TABLA mst_QuerysSqlite</t>
  </si>
  <si>
    <t>-- Id: 114 / NombreQuery: ELIMINAR TABLA mst_QuerysSqlite  DROP TABLE IF EXISTS mst_QuerysSqlite;</t>
  </si>
  <si>
    <t>115</t>
  </si>
  <si>
    <t>INSERTAR mst_QuerysSqlite</t>
  </si>
  <si>
    <t>-- Id: 115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t>
  </si>
  <si>
    <t>2022-06-13 11:53:23.173</t>
  </si>
  <si>
    <t>116</t>
  </si>
  <si>
    <t>LIMPIAR TABLA mst_QuerysSqlite</t>
  </si>
  <si>
    <t>-- Id: 116 / NombreQuery: LIMPIAR TABLA mst_QuerysSqlite  DELETE FROM mst_QuerysSqlite;</t>
  </si>
  <si>
    <t>2022-06-13 11:53:23.207</t>
  </si>
  <si>
    <t>117</t>
  </si>
  <si>
    <t>LISTAR mst_QuerysSqlite</t>
  </si>
  <si>
    <t>-- Id: 117 / NombreQuery: LISTAR mst_QuerysSqlite  SELECT *    FROM mst_QuerysSqlite;</t>
  </si>
  <si>
    <t>2022-06-13 11:53:23.220</t>
  </si>
  <si>
    <t>118</t>
  </si>
  <si>
    <t>OBTENER mst_QuerysSqlite</t>
  </si>
  <si>
    <t>-- Id: 118 / NombreQuery: OBTENER mst_QuerysSqlite  SELECT *    FROM mst_QuerysSqlite   WHERE Id = ?;</t>
  </si>
  <si>
    <t>2022-06-13 11:53:23.253</t>
  </si>
  <si>
    <t>119</t>
  </si>
  <si>
    <t>ACTUALIZAR mst_Turnos</t>
  </si>
  <si>
    <t>-- Id: 119 / NombreQuery: ACTUALIZAR mst_Turnos  UPDATE mst_Turnos     SET Dex = ?,         IdEstado = ?,         IdUsuarioActualiza = ?,         FechaHoraActualiza = DATETIME(''now'',                                       ''localtime'')    WHERE IdEmpresa = ? AND          Id = ?;</t>
  </si>
  <si>
    <t>120</t>
  </si>
  <si>
    <t>CLAVE VALOR mst_Turnos</t>
  </si>
  <si>
    <t>-- Id: 120 / NombreQuery: CLAVE VALOR mst_Turnos  SELECT Id Clave,         Dex Valor,         Id || '' | '' || Dex Concatenado    FROM mst_Turnos   WHERE IdEmpresa = ?;</t>
  </si>
  <si>
    <t>2022-06-13 11:53:23.267</t>
  </si>
  <si>
    <t>121</t>
  </si>
  <si>
    <t>DESCARGAR DATA mst_Turnos</t>
  </si>
  <si>
    <t>-- Id: 121 / NombreQuery: DESCARGAR DATA mst_Turnos  EXEC sp_Dgm_Gen_ListarTurnos</t>
  </si>
  <si>
    <t>122</t>
  </si>
  <si>
    <t>ELIMINAR mst_Turnos</t>
  </si>
  <si>
    <t>-- Id: 122 / NombreQuery: ELIMINAR mst_Turnos  DELETE FROM mst_Turnos        WHERE IdEmpresa = ? AND               Id = ?;</t>
  </si>
  <si>
    <t>2022-06-13 11:53:23.283</t>
  </si>
  <si>
    <t>123</t>
  </si>
  <si>
    <t>ELIMINAR TABLA mst_Turnos</t>
  </si>
  <si>
    <t>-- Id: 123 / NombreQuery: ELIMINAR TABLA mst_Turnos  DROP TABLE IF EXISTS mst_Turnos;</t>
  </si>
  <si>
    <t>2022-06-13 11:53:23.300</t>
  </si>
  <si>
    <t>124</t>
  </si>
  <si>
    <t>INSERTAR mst_Turnos</t>
  </si>
  <si>
    <t>-- Id: 124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t>
  </si>
  <si>
    <t>2022-06-13 11:53:23.330</t>
  </si>
  <si>
    <t>125</t>
  </si>
  <si>
    <t>LIMPIAR TABLA mst_Turnos</t>
  </si>
  <si>
    <t>-- Id: 125 / NombreQuery: LIMPIAR TABLA mst_Turnos  DELETE FROM mst_Turnos;</t>
  </si>
  <si>
    <t>126</t>
  </si>
  <si>
    <t>LISTAR mst_Turnos</t>
  </si>
  <si>
    <t>-- Id: 126 / NombreQuery: LISTAR mst_Turnos  SELECT *    FROM mst_Turnos;</t>
  </si>
  <si>
    <t>2022-06-13 11:53:23.377</t>
  </si>
  <si>
    <t>127</t>
  </si>
  <si>
    <t>OBTENER mst_Turnos</t>
  </si>
  <si>
    <t>-- Id: 127 / NombreQuery: OBTENER mst_Turnos  SELECT *    FROM mst_Turnos   WHERE IdEmpresa = ? AND          Id = ?;</t>
  </si>
  <si>
    <t>128</t>
  </si>
  <si>
    <t>ACTUALIZAR mst_Usuarios</t>
  </si>
  <si>
    <t>-- Id: 128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t>
  </si>
  <si>
    <t>2022-06-13 11:53:23.393</t>
  </si>
  <si>
    <t>129</t>
  </si>
  <si>
    <t>DESCARGAR DATA mst_Usuarios</t>
  </si>
  <si>
    <t>-- Id: 129 / NombreQuery: DESCARGAR DATA mst_Usuarios  EXEC sp_Dgm_Gen_ListarUsuarios</t>
  </si>
  <si>
    <t>2022-06-13 11:53:23.410</t>
  </si>
  <si>
    <t>130</t>
  </si>
  <si>
    <t>ELIMINAR mst_Usuarios</t>
  </si>
  <si>
    <t>-- Id: 130 / NombreQuery: ELIMINAR mst_Usuarios  DELETE FROM mst_Usuarios        WHERE IdEmpresa = ? AND               Id = ?;</t>
  </si>
  <si>
    <t>131</t>
  </si>
  <si>
    <t>ELIMINAR TABLA mst_Usuarios</t>
  </si>
  <si>
    <t>-- Id: 131 / NombreQuery: ELIMINAR TABLA mst_Usuarios  DROP TABLE IF EXISTS mst_Usuarios;</t>
  </si>
  <si>
    <t>2022-06-13 11:53:23.423</t>
  </si>
  <si>
    <t>132</t>
  </si>
  <si>
    <t>INSERTAR mst_Usuarios</t>
  </si>
  <si>
    <t>-- Id: 132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t>
  </si>
  <si>
    <t>133</t>
  </si>
  <si>
    <t>LIMPIAR TABLA mst_Usuarios</t>
  </si>
  <si>
    <t>-- Id: 133 / NombreQuery: LIMPIAR TABLA mst_Usuarios  DELETE FROM mst_Usuarios;</t>
  </si>
  <si>
    <t>2022-06-13 11:53:23.457</t>
  </si>
  <si>
    <t>134</t>
  </si>
  <si>
    <t>LISTAR mst_Usuarios</t>
  </si>
  <si>
    <t>-- Id: 134 / NombreQuery: LISTAR mst_Usuarios  SELECT *    FROM mst_Usuarios;</t>
  </si>
  <si>
    <t>135</t>
  </si>
  <si>
    <t>OBTENER DATOS LOGIN</t>
  </si>
  <si>
    <t>-- Id: 135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</si>
  <si>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2022-06-13 11:53:23.470</t>
  </si>
  <si>
    <t>136</t>
  </si>
  <si>
    <t>OBTENER mst_Usuarios</t>
  </si>
  <si>
    <t>-- Id: 136 / NombreQuery: OBTENER mst_Usuarios  SELECT *    FROM mst_Usuarios   WHERE IdEmpresa = ? AND          Id = ?;</t>
  </si>
  <si>
    <t>137</t>
  </si>
  <si>
    <t>ACTUALIZAR mst_Variedades</t>
  </si>
  <si>
    <t>-- Id: 137 / NombreQuery: ACTUALIZAR mst_Variedades  UPDATE mst_Variedades     SET Dex = ?,-- VARCHAR (300),         IdEstado = ?,-- VARCHAR (3),         IdUsuarioActualiza = ?,-- VARCHAR (50),         FechaHoraActualizacion = DATETIME(''now'',                                       ''localtime'') -- DATETIME,   WHERE IdEmpresa = ? AND          IdCultivo = ? AND          Id = ?;</t>
  </si>
  <si>
    <t>2022-06-13 11:53:23.487</t>
  </si>
  <si>
    <t>138</t>
  </si>
  <si>
    <t>CLAVE VALOR mst_Variedades</t>
  </si>
  <si>
    <t>-- Id: 138 / NombreQuery: CLAVE VALOR mst_Variedades  SELECT Id Clave,         Dex Valor,         Id || '' | '' || Dex Concatenado    FROM mst_Variedades   WHERE IdEmpresa = ? AND          IdCultivo = ?;</t>
  </si>
  <si>
    <t>2022-06-13 11:53:23.503</t>
  </si>
  <si>
    <t>139</t>
  </si>
  <si>
    <t>DESCARGAR DATA mst_Variedades</t>
  </si>
  <si>
    <t>-- Id: 139 / NombreQuery: DESCARGAR DATA mst_Variedades  EXEC sp_Dgm_Gen_ListarVariedades</t>
  </si>
  <si>
    <t>140</t>
  </si>
  <si>
    <t>ELIMINAR mst_Variedades</t>
  </si>
  <si>
    <t>-- Id: 140 / NombreQuery: ELIMINAR mst_Variedades  DELETE FROM mst_Variedades        WHERE IdEmpresa = ? AND               IdCultivo = ? AND               Id = ?;</t>
  </si>
  <si>
    <t>2022-06-13 11:53:23.517</t>
  </si>
  <si>
    <t>141</t>
  </si>
  <si>
    <t>ELIMINAR TABLA mst_Variedades</t>
  </si>
  <si>
    <t>-- Id: 141 / NombreQuery: ELIMINAR TABLA mst_Variedades  DROP TABLE IF EXISTS mst_Variedades;</t>
  </si>
  <si>
    <t>142</t>
  </si>
  <si>
    <t>INSERTAR mst_Variedades</t>
  </si>
  <si>
    <t>-- Id: 142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t>
  </si>
  <si>
    <t>2022-06-13 11:53:23.533</t>
  </si>
  <si>
    <t>143</t>
  </si>
  <si>
    <t>LIMPIAR TABLA mst_Variedades</t>
  </si>
  <si>
    <t>-- Id: 143 / NombreQuery: LIMPIAR TABLA mst_Variedades  DELETE FROM mst_Variedades;</t>
  </si>
  <si>
    <t>144</t>
  </si>
  <si>
    <t>LISTAR mst_Variedades</t>
  </si>
  <si>
    <t>-- Id: 144 / NombreQuery: LISTAR mst_Variedades  SELECT *    FROM mst_Variedades;</t>
  </si>
  <si>
    <t>2022-06-13 11:53:23.550</t>
  </si>
  <si>
    <t>145</t>
  </si>
  <si>
    <t>OBTENER mst_Variedades</t>
  </si>
  <si>
    <t>-- Id: 145 / NombreQuery: OBTENER mst_Variedades  SELECT *    FROM mst_Variedades   WHERE IdEmpresa = ? AND          IdCultivo = ? AND          Id = ?;</t>
  </si>
  <si>
    <t>146</t>
  </si>
  <si>
    <t>ACTUALIZAR otr_VersionesSoftware</t>
  </si>
  <si>
    <t>-- Id: 146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t>
  </si>
  <si>
    <t>2022-06-13 11:53:23.563</t>
  </si>
  <si>
    <t>147</t>
  </si>
  <si>
    <t>DESCARGAR DATA otr_VersionesSoftware</t>
  </si>
  <si>
    <t>-- Id: 147 / NombreQuery: DESCARGAR DATA otr_VersionesSoftware  EXEC sp_Dgm_Gen_ObtenerVersionSoftware ''?'',''?''</t>
  </si>
  <si>
    <t>148</t>
  </si>
  <si>
    <t>ELIMINAR otr_VersionesSoftware</t>
  </si>
  <si>
    <t>-- Id: 148 / NombreQuery: ELIMINAR otr_VersionesSoftware  DELETE FROM otr_VersionesSoftware        WHERE IdEmpresa = ? AND               Aplicativo = ? AND               Objetivo = ?;</t>
  </si>
  <si>
    <t>2022-06-13 11:53:23.580</t>
  </si>
  <si>
    <t>149</t>
  </si>
  <si>
    <t>ELIMINAR TABLA otr_VersionesSoftware</t>
  </si>
  <si>
    <t>-- Id: 149 / NombreQuery: ELIMINAR TABLA otr_VersionesSoftware  DROP TABLE IF EXISTS otr_VersionesSoftware;</t>
  </si>
  <si>
    <t>150</t>
  </si>
  <si>
    <t>INSERTAR otr_VersionesSoftware</t>
  </si>
  <si>
    <t>-- Id: 150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t>
  </si>
  <si>
    <t>2022-06-13 11:53:23.597</t>
  </si>
  <si>
    <t>151</t>
  </si>
  <si>
    <t>LIMPIAR TABLA otr_VersionesSoftware</t>
  </si>
  <si>
    <t>-- Id: 151 / NombreQuery: LIMPIAR TABLA otr_VersionesSoftware  DELETE FROM otr_VersionesSoftware;</t>
  </si>
  <si>
    <t>152</t>
  </si>
  <si>
    <t>LISTAR otr_VersionesSoftware</t>
  </si>
  <si>
    <t>-- Id: 152 / NombreQuery: LISTAR otr_VersionesSoftware  SELECT *    FROM otr_VersionesSoftware;</t>
  </si>
  <si>
    <t>2022-06-13 11:53:23.610</t>
  </si>
  <si>
    <t>153</t>
  </si>
  <si>
    <t>OBTENER otr_VersionesSoftware</t>
  </si>
  <si>
    <t>-- Id: 153 / NombreQuery: OBTENER otr_VersionesSoftware  SELECT *    FROM otr_VersionesSoftware   WHERE IdEmpresa = ? AND          Aplicativo = ? AND          Objetivo = ?;</t>
  </si>
  <si>
    <t>2022-06-13 11:53:23.627</t>
  </si>
  <si>
    <t>154</t>
  </si>
  <si>
    <t>ACTUALIZAR trx_ConfiguracionesLocales</t>
  </si>
  <si>
    <t>-- Id: 154 / NombreQuery: ACTUALIZAR trx_ConfiguracionesLocales  UPDATE trx_ConfiguracionesLocales     SET Valor = ?,-- VARCHAR (300) NOT NULL,         IdEstado = ?,-- VARCHAR (3)   NOT NULL,         IdUsuarioActualiza = ?,-- VARCHAR (50)  NOT NULL,         FechaHoraActualizacion = DATETIME(''now'',                                           ''localtime'')-- DATETIME      NOT NULL,    WHERE IdEmpresa = ? AND          MacDispositivoMovil = ? AND          IdOpcionConfiguracion = ?;</t>
  </si>
  <si>
    <t>155</t>
  </si>
  <si>
    <t>ACTUALIZAR trx_ConfiguracionesLocales X DESCRIPCION</t>
  </si>
  <si>
    <t>-- Id: 155 / NombreQuery: ACTUALIZAR trx_ConfiguracionesLocales X DESCRIPCION  UPDATE trx_ConfiguracionesLocales     SET Valor = ?,-- VARCHAR (300) NOT NULL,         IdEstado = ?,-- VARCHAR (3)   NOT NULL,         IdUsuarioActualiza = ?,-- VARCHAR (50)  NOT NULL,         FechaHoraActualizacion = DATETIME(''now'',                                           ''localtime'')-- DATETIME      NOT NULL,    WHERE IdEmpresa = ? AND          MacDispositivoMovil = ? AND          IdOpcionConfiguracion = (                                    SELECT Id                                      FROM mst_OpcionesConfiguracion                                     WHERE IdEmpresa = ? AND                                            Dex = ?                                     LIMIT 1                                 );</t>
  </si>
  <si>
    <t>2022-06-13 11:53:23.643</t>
  </si>
  <si>
    <t>156</t>
  </si>
  <si>
    <t>DESCARGAR DATA trx_ConfiguracionesLocales</t>
  </si>
  <si>
    <t>-- Id: 156 / NombreQuery: DESCARGAR DATA trx_ConfiguracionesLocales  EXEC sp_Dgm_Gen_ObtenerConfiguracionesLocales ''?'',''?''</t>
  </si>
  <si>
    <t>157</t>
  </si>
  <si>
    <t>ELIMINAR TABLA trx_ConfiguracionesLocales</t>
  </si>
  <si>
    <t>-- Id: 157 / NombreQuery: ELIMINAR TABLA trx_ConfiguracionesLocales  DROP TABLE IF EXISTS trx_ConfiguracionesLocales;</t>
  </si>
  <si>
    <t>2022-06-13 11:53:23.660</t>
  </si>
  <si>
    <t>158</t>
  </si>
  <si>
    <t>ELIMINAR trx_ConfiguracionesLocales</t>
  </si>
  <si>
    <t>-- Id: 158 / NombreQuery: ELIMINAR trx_ConfiguracionesLocales  DELETE FROM trx_ConfiguracionesLocales        WHERE IdEmpresa = ? AND               MacDispositivoMovil = ? AND               IdOpcionConfiguracion = ?;</t>
  </si>
  <si>
    <t>159</t>
  </si>
  <si>
    <t>EXISTE VALOR trx_ConfiguracionesLocales</t>
  </si>
  <si>
    <t>-- Id: 159 / NombreQuery: EXISTE VALOR trx_ConfiguracionesLocales  SELECT CASE WHEN COUNT( * ) = 1 THEN ''TRUE'' ELSE ''FALSE'' END Existe    FROM trx_ConfiguracionesLocales   WHERE IdEmpresa = ? AND          MacDispositivoMovil = ? AND          IdOpcionConfiguracion = (                                    SELECT Id                                      FROM mst_OpcionesConfiguracion                                     WHERE IdEmpresa = ? AND                                            Dex = ?                                     LIMIT 1                                 );</t>
  </si>
  <si>
    <t>2022-06-13 11:53:23.673</t>
  </si>
  <si>
    <t>160</t>
  </si>
  <si>
    <t>INSERTAR trx_ConfiguracionesLocales</t>
  </si>
  <si>
    <t>-- Id: 160 / NombreQuery: INSERTAR trx_ConfiguracionesLocales  INSERT INTO trx_ConfiguracionesLocales VALUES (                                            ?,-- IdEmpresa,                                            ?,-- MacDispositivoMovil,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t>
  </si>
  <si>
    <t>2022-06-13 11:53:23.690</t>
  </si>
  <si>
    <t>161</t>
  </si>
  <si>
    <t>INSERTAR VALOR trx_ConfiguracionesLocales</t>
  </si>
  <si>
    <t>-- Id: 161 / NombreQuery: INSERTAR VALOR trx_ConfiguracionesLocales  INSERT INTO trx_ConfiguracionesLocales VALUES (                                            ?,                                            ?,                                            (                                               SELECT Id                                                 FROM mst_OpcionesConfiguracion                                                WHERE IdEmpresa = ? AND                                                       Dex = ?                                                LIMIT 1                                            ),                                            ?,                                            ''AC'',                                            ?,                                            DATETIME(''now'',                                                     ''localtime''),                                            ?,                                            DATETIME(''now'',                                                     ''localtime'')                                          );</t>
  </si>
  <si>
    <t>162</t>
  </si>
  <si>
    <t>LIMPIAR TABLA trx_ConfiguracionesLocales</t>
  </si>
  <si>
    <t>-- Id: 162 / NombreQuery: LIMPIAR TABLA trx_ConfiguracionesLocales  DELETE FROM trx_ConfiguracionesLocales;</t>
  </si>
  <si>
    <t>2022-06-13 11:53:23.707</t>
  </si>
  <si>
    <t>163</t>
  </si>
  <si>
    <t>LISTAR trx_ConfiguracionesLocales</t>
  </si>
  <si>
    <t>-- Id: 163 / NombreQuery: LISTAR trx_ConfiguracionesLocales  SELECT *    FROM trx_ConfiguracionesLocales;</t>
  </si>
  <si>
    <t>164</t>
  </si>
  <si>
    <t>OBTENER trx_ConfiguracionesLocales</t>
  </si>
  <si>
    <t>-- Id: 164 / NombreQuery: OBTENER trx_ConfiguracionesLocales  SELECT *    FROM trx_ConfiguracionesLocales   WHERE IdEmpresa = ? AND          MacDispositivoMovil = ? AND          IdOpcionConfiguracion = ?;</t>
  </si>
  <si>
    <t>2022-06-13 11:53:23.720</t>
  </si>
  <si>
    <t>165</t>
  </si>
  <si>
    <t>ACTUALIZAR trx_PersonalNuevo</t>
  </si>
  <si>
    <t>-- Id: 165 / NombreQuery: ACTUALIZAR trx_PersonalNuevo  UPDATE trx_PersonalNuevo     SET Nombre = ?-- VARCHAR (500),   WHERE IdEmpresa = ? AND          Id = ? AND          Item = ?;</t>
  </si>
  <si>
    <t>2022-06-13 11:53:23.737</t>
  </si>
  <si>
    <t>166</t>
  </si>
  <si>
    <t>ELIMINAR TABLA trx_PersonalNuevo</t>
  </si>
  <si>
    <t>-- Id: 166 / NombreQuery: ELIMINAR TABLA trx_PersonalNuevo  DROP TABLE IF EXISTS trx_PersonalNuevo;</t>
  </si>
  <si>
    <t>167</t>
  </si>
  <si>
    <t>ELIMINAR trx_PersonalNuevo</t>
  </si>
  <si>
    <t>-- Id: 167 / NombreQuery: ELIMINAR trx_PersonalNuevo  DELETE FROM trx_PersonalNuevo        WHERE IdEmpresa = ? AND               Id = ? AND               Item = ?;</t>
  </si>
  <si>
    <t>2022-06-13 11:53:23.753</t>
  </si>
  <si>
    <t>168</t>
  </si>
  <si>
    <t>INSERTAR trx_PersonalNuevo</t>
  </si>
  <si>
    <t>-- Id: 168 / NombreQuery: INSERTAR trx_PersonalNuevo  INSERT INTO trx_PersonalNuevo VALUES (                                   ?,-- IdEmpresa           VARCHAR (2)    NOT NULL,                                   ?,-- Idtareo             VARCHAR (12)   NOT NULL,                                   ?,-- Item                SMALLINT       NOT NULL,                                   ?-- Nombre              VARCHAR (500)  NOT NULL,                                );</t>
  </si>
  <si>
    <t>169</t>
  </si>
  <si>
    <t>LIMPIAR TABLA trx_PersonalNuevo</t>
  </si>
  <si>
    <t>-- Id: 169 / NombreQuery: LIMPIAR TABLA trx_PersonalNuevo  DELETE FROM trx_PersonalNuevo;</t>
  </si>
  <si>
    <t>2022-06-13 11:53:23.767</t>
  </si>
  <si>
    <t>170</t>
  </si>
  <si>
    <t>LISTAR trx_PersonalNuevo</t>
  </si>
  <si>
    <t>-- Id: 170 / NombreQuery: LISTAR trx_PersonalNuevo  SELECT *    FROM trx_PersonalNuevo;</t>
  </si>
  <si>
    <t>171</t>
  </si>
  <si>
    <t>OBTENER trx_PersonalNuevo</t>
  </si>
  <si>
    <t>-- Id: 171 / NombreQuery: OBTENER trx_PersonalNuevo  SELECT *    FROM trx_PersonalNuevo   WHERE IdEmpresa = ? AND          IdTareo = ? AND          Item = ?;</t>
  </si>
  <si>
    <t>2022-06-13 11:53:23.783</t>
  </si>
  <si>
    <t>172</t>
  </si>
  <si>
    <t>ACTUALIZAR trx_Tareos</t>
  </si>
  <si>
    <t>-- Id: 172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t>
  </si>
  <si>
    <t>173</t>
  </si>
  <si>
    <t>CONTAR trx_Tareos PENDIENTES</t>
  </si>
  <si>
    <t>-- Id: 173 / NombreQuery: CONTAR trx_Tareos PENDIENTES  SELECT COUNT( * )     FROM trx_Tareos   WHERE IdEstado = ''PE'';</t>
  </si>
  <si>
    <t>2022-06-13 11:53:23.800</t>
  </si>
  <si>
    <t>174</t>
  </si>
  <si>
    <t>ELIMINAR TABLA trx_Tareos</t>
  </si>
  <si>
    <t>-- Id: 174 / NombreQuery: ELIMINAR TABLA trx_Tareos  DROP TABLE IF EXISTS trx_Tareos;</t>
  </si>
  <si>
    <t>175</t>
  </si>
  <si>
    <t>ELIMINAR trx_Tareos</t>
  </si>
  <si>
    <t>-- Id: 175 / NombreQuery: ELIMINAR trx_Tareos  DELETE FROM trx_Tareos        WHERE IdEmpresa = ? AND               Id = ?;</t>
  </si>
  <si>
    <t>2022-06-13 11:53:23.813</t>
  </si>
  <si>
    <t>176</t>
  </si>
  <si>
    <t>INSERTAR trx_Tareos</t>
  </si>
  <si>
    <t>-- Id: 176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t>
  </si>
  <si>
    <t>177</t>
  </si>
  <si>
    <t>LIMPIAR TABLA trx_Tareos</t>
  </si>
  <si>
    <t>-- Id: 177 / NombreQuery: LIMPIAR TABLA trx_Tareos  DELETE FROM trx_Tareos;</t>
  </si>
  <si>
    <t>2022-06-13 11:53:23.830</t>
  </si>
  <si>
    <t>178</t>
  </si>
  <si>
    <t>LISTAR trx_Tareos</t>
  </si>
  <si>
    <t>-- Id: 178 / NombreQuery: LISTAR trx_Tareos  SELECT *    FROM trx_Tareos;</t>
  </si>
  <si>
    <t>179</t>
  </si>
  <si>
    <t>OBTENER trx_Tareos X ESTADO Y RANGO FECHA</t>
  </si>
  <si>
    <t>-- Id: 179 / NombreQuery: OBTENER trx_Tareos X ESTADO Y RANGO FECHA  SELECT T.Id,         T.Fecha,         T.IdEstado,         T.IdTurno,         T.TotalDetalles,         PRINTF("%.2f", T.TotalHoras) TotalHoras,         PRINTF("%.2f", T.TotalRendimientos) TotalRendimientos,         PRINTF("%.2f", T.TotalHoras / 8.0) TotalJornales,         T.IdUsuarioCrea,         U.NombreUsuario,         T.Observaciones    FROM trx_Tareos T         INNER JOIN         mst_Usuarios U ON T.IdEmpresa = U.IdEmpresa AND                            T.IdUsuarioCrea = U.Id   WHERE T.IdEmpresa = ? AND          T.IdEstado = (CASE WHEN ? = ''PE'' THEN ''PE'' ELSE T.IdEstado END) AND          T.Fecha BETWEEN ? AND ?;</t>
  </si>
  <si>
    <t>2023-05-22 15:11:48.797</t>
  </si>
  <si>
    <t>180</t>
  </si>
  <si>
    <t>OBTENER trx_Tareos X ID</t>
  </si>
  <si>
    <t>-- Id: 180 / NombreQuery: OBTENER trx_Tareos X ID  SELECT *    FROM trx_Tareos   WHERE IdEmpresa = ? AND          Id = ?;</t>
  </si>
  <si>
    <t>2022-06-13 11:53:23.860</t>
  </si>
  <si>
    <t>181</t>
  </si>
  <si>
    <t>OBTENER ULTIMO trx_Tareos</t>
  </si>
  <si>
    <t>-- Id: 181 / NombreQuery: OBTENER ULTIMO trx_Tareos  SELECT CASE WHEN MAX(Id) IS NULL THEN ( (                                             SELECT CASE WHEN MAX(Valor) IS NULL THEN '''' ELSE Valor END IdDispositivo                                               FROM trx_ConfiguracionesLocales                                              WHERE IdOpcionConfiguracion = ''022''                                          )  ||        ''000000000'') ELSE MAX(ID) END UltimoTareo    FROM trx_Tareos;</t>
  </si>
  <si>
    <t>182</t>
  </si>
  <si>
    <t>ACTUALIZAR trx_Tareos_Detalle</t>
  </si>
  <si>
    <t>-- Id: 182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t>
  </si>
  <si>
    <t>2022-06-13 11:53:23.877</t>
  </si>
  <si>
    <t>183</t>
  </si>
  <si>
    <t>CONTAR trx_Tareos_Detalle</t>
  </si>
  <si>
    <t>-- Id: 183 / NombreQuery: CONTAR trx_Tareos_Detalle  SELECT COUNT( * )     FROM trx_Tareos_Detalle   WHERE IdEmpresa = ? AND          IdTareo = ?;</t>
  </si>
  <si>
    <t>184</t>
  </si>
  <si>
    <t>ELIMINAR TABLA trx_Tareos_Detalle</t>
  </si>
  <si>
    <t>-- Id: 184 / NombreQuery: ELIMINAR TABLA trx_Tareos_Detalle  DROP TABLE IF EXISTS trx_Tareos_Detalle;</t>
  </si>
  <si>
    <t>2022-06-13 11:53:23.893</t>
  </si>
  <si>
    <t>185</t>
  </si>
  <si>
    <t>ELIMINAR trx_Tareos_Detalle</t>
  </si>
  <si>
    <t>-- Id: 185 / NombreQuery: ELIMINAR trx_Tareos_Detalle  DELETE FROM trx_Tareos_Detalle        WHERE IdEmpresa = ? AND               IdTareo = ? AND               Item = ?;</t>
  </si>
  <si>
    <t>186</t>
  </si>
  <si>
    <t>INSERTAR trx_Tareos_Detalle</t>
  </si>
  <si>
    <t>-- Id: 186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t>
  </si>
  <si>
    <t>2022-06-13 11:53:23.910</t>
  </si>
  <si>
    <t>187</t>
  </si>
  <si>
    <t>LIMPIAR TABLA trx_Tareos_Detalle</t>
  </si>
  <si>
    <t>-- Id: 187 / NombreQuery: LIMPIAR TABLA trx_Tareos_Detalle  DELETE FROM trx_Tareos_Detalle;</t>
  </si>
  <si>
    <t>188</t>
  </si>
  <si>
    <t>LISTAR trx_Tareos_Detalle</t>
  </si>
  <si>
    <t>-- Id: 188 / NombreQuery: LISTAR trx_Tareos_Detalle  SELECT *    FROM trx_Tareos_Detalle;</t>
  </si>
  <si>
    <t>2022-06-13 11:53:23.923</t>
  </si>
  <si>
    <t>189</t>
  </si>
  <si>
    <t>OBTENER trx_Tareos_Detalle</t>
  </si>
  <si>
    <t>-- Id: 189 / NombreQuery: OBTENER trx_Tareos_Detalle  SELECT *    FROM trx_Tareos_Detalle   WHERE IdEmpresa = ? AND          IdTareo = ? AND          Item = ?;</t>
  </si>
  <si>
    <t>2022-06-13 11:53:23.940</t>
  </si>
  <si>
    <t>190</t>
  </si>
  <si>
    <t>OBTENER trx_Tareos_Detalle X ID</t>
  </si>
  <si>
    <t>-- Id: 190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FROM trx_Tareos_Detalle TD         INNER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</si>
  <si>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2023-05-16 14:33:23.283</t>
  </si>
  <si>
    <t>191</t>
  </si>
  <si>
    <t>ELIMINAR trx_Tareos_Detalle EN BLOQUE</t>
  </si>
  <si>
    <t>-- Id: 191 / NombreQuery: ELIMINAR trx_Tareos_Detalle EN BLOQUE  DELETE FROM trx_Tareos_Detalle        WHERE IdEmpresa = ? AND               IdTareo = ?;</t>
  </si>
  <si>
    <t>2022-06-13 11:53:23.957</t>
  </si>
  <si>
    <t>192</t>
  </si>
  <si>
    <t>OBTENER PLANILLA</t>
  </si>
  <si>
    <t>-- Id: 192 / NombreQuery: OBTENER PLANILLA  SELECT IdPlanilla  FROM mst_Personas  WHERE IdEmpresa=? AND        NroDocumento=?;</t>
  </si>
  <si>
    <t>2022-06-13 11:53:23.970</t>
  </si>
  <si>
    <t>193</t>
  </si>
  <si>
    <t>CREAR TABLA crs_EmpresasVsModulos</t>
  </si>
  <si>
    <t>-- Id: 193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t>
  </si>
  <si>
    <t>crs_EmpresasVsModulos</t>
  </si>
  <si>
    <t>2022-08-31 16:38:27.140</t>
  </si>
  <si>
    <t>194</t>
  </si>
  <si>
    <t>ACTUALIZAR crs_EmpresasVsModulos</t>
  </si>
  <si>
    <t>-- Id: 194 / NombreQuery: ACTUALIZAR crs_EmpresasVsModulos  UPDATE crs_EmpresasVsModulos  SET IdEstado=?,      FechaHoraActualizacion=DATETIME(''now'',''localtime'')  WHERE IdEmpresa=?AND        IdModulo=?;</t>
  </si>
  <si>
    <t>2022-06-13 11:53:23.987</t>
  </si>
  <si>
    <t>195</t>
  </si>
  <si>
    <t>DESCARGAR DATA crs_EmpresasVsModulos</t>
  </si>
  <si>
    <t>-- Id: 195 / NombreQuery: DESCARGAR DATA crs_EmpresasVsModulos  EXEC sp_Dgm_Gen_ListarEmpresasVsModulos</t>
  </si>
  <si>
    <t>2022-06-13 11:53:24.003</t>
  </si>
  <si>
    <t>196</t>
  </si>
  <si>
    <t>ELIMINAR crs_EmpresasVsModulos</t>
  </si>
  <si>
    <t>-- Id: 196 / NombreQuery: ELIMINAR crs_EmpresasVsModulos  DELETE FROM crs_EmpresasVsModulos        WHERE IdEmpresa = ? AND IdModulo=?;</t>
  </si>
  <si>
    <t>197</t>
  </si>
  <si>
    <t>ELIMINAR TABLA crs_EmpresasVsModulos</t>
  </si>
  <si>
    <t>-- Id: 197 / NombreQuery: ELIMINAR TABLA crs_EmpresasVsModulos  DROP TABLE IF EXISTS crs_EmpresasVsModulos;</t>
  </si>
  <si>
    <t>2022-06-13 11:53:24.017</t>
  </si>
  <si>
    <t>198</t>
  </si>
  <si>
    <t>INSERTAR crs_EmpresasVsModulos</t>
  </si>
  <si>
    <t>-- Id: 198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t>
  </si>
  <si>
    <t>199</t>
  </si>
  <si>
    <t>LIMPIAR TABLA crs_EmpresasVsModulos</t>
  </si>
  <si>
    <t>-- Id: 199 / NombreQuery: LIMPIAR TABLA crs_EmpresasVsModulos  DELETE FROM crs_EmpresasVsModulos;</t>
  </si>
  <si>
    <t>2022-06-13 11:53:24.033</t>
  </si>
  <si>
    <t>200</t>
  </si>
  <si>
    <t>OBTENER MODULOS X EMPRESA</t>
  </si>
  <si>
    <t>-- Id: 200 / NombreQuery: OBTENER MODULOS X EMPRESA  SELECT EVM.IdModulo,         MO.Dex    FROM crs_EmpresasVsModulos EVM         INNER JOIN         mst_Modulos MO ON EVM.IdModulo = MO.Id   WHERE MO.IdEstado = ''AC'' AND          MO.Id &lt;&gt; 0 AND          EVM.IdEmpresa = ?;</t>
  </si>
  <si>
    <t>2022-06-13 11:53:24.050</t>
  </si>
  <si>
    <t>201</t>
  </si>
  <si>
    <t>TRANSFERIR trx_Tareos</t>
  </si>
  <si>
    <t xml:space="preserve">-- Id: 201 / NombreQuery: TRANSFERIR trx_Tareos  EXEC sp_Dgm_Tareos_TransferirTareo </t>
  </si>
  <si>
    <t>202</t>
  </si>
  <si>
    <t>TRANSFERIR trx_Tareos_Detalle</t>
  </si>
  <si>
    <t xml:space="preserve">-- Id: 202 / NombreQuery: TRANSFERIR trx_Tareos_Detalle  EXEC sp_Dgm_Tareos_TransferirTareo_Detalle </t>
  </si>
  <si>
    <t>2022-06-13 11:53:24.063</t>
  </si>
  <si>
    <t>203</t>
  </si>
  <si>
    <t>OBTENER trx_Tareos XA TRANSFERIR</t>
  </si>
  <si>
    <t>-- Id: 203 / NombreQuery: OBTENER trx_Tareos XA TRANSFERIR  SELECT IdEmpresa,         Id,         Fecha,         IdTurno,         IdEstado,         IdUsuarioCrea,         FechaHoraCreacion,         IdUsuarioActualiza,         FechaHoraActualizacion,         TotalHoras,         TotalRendimientos,         TotalDetalles,         Observaciones    FROM trx_Tareos   WHERE IdEmpresa = ? AND          Id = ?;</t>
  </si>
  <si>
    <t>2022-06-13 11:53:24.080</t>
  </si>
  <si>
    <t>204</t>
  </si>
  <si>
    <t>OBTENER trx_Tareos_Detalle XA TRANSFERIR</t>
  </si>
  <si>
    <t>-- Id: 204 / NombreQuery: OBTENER trx_Tareos_Detalle XA TRANSFERIR  SELECT *    FROM trx_tareos_detalle   WHERE IdEmpresa = ? AND          IdTareo = ?;</t>
  </si>
  <si>
    <t>2022-06-13 11:53:24.097</t>
  </si>
  <si>
    <t>205</t>
  </si>
  <si>
    <t>MARCAR TAREO COMO TRANSFERIDO</t>
  </si>
  <si>
    <t>-- Id: 205 / NombreQuery: MARCAR TAREO COMO TRANSFERIDO  UPDATE trx_tareos     SET IdEstado = ''TR'',         FechaHoraTransferencia = ?,         IdUsuarioActualiza = ?,         FechaHoraActualizacion = DATETIME(''now'', ''localtime'')    WHERE IdEmpresa = ? AND          Id = ?;</t>
  </si>
  <si>
    <t>2022-06-13 11:53:24.110</t>
  </si>
  <si>
    <t>206</t>
  </si>
  <si>
    <t>ELIMINAR trx_Tareos_Detalle PENDIENTES X ID</t>
  </si>
  <si>
    <t>-- Id: 206 / NombreQuery: ELIMINAR trx_Tareos_Detalle PENDIENTES X ID  DELETE FROM trx_Tareos_Detalle        WHERE IdTareo IN (      SELECT Id        FROM trx_Tareos       WHERE IdEstado = ''PE'' AND              IdEmpresa = ? AND              IdTareo = ?  );    SELECT ''1'';</t>
  </si>
  <si>
    <t>207</t>
  </si>
  <si>
    <t>ELIMINAR trx_Tareos PENDIENTES X ID</t>
  </si>
  <si>
    <t>-- Id: 207 / NombreQuery: ELIMINAR trx_Tareos PENDIENTES X ID  DELETE FROM trx_Tareos        WHERE IdEstado = ''PE'' AND               IdEmpresa = ? AND               Id = ?;    SELECT ''1'';</t>
  </si>
  <si>
    <t>2022-06-13 11:53:24.127</t>
  </si>
  <si>
    <t>208</t>
  </si>
  <si>
    <t>TAREOS REPORTE RESUMEN 1</t>
  </si>
  <si>
    <t>-- Id: 208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t>
  </si>
  <si>
    <t>2023-05-22 12:11:03.880</t>
  </si>
  <si>
    <t>209</t>
  </si>
  <si>
    <t>TAREOS REPORTE RESUMEN 2</t>
  </si>
  <si>
    <t>-- Id: 209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t>
  </si>
  <si>
    <t>2023-05-22 12:11:03.893</t>
  </si>
  <si>
    <t>210</t>
  </si>
  <si>
    <t>TAREOS REPORTE RESUMEN 3</t>
  </si>
  <si>
    <t>-- Id: 210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t>
  </si>
  <si>
    <t>2023-05-22 12:11:03.903</t>
  </si>
  <si>
    <t>211</t>
  </si>
  <si>
    <t>OBTENER SUPERVISORES X DIA</t>
  </si>
  <si>
    <t>-- Id: 211 / NombreQuery: OBTENER SUPERVISORES X DIA  SELECT DISTINCT T.IdUsuarioCrea Clave,                  U.NombreUsuario Valor,                  T.IdUsuarioCrea || '' | '' || U.NombreUsuario Concatenado    FROM trx_Tareos T         INNER JOIN         mst_Usuarios U ON T.IdEmpresa = U.IdEmpresa AND                            T.IdUsuarioCrea = U.Id   WHERE T.IdEmpresa = ? AND          T.Fecha = ?;</t>
  </si>
  <si>
    <t>2023-05-22 12:12:21.590</t>
  </si>
  <si>
    <t>212</t>
  </si>
  <si>
    <t>ACTUALIZAR ITEM trx_Tareos_Detalle</t>
  </si>
  <si>
    <t>-- Id: 212 / NombreQuery: ACTUALIZAR ITEM trx_Tareos_Detalle  UPDATE trx_Tareos_Detalle SET Item=ROWID        WHERE IdEmpresa = ? AND              IdTareo = ?;</t>
  </si>
  <si>
    <t>2022-06-13 11:53:24.160</t>
  </si>
  <si>
    <t>mst_DispositivosMoviles</t>
  </si>
  <si>
    <t>CREAR TABLA mst_DispositivosMoviles</t>
  </si>
  <si>
    <t>ACTUALIZAR mst_DispositivosMoviles</t>
  </si>
  <si>
    <t>CLAVE VALOR mst_DispositivosMoviles</t>
  </si>
  <si>
    <t>DESCARGAR DATA mst_DispositivosMoviles</t>
  </si>
  <si>
    <t>ELIMINAR mst_DispositivosMoviles</t>
  </si>
  <si>
    <t>ELIMINAR TABLA mst_DispositivosMoviles</t>
  </si>
  <si>
    <t>INSERTAR mst_DispositivosMoviles</t>
  </si>
  <si>
    <t>LIMPIAR TABLA mst_DispositivosMoviles</t>
  </si>
  <si>
    <t>LISTAR mst_DispositivosMoviles</t>
  </si>
  <si>
    <t>OBTENER mst_DispositivosMoviles</t>
  </si>
  <si>
    <t>Query</t>
  </si>
  <si>
    <t>Insert</t>
  </si>
  <si>
    <t>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t>
  </si>
  <si>
    <t>UPDATE mst_DispositivosMoviles
   SET NroTelefonico = ?,
       Propietario = ?,
       IdEstado = ?,
       IdUsuarioActualiza = ?,
       FechaHoraActualizacion = DATETIME(''''now'''', ''''localtime'''') 
 WHERE IdEmpresa = ? AND 
       Mac = ? AND
       Imei = ?;</t>
  </si>
  <si>
    <t>SELECT Indice Clave,
       Imei || Propietario Valor,
       Indice || '''' | '''' || Imei || Propietario Concatenado
  FROM mst_DispositivosMoviles
 WHERE IdEmpresa = ?;</t>
  </si>
  <si>
    <t>EXEC sp_Dgm_Gen_ListarDispositivosMoviles</t>
  </si>
  <si>
    <t>DELETE FROM mst_DispositivosMoviles
      WHERE IdEmpresa = ? AND 
            Mac = ? AND
            Imei = ?;</t>
  </si>
  <si>
    <t>DROP TABLE IF EXISTS mst_DispositivosMoviles;</t>
  </si>
  <si>
    <t>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</si>
  <si>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DELETE FROM mst_DispositivosMoviles;</t>
  </si>
  <si>
    <t>SELECT *
  FROM mst_DispositivosMoviles;</t>
  </si>
  <si>
    <t>SELECT *
  FROM mst_DispositivosMoviles
 WHERE IdEmpresa = ? AND 
       Mac = ? AND 
       Imei = ?;</t>
  </si>
  <si>
    <t>OrdenTabla</t>
  </si>
  <si>
    <t>213</t>
  </si>
  <si>
    <t>214</t>
  </si>
  <si>
    <t>215</t>
  </si>
  <si>
    <t>216</t>
  </si>
  <si>
    <t>217</t>
  </si>
  <si>
    <t>218</t>
  </si>
  <si>
    <t>219</t>
  </si>
  <si>
    <t>220</t>
  </si>
  <si>
    <t>221</t>
  </si>
  <si>
    <t>222</t>
  </si>
  <si>
    <t>UPDATE mst_DispositivosMoviles
   SET NroTelefonico = ?,
       Propietario = ?,
       IdEstado = ?,
       IdUsuarioActualiza = ?,
       FechaHoraActualizacion = DATETIME(''now'', ''localtime'') 
 WHERE IdEmpresa = ? AND 
       Mac = ? AND 
       Imei = ?;</t>
  </si>
  <si>
    <t>SELECT Indice Clave,
       Imei || Propietario Valor,
       Indice || '' | '' || Imei || Propietario Concatenado
  FROM mst_DispositivosMoviles
 WHERE IdEmpresa = ?;</t>
  </si>
  <si>
    <t>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</si>
  <si>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 Id: 001 / NombreQuery: CREAR TABLA mst_Estados_x000D_
CREATE TABLE IF NOT EXISTS mst_Estados (_x000D_
   Id                     VARCHAR (3)   PRIMARY KEY,_x000D_
   Dex                    VARCHAR (100) NOT NULL,_x000D_
   IdUsuarioCrea          VARCHAR (50),_x000D_
   FechaHoraCreacion      DATETIME,_x000D_
   IdUsuarioActualiza     VARCHAR (50),_x000D_
   FechaHoraActualizacion DATETIME_x000D_
);</t>
  </si>
  <si>
    <t xml:space="preserve">-- Id: 002 / NombreQuery: CREAR TABLA mst_Empresas_x000D_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t>
  </si>
  <si>
    <t>-- Id: 003 / NombreQuery: CREAR TABLA mst_Modulos_x000D_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t>
  </si>
  <si>
    <t>-- Id: 004 / NombreQuery: CREAR TABLA mst_Dias_x000D_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t>
  </si>
  <si>
    <t>-- Id: 005 / NombreQuery: CREAR TABLA mst_Usuarios_x000D_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</si>
  <si>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006 / NombreQuery: CREAR TABLA mst_Personas_x000D_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</si>
  <si>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007 / NombreQuery: CREAR TABLA mst_Cultivos_x000D_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</si>
  <si>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008 / NombreQuery: CREAR TABLA mst_Variedades_x000D_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</si>
  <si>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009 / NombreQuery: CREAR TABLA mst_Actividades_x000D_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</si>
  <si>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010 / NombreQuery: CREAR TABLA mst_Labores_x000D_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</si>
  <si>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011 / NombreQuery: CREAR TABLA mst_Consumidores_x000D_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</si>
  <si>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012 / NombreQuery: CREAR TABLA trx_Tareos_x000D_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t>
  </si>
  <si>
    <t>-- Id: 014 / NombreQuery: CREAR TABLA mst_OpcionesConfiguracion_x000D_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</si>
  <si>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016 / NombreQuery: CREAR TABLA otr_VersionesSoftware_x000D_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</si>
  <si>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017 / NombreQuery: CREAR TABLA mst_QuerysSqlite_x000D_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t>
  </si>
  <si>
    <t>-- Id: 018 / NombreQuery: CREAR TABLA mst_Turnos_x000D_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</si>
  <si>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019 / NombreQuery: CREAR TABLA trx_PersonalNuevo_x000D_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t>
  </si>
  <si>
    <t>-- Id: 020 / NombreQuery: EXISTE ID_x000D_
SELECT ''SELECT CASE WHEN COUNT( * ) = 1 THEN ''''TRUE'''' ELSE ''''FALSE'''' END Existe_x000D_
  FROM #_x000D_
 WHERE IdEmpresa = ? AND _x000D_
       Id = ?;'' Query</t>
  </si>
  <si>
    <t>-- Id: 021 / NombreQuery: ACTUALIZAR mst_Actividades_x000D_
UPDATE mst_Actividades_x000D_
   SET Dex = ?,_x000D_
       IdEstado = ?,_x000D_
       IdUsuarioActualiza = ?,_x000D_
       FechaHoraActualiza = DATETIME(''now'',_x000D_
                                     ''localtime'') _x000D_
 WHERE IdEmpresa = ? AND _x000D_
       Id = ?;</t>
  </si>
  <si>
    <t>-- Id: 022 / NombreQuery: CLAVE VALOR mst_Actividades_x000D_
SELECT Id Clave,_x000D_
       Dex Valor,_x000D_
       Id || '' | '' || Dex Concatenado_x000D_
  FROM mst_Actividades_x000D_
 WHERE IdEmpresa = ?;</t>
  </si>
  <si>
    <t>-- Id: 023 / NombreQuery: DESCARGAR DATA mst_Actividades_x000D_
EXEC sp_Dgm_Gen_ListarActividades</t>
  </si>
  <si>
    <t>-- Id: 024 / NombreQuery: ELIMINAR mst_Actividades_x000D_
DELETE FROM mst_Actividades_x000D_
      WHERE IdEmpresa = ? AND _x000D_
            Id = ?;</t>
  </si>
  <si>
    <t>-- Id: 025 / NombreQuery: ELIMINAR TABLA mst_Actividades_x000D_
DROP TABLE IF EXISTS mst_Actividades;</t>
  </si>
  <si>
    <t>-- Id: 026 / NombreQuery: INSERTAR mst_Actividades_x000D_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</si>
  <si>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027 / NombreQuery: LIMPIAR TABLA mst_Actividades_x000D_
DELETE FROM mst_Actividades;</t>
  </si>
  <si>
    <t>-- Id: 028 / NombreQuery: LISTAR mst_Actividades_x000D_
SELECT *_x000D_
  FROM mst_Actividades;</t>
  </si>
  <si>
    <t>-- Id: 029 / NombreQuery: OBTENER mst_Actividades_x000D_
SELECT *_x000D_
  FROM mst_Actividades_x000D_
 WHERE IdEmpresa = ? AND _x000D_
       Id = ?;</t>
  </si>
  <si>
    <t>-- Id: 030 / NombreQuery: ACTUALIZAR mst_Consumidores_x000D_
UPDATE mst_Consumidores_x000D_
   SET Dex = ?,_x000D_
       IdEstado = ?,_x000D_
       IdUsuarioActualiza = ?,_x000D_
       FechaHoraActualizacion = DATETIME(''now'',_x000D_
                                         ''localtime'') _x000D_
 WHERE IdEmpresa = ? AND _x000D_
       Id = ?;</t>
  </si>
  <si>
    <t>-- Id: 031 / NombreQuery: CLAVE VALOR mst_Consumidores_x000D_
SELECT Id Clave,_x000D_
       Dex Valor,_x000D_
       Id || '' | '' || Dex Concatenado_x000D_
  FROM mst_Consumidores_x000D_
 WHERE IdEmpresa = ?;</t>
  </si>
  <si>
    <t>-- Id: 032 / NombreQuery: DESCARGAR DATA mst_Consumidores_x000D_
EXEC sp_Dgm_Gen_ListarConsumidores</t>
  </si>
  <si>
    <t>-- Id: 033 / NombreQuery: ELIMINAR mst_Consumidores_x000D_
DELETE FROM mst_Consumidores_x000D_
      WHERE IdEmpresa = ? AND _x000D_
            Id = ?;</t>
  </si>
  <si>
    <t>-- Id: 034 / NombreQuery: ELIMINAR TABLA mst_Consumidores_x000D_
DROP TABLE IF EXISTS mst_Consumidores;</t>
  </si>
  <si>
    <t>-- Id: 035 / NombreQuery: INSERTAR mst_Consumidores_x000D_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t>
  </si>
  <si>
    <t>-- Id: 036 / NombreQuery: LIMPIAR TABLA mst_Consumidores_x000D_
DELETE FROM mst_Consumidores;</t>
  </si>
  <si>
    <t>-- Id: 037 / NombreQuery: LISTAR mst_Consumidores_x000D_
SELECT *_x000D_
  FROM mst_Consumidores;</t>
  </si>
  <si>
    <t>-- Id: 038 / NombreQuery: OBTENER mst_Consumidores_x000D_
SELECT *_x000D_
  FROM mst_Consumidores_x000D_
 WHERE IdEmpresa = ? AND _x000D_
       Id = ?;</t>
  </si>
  <si>
    <t>-- Id: 039 / NombreQuery: ACTUALIZAR mst_Cultivos_x000D_
UPDATE mst_Cultivos_x000D_
   SET Dex = ?,-- VARCHAR (300),_x000D_
       IdEstado = ?,-- VARCHAR (3),_x000D_
       IdUsuarioActualiza = ?,-- VARCHAR (50),_x000D_
       FechaHoraActualizacion =  DATETIME(''now'',''localtime'') -- DATETIME,_x000D_
 WHERE IdEmpresa = ? AND _x000D_
       Id = ?;</t>
  </si>
  <si>
    <t>-- Id: 040 / NombreQuery: CLAVE VALOR mst_Cultivos_x000D_
SELECT Id Clave,_x000D_
       Dex Valor,_x000D_
       Id || '' | '' || Dex Concatenado_x000D_
  FROM mst_Cultivos_x000D_
 WHERE IdEmpresa = ?;</t>
  </si>
  <si>
    <t>-- Id: 041 / NombreQuery: DESCARGAR DATA mst_Cultivos_x000D_
EXEC sp_Dgm_Gen_ListarCultivos</t>
  </si>
  <si>
    <t>-- Id: 042 / NombreQuery: ELIMINAR mst_Cultivos_x000D_
DELETE FROM mst_Cultivos_x000D_
      WHERE IdEmpresa = ? AND _x000D_
            Id = ?;</t>
  </si>
  <si>
    <t>-- Id: 043 / NombreQuery: ELIMINAR TABLA mst_Cultivos_x000D_
DROP TABLE IF EXISTS mst_Cultivos;</t>
  </si>
  <si>
    <t>-- Id: 044 / NombreQuery: INSERTAR mst_Cultivos_x000D_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t>
  </si>
  <si>
    <t>-- Id: 045 / NombreQuery: LIMPIAR TABLA mst_Cultivos_x000D_
DELETE FROM mst_Cultivos;</t>
  </si>
  <si>
    <t>-- Id: 046 / NombreQuery: LISTAR mst_Cultivos_x000D_
SELECT *_x000D_
  FROM mst_Cultivos;</t>
  </si>
  <si>
    <t>-- Id: 047 / NombreQuery: OBTENER mst_Cultivos_x000D_
SELECT *_x000D_
  FROM mst_Cultivos_x000D_
 WHERE IdEmpresa = ? AND _x000D_
       Id = ?;</t>
  </si>
  <si>
    <t>-- Id: 048 / NombreQuery: ACTUALIZAR mst_Dias_x000D_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t>
  </si>
  <si>
    <t>-- Id: 049 / NombreQuery: DESCARGAR DATA mst_Dias_x000D_
EXEC sp_Dgm_Gen_ListarDias</t>
  </si>
  <si>
    <t>-- Id: 050 / NombreQuery: ELIMINAR mst_Dias_x000D_
DELETE FROM mst_Dias_x000D_
      WHERE Dia = ?;</t>
  </si>
  <si>
    <t>-- Id: 051 / NombreQuery: ELIMINAR TABLA mst_Dias_x000D_
DROP TABLE IF EXISTS mst_Dias;</t>
  </si>
  <si>
    <t>-- Id: 052 / NombreQuery: INSERTAR mst_Dias_x000D_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t>
  </si>
  <si>
    <t>-- Id: 053 / NombreQuery: LIMPIAR TABLA mst_Dias_x000D_
DELETE FROM mst_Dias;</t>
  </si>
  <si>
    <t>-- Id: 054 / NombreQuery: LISTAR mst_Dias_x000D_
SELECT *_x000D_
  FROM mst_Dias;</t>
  </si>
  <si>
    <t>-- Id: 055 / NombreQuery: OBTENER mst_Dias_x000D_
SELECT *_x000D_
  FROM mst_DiaS_x000D_
 WHERE Id = ?;</t>
  </si>
  <si>
    <t>-- Id: 056 / NombreQuery: ACTUALIZAR mst_Empresas_x000D_
UPDATE mst_Empresas_x000D_
   SET RazonSocial = ?,_x000D_
       Ruc = ?,_x000D_
       Direccion = ?,_x000D_
       Email = ?,_x000D_
       Telefono = ?,_x000D_
       IdEstado = ?,_x000D_
       FechaHoraActualizacion = DATETIME(''now'',_x000D_
                                         ''localtime'') _x000D_
 WHERE Id = ?;</t>
  </si>
  <si>
    <t>-- Id: 057 / NombreQuery: CLAVE VALOR mst_Empresas_x000D_
SELECT Id Clave,_x000D_
       RazonSocial Valor,_x000D_
       Id || '' | '' || RazonSocial Concatenado_x000D_
  FROM mst_Empresas;</t>
  </si>
  <si>
    <t>-- Id: 058 / NombreQuery: DESCARGAR DATA mst_Empresas_x000D_
EXEC sp_Dgm_Gen_ListarEmpresas</t>
  </si>
  <si>
    <t>-- Id: 059 / NombreQuery: ELIMINAR mst_Empresas_x000D_
DELETE FROM mst_Empresas_x000D_
      WHERE Id = ?;</t>
  </si>
  <si>
    <t>-- Id: 060 / NombreQuery: ELIMINAR TABLA mst_Empresas_x000D_
DROP TABLE IF EXISTS mst_Empresas;</t>
  </si>
  <si>
    <t>-- Id: 061 / NombreQuery: INSERTAR mst_Empresas_x000D_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t>
  </si>
  <si>
    <t>-- Id: 062 / NombreQuery: LIMPIAR TABLA mst_Empresas_x000D_
DELETE FROM mst_Empresas;</t>
  </si>
  <si>
    <t>-- Id: 063 / NombreQuery: LISTAR mst_Empresas_x000D_
SELECT *_x000D_
  FROM mst_Empresas;</t>
  </si>
  <si>
    <t>-- Id: 064 / NombreQuery: OBTENER mst_Empresas_x000D_
SELECT *_x000D_
  FROM mst_Empresas_x000D_
 WHERE Id = ?;</t>
  </si>
  <si>
    <t>-- Id: 065 / NombreQuery: ACTUALIZAR mst_Estados_x000D_
UPDATE mst_Estados_x000D_
   SET Dex = ?,_x000D_
       IdUsuarioActualiza = ?,_x000D_
       FechaHoraActualizacion = DATETIME(''now'',_x000D_
                                         ''localtime'') _x000D_
 WHERE Id = ?;</t>
  </si>
  <si>
    <t>-- Id: 066 / NombreQuery: CLAVE VALOR mst_Estados_x000D_
SELECT Id Clave,_x000D_
       Dex Valor,_x000D_
       Id || '' | '' || Dex Concatenado_x000D_
  FROM mst_Estados;</t>
  </si>
  <si>
    <t>-- Id: 067 / NombreQuery: DESCARGAR DATA mst_Estados_x000D_
EXEC sp_Dgm_Gen_ListarEstados</t>
  </si>
  <si>
    <t>-- Id: 068 / NombreQuery: ELIMINAR mst_Estados_x000D_
DELETE FROM mst_Estados_x000D_
      WHERE Id = ?;</t>
  </si>
  <si>
    <t>-- Id: 069 / NombreQuery: ELIMINAR TABLA mst_Estados_x000D_
DROP TABLE IF EXISTS mst_Estados;</t>
  </si>
  <si>
    <t>-- Id: 070 / NombreQuery: INSERTAR mst_Estados_x000D_
INSERT INTO mst_Estados VALUES (_x000D_
                           ?,--Id,_x000D_
                           ?,--Dex,_x000D_
                           ?,--IdUsuarioCrea,_x000D_
                           DATETIME(''now'',''localtime''),_x000D_
                           ?,--IdUsuarioActualiza,_x000D_
                           DATETIME(''now'',''localtime'') _x000D_
                        );</t>
  </si>
  <si>
    <t>-- Id: 071 / NombreQuery: LIMPIAR TABLA mst_Estados_x000D_
DELETE FROM mst_Estados;</t>
  </si>
  <si>
    <t>-- Id: 072 / NombreQuery: LISTAR mst_Estados_x000D_
SELECT *_x000D_
  FROM mst_Estados;</t>
  </si>
  <si>
    <t>-- Id: 073 / NombreQuery: OBTENER mst_Estados_x000D_
SELECT *_x000D_
  FROM mst_Estados_x000D_
 WHERE Id = ?;</t>
  </si>
  <si>
    <t>-- Id: 074 / NombreQuery: ACTUALIZAR mst_Labores_x000D_
UPDATE mst_Labores_x000D_
   SET Dex = ?,_x000D_
       IdEstado = ?,_x000D_
       IdUsuarioActualiza = ?,_x000D_
       FechaHoraActualizacion = DATETIME(''now'',_x000D_
                                         ''localtime'') _x000D_
 WHERE IdEmpresa = ? AND _x000D_
       IdActividad = ? AND _x000D_
       Id = ?;</t>
  </si>
  <si>
    <t>-- Id: 075 / NombreQuery: CLAVE VALOR mst_Labores_x000D_
SELECT Id Clave,_x000D_
       Dex Valor,_x000D_
       Id || '' | '' || Dex Concatenado_x000D_
  FROM mst_Labores_x000D_
 WHERE IdEmpresa = ? AND _x000D_
       IdActividad = ?;</t>
  </si>
  <si>
    <t>-- Id: 076 / NombreQuery: DESCARGAR DATA mst_Labores_x000D_
EXEC sp_Dgm_Gen_ListarLabores</t>
  </si>
  <si>
    <t>-- Id: 077 / NombreQuery: ELIMINAR mst_Labores_x000D_
DELETE FROM mst_Labores_x000D_
      WHERE IdEmpresa = ? AND _x000D_
            IdActividad = ? AND _x000D_
            Id = ?;</t>
  </si>
  <si>
    <t>-- Id: 078 / NombreQuery: ELIMINAR TABLA mst_Labores_x000D_
DROP TABLE IF EXISTS mst_Labores;</t>
  </si>
  <si>
    <t>-- Id: 079 / NombreQuery: INSERTAR mst_Labores_x000D_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t>
  </si>
  <si>
    <t>-- Id: 080 / NombreQuery: LIMPIAR TABLA mst_Labores_x000D_
DELETE FROM mst_Labores;</t>
  </si>
  <si>
    <t>-- Id: 081 / NombreQuery: LISTAR mst_Labores_x000D_
SELECT *_x000D_
  FROM mst_Labores;</t>
  </si>
  <si>
    <t>-- Id: 082 / NombreQuery: OBTENER mst_Labores_x000D_
SELECT *_x000D_
  FROM mst_Labores_x000D_
 WHERE IdEmpresa = ? AND _x000D_
       IdActividad = ? AND _x000D_
       Id = ?;</t>
  </si>
  <si>
    <t>-- Id: 083 / NombreQuery: ACTUALIZAR mst_Modulos_x000D_
UPDATE mst_Modulos_x000D_
   SET Dex = ?,_x000D_
       Icono = ?,_x000D_
       IdEstado = ?,_x000D_
       --IdUsuarioActualiza = ?,_x000D_
       FechaHoraActualizacion = DATETIME(''now'',''localtime'') _x000D_
 WHERE Id = ?;</t>
  </si>
  <si>
    <t>-- Id: 084 / NombreQuery: CLAVE VALOR mst_Modulos_x000D_
SELECT Id Clave,_x000D_
       Dex Valor,_x000D_
       Id || '' | '' || Dex Concatenado_x000D_
  FROM mst_Modulos;</t>
  </si>
  <si>
    <t>-- Id: 085 / NombreQuery: DESCARGAR DATA mst_Modulos_x000D_
EXEC sp_Dgm_Gen_ListarModulos</t>
  </si>
  <si>
    <t>-- Id: 086 / NombreQuery: ELIMINAR mst_Modulos_x000D_
DELETE FROM mst_Modulos_x000D_
      WHERE Id = ?;</t>
  </si>
  <si>
    <t>-- Id: 087 / NombreQuery: ELIMINAR TABLA mst_Modulos_x000D_
DROP TABLE IF EXISTS mst_Modulos;</t>
  </si>
  <si>
    <t>-- Id: 088 / NombreQuery: INSERTAR mst_Modulos_x000D_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</si>
  <si>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089 / NombreQuery: LIMPIAR TABLA mst_Modulos_x000D_
DELETE FROM mst_Modulos;</t>
  </si>
  <si>
    <t>-- Id: 090 / NombreQuery: LISTAR mst_Modulos_x000D_
SELECT Id,_x000D_
       Dex_x000D_
  FROM mst_Modulos_x000D_
 WHERE IdEstado = ''AC'' AND _x000D_
       Id &lt;&gt; 0 AND _x000D_
       IdEmpresa = ?;</t>
  </si>
  <si>
    <t>-- Id: 091 / NombreQuery: OBTENER mst_Modulos_x000D_
SELECT *_x000D_
  FROM mst_Modulos_x000D_
 WHERE Id = ?;</t>
  </si>
  <si>
    <t>-- Id: 092 / NombreQuery: ACTUALIZAR mst_OpcionesConfiguracion_x000D_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t>
  </si>
  <si>
    <t>-- Id: 093 / NombreQuery: CLAVE VALOR mst_OpcionesConfiguracion_x000D_
SELECT Id Clave,_x000D_
       Dex Valor,_x000D_
       Id || '' | '' || Dex Concatenado_x000D_
  FROM mst_OpcionesConfiguracion_x000D_
 WHERE IdEmpresa = ?;</t>
  </si>
  <si>
    <t>-- Id: 094 / NombreQuery: DESCARGAR DATA mst_OpcionesConfiguracion_x000D_
EXEC sp_Dgm_Gen_ListarOpcionesConfiguracion</t>
  </si>
  <si>
    <t>-- Id: 095 / NombreQuery: ELIMINAR mst_OpcionesConfiguracion_x000D_
DELETE FROM mst_OpcionesConfiguracion_x000D_
      WHERE Id = ? AND _x000D_
            IdModulos = ?;</t>
  </si>
  <si>
    <t>-- Id: 096 / NombreQuery: ELIMINAR TABLA mst_OpcionesConfiguracion_x000D_
DROP TABLE IF EXISTS mst_OpcionesConfiguracion;</t>
  </si>
  <si>
    <t>-- Id: 097 / NombreQuery: INSERTAR mst_OpcionesConfiguracion_x000D_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t>
  </si>
  <si>
    <t>-- Id: 098 / NombreQuery: LIMPIAR TABLA mst_OpcionesConfiguracion_x000D_
DELETE FROM mst_OpcionesConfiguracion;</t>
  </si>
  <si>
    <t>-- Id: 099 / NombreQuery: LISTAR mst_OpcionesConfiguracion_x000D_
SELECT *_x000D_
  FROM mst_OpcionesConfiguracion;</t>
  </si>
  <si>
    <t>-- Id: 100 / NombreQuery: OBTENER mst_OpcionesConfiguracion_x000D_
SELECT *_x000D_
  FROM mst_OpcionesConfiguracion_x000D_
 WHERE Id = ? AND _x000D_
       IdModulo = ?;</t>
  </si>
  <si>
    <t>-- Id: 101 / NombreQuery: ACTUALIZAR mst_Personas_x000D_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t>
  </si>
  <si>
    <t>-- Id: 102 / NombreQuery: CLAVE VALOR mst_Personas_x000D_
SELECT NroDocumento Clave,_x000D_
       IdCodigoGeneral Valor,_x000D_
       Paterno || '' '' || Materno || '' '' || Nombres Concatenado_x000D_
  FROM mst_Personas_x000D_
 WHERE IdEmpresa = ?;</t>
  </si>
  <si>
    <t>-- Id: 103 / NombreQuery: DESCARGAR DATA mst_Personas_x000D_
EXEC sp_Dgm_Gen_ListarPersonas</t>
  </si>
  <si>
    <t>-- Id: 104 / NombreQuery: ELIMINAR mst_Personas_x000D_
DELETE FROM mst_Personas_x000D_
      WHERE IdEmpresa = ? AND _x000D_
            NroDocumento = ?;</t>
  </si>
  <si>
    <t>-- Id: 105 / NombreQuery: ELIMINAR TABLA mst_Personas_x000D_
DROP TABLE IF EXISTS mst_Personas;</t>
  </si>
  <si>
    <t>-- Id: 106 / NombreQuery: INSERTAR mst_Personas_x000D_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t>
  </si>
  <si>
    <t>-- Id: 107 / NombreQuery: LIMPIAR TABLA mst_Personas_x000D_
DELETE FROM mst_Personas;</t>
  </si>
  <si>
    <t>-- Id: 108 / NombreQuery: LISTAR mst_Personas_x000D_
SELECT *_x000D_
  FROM mst_Personas;</t>
  </si>
  <si>
    <t>-- Id: 109 / NombreQuery: OBTENER mst_Personas_x000D_
SELECT *_x000D_
  FROM mst_Personas_x000D_
 WHERE IdEmpresa = ? AND _x000D_
       NroDocumento = ?;</t>
  </si>
  <si>
    <t>-- Id: 110 / NombreQuery: ACTUALIZAR mst_QuerysSqlite_x000D_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t>
  </si>
  <si>
    <t>-- Id: 111 / NombreQuery: CLAVE VALOR mst_QuerysSqlite_x000D_
SELECT Id Clave,_x000D_
       Dex Valor,_x000D_
       Id || '' | '' || Dex Concatenado_x000D_
  FROM mst_OpcionesConfiguracion_x000D_
 WHERE IdEmpresa = ?;</t>
  </si>
  <si>
    <t>-- Id: 112 / NombreQuery: DESCARGAR DATA mst_QuerysSqlite_x000D_
EXEC sp_Dgm_Gen_ListarQuerys</t>
  </si>
  <si>
    <t>-- Id: 113 / NombreQuery: ELIMINAR mst_QuerysSqlite_x000D_
DELETE FROM mst_QuerysSqlite_x000D_
      WHERE Id = ?;</t>
  </si>
  <si>
    <t>-- Id: 114 / NombreQuery: ELIMINAR TABLA mst_QuerysSqlite_x000D_
DROP TABLE IF EXISTS mst_QuerysSqlite;</t>
  </si>
  <si>
    <t>-- Id: 115 / NombreQuery: INSERTAR mst_QuerysSqlite_x000D_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t>
  </si>
  <si>
    <t>-- Id: 116 / NombreQuery: LIMPIAR TABLA mst_QuerysSqlite_x000D_
DELETE FROM mst_QuerysSqlite;</t>
  </si>
  <si>
    <t>-- Id: 117 / NombreQuery: LISTAR mst_QuerysSqlite_x000D_
SELECT *_x000D_
  FROM mst_QuerysSqlite;</t>
  </si>
  <si>
    <t>-- Id: 118 / NombreQuery: OBTENER mst_QuerysSqlite_x000D_
SELECT *_x000D_
  FROM mst_QuerysSqlite_x000D_
 WHERE Id = ?;</t>
  </si>
  <si>
    <t>-- Id: 119 / NombreQuery: ACTUALIZAR mst_Turnos_x000D_
UPDATE mst_Turnos_x000D_
   SET Dex = ?,_x000D_
       IdEstado = ?,_x000D_
       IdUsuarioActualiza = ?,_x000D_
       FechaHoraActualiza = DATETIME(''now'',_x000D_
                                     ''localtime'') _x000D_
 WHERE IdEmpresa = ? AND _x000D_
       Id = ?;</t>
  </si>
  <si>
    <t>-- Id: 120 / NombreQuery: CLAVE VALOR mst_Turnos_x000D_
SELECT Id Clave,_x000D_
       Dex Valor,_x000D_
       Id || '' | '' || Dex Concatenado_x000D_
  FROM mst_Turnos_x000D_
 WHERE IdEmpresa = ?;</t>
  </si>
  <si>
    <t>-- Id: 121 / NombreQuery: DESCARGAR DATA mst_Turnos_x000D_
EXEC sp_Dgm_Gen_ListarTurnos</t>
  </si>
  <si>
    <t>-- Id: 122 / NombreQuery: ELIMINAR mst_Turnos_x000D_
DELETE FROM mst_Turnos_x000D_
      WHERE IdEmpresa = ? AND _x000D_
            Id = ?;</t>
  </si>
  <si>
    <t>-- Id: 123 / NombreQuery: ELIMINAR TABLA mst_Turnos_x000D_
DROP TABLE IF EXISTS mst_Turnos;</t>
  </si>
  <si>
    <t>-- Id: 124 / NombreQuery: INSERTAR mst_Turnos_x000D_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</si>
  <si>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125 / NombreQuery: LIMPIAR TABLA mst_Turnos_x000D_
DELETE FROM mst_Turnos;</t>
  </si>
  <si>
    <t>-- Id: 126 / NombreQuery: LISTAR mst_Turnos_x000D_
SELECT *_x000D_
  FROM mst_Turnos;</t>
  </si>
  <si>
    <t>-- Id: 127 / NombreQuery: OBTENER mst_Turnos_x000D_
SELECT *_x000D_
  FROM mst_Turnos_x000D_
 WHERE IdEmpresa = ? AND _x000D_
       Id = ?;</t>
  </si>
  <si>
    <t>-- Id: 128 / NombreQuery: ACTUALIZAR mst_Usuarios_x000D_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t>
  </si>
  <si>
    <t>-- Id: 129 / NombreQuery: DESCARGAR DATA mst_Usuarios_x000D_
EXEC sp_Dgm_Gen_ListarUsuarios</t>
  </si>
  <si>
    <t>-- Id: 130 / NombreQuery: ELIMINAR mst_Usuarios_x000D_
DELETE FROM mst_Usuarios_x000D_
      WHERE IdEmpresa = ? AND _x000D_
            Id = ?;</t>
  </si>
  <si>
    <t>-- Id: 131 / NombreQuery: ELIMINAR TABLA mst_Usuarios_x000D_
DROP TABLE IF EXISTS mst_Usuarios;</t>
  </si>
  <si>
    <t>-- Id: 132 / NombreQuery: INSERTAR mst_Usuarios_x000D_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t>
  </si>
  <si>
    <t>-- Id: 133 / NombreQuery: LIMPIAR TABLA mst_Usuarios_x000D_
DELETE FROM mst_Usuarios;</t>
  </si>
  <si>
    <t>-- Id: 134 / NombreQuery: LISTAR mst_Usuarios_x000D_
SELECT *_x000D_
  FROM mst_Usuarios;</t>
  </si>
  <si>
    <t>-- Id: 135 / NombreQuery: OBTENER DATOS LOGIN_x000D_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t>
  </si>
  <si>
    <t>-- Id: 136 / NombreQuery: OBTENER mst_Usuarios_x000D_
SELECT *_x000D_
  FROM mst_Usuarios_x000D_
 WHERE IdEmpresa = ? AND _x000D_
       Id = ?;</t>
  </si>
  <si>
    <t>-- Id: 137 / NombreQuery: ACTUALIZAR mst_Variedades_x000D_
UPDATE mst_Variedades_x000D_
   SET Dex = ?,-- VARCHAR (300),_x000D_
       IdEstado = ?,-- VARCHAR (3),_x000D_
       IdUsuarioActualiza = ?,-- VARCHAR (50),_x000D_
       FechaHoraActualizacion = DATETIME(''now'',_x000D_
                                     ''localtime'') -- DATETIME,_x000D_
 WHERE IdEmpresa = ? AND _x000D_
       IdCultivo = ? AND _x000D_
       Id = ?;</t>
  </si>
  <si>
    <t>-- Id: 138 / NombreQuery: CLAVE VALOR mst_Variedades_x000D_
SELECT Id Clave,_x000D_
       Dex Valor,_x000D_
       Id || '' | '' || Dex Concatenado_x000D_
  FROM mst_Variedades_x000D_
 WHERE IdEmpresa = ? AND _x000D_
       IdCultivo = ?;</t>
  </si>
  <si>
    <t>-- Id: 139 / NombreQuery: DESCARGAR DATA mst_Variedades_x000D_
EXEC sp_Dgm_Gen_ListarVariedades</t>
  </si>
  <si>
    <t>-- Id: 140 / NombreQuery: ELIMINAR mst_Variedades_x000D_
DELETE FROM mst_Variedades_x000D_
      WHERE IdEmpresa = ? AND _x000D_
            IdCultivo = ? AND _x000D_
            Id = ?;</t>
  </si>
  <si>
    <t>-- Id: 141 / NombreQuery: ELIMINAR TABLA mst_Variedades_x000D_
DROP TABLE IF EXISTS mst_Variedades;</t>
  </si>
  <si>
    <t>-- Id: 142 / NombreQuery: INSERTAR mst_Variedades_x000D_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</si>
  <si>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143 / NombreQuery: LIMPIAR TABLA mst_Variedades_x000D_
DELETE FROM mst_Variedades;</t>
  </si>
  <si>
    <t>-- Id: 144 / NombreQuery: LISTAR mst_Variedades_x000D_
SELECT *_x000D_
  FROM mst_Variedades;</t>
  </si>
  <si>
    <t>-- Id: 145 / NombreQuery: OBTENER mst_Variedades_x000D_
SELECT *_x000D_
  FROM mst_Variedades_x000D_
 WHERE IdEmpresa = ? AND _x000D_
       IdCultivo = ? AND _x000D_
       Id = ?;</t>
  </si>
  <si>
    <t>-- Id: 146 / NombreQuery: ACTUALIZAR otr_VersionesSoftware_x000D_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t>
  </si>
  <si>
    <t>-- Id: 147 / NombreQuery: DESCARGAR DATA otr_VersionesSoftware_x000D_
EXEC sp_Dgm_Gen_ObtenerVersionSoftware ''?'',''?''</t>
  </si>
  <si>
    <t>-- Id: 148 / NombreQuery: ELIMINAR otr_VersionesSoftware_x000D_
DELETE FROM otr_VersionesSoftware_x000D_
      WHERE IdEmpresa = ? AND _x000D_
            Aplicativo = ? AND _x000D_
            Objetivo = ?;</t>
  </si>
  <si>
    <t>-- Id: 149 / NombreQuery: ELIMINAR TABLA otr_VersionesSoftware_x000D_
DROP TABLE IF EXISTS otr_VersionesSoftware;</t>
  </si>
  <si>
    <t>-- Id: 150 / NombreQuery: INSERTAR otr_VersionesSoftware_x000D_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t>
  </si>
  <si>
    <t>-- Id: 151 / NombreQuery: LIMPIAR TABLA otr_VersionesSoftware_x000D_
DELETE FROM otr_VersionesSoftware;</t>
  </si>
  <si>
    <t>-- Id: 152 / NombreQuery: LISTAR otr_VersionesSoftware_x000D_
SELECT *_x000D_
  FROM otr_VersionesSoftware;</t>
  </si>
  <si>
    <t>-- Id: 153 / NombreQuery: OBTENER otr_VersionesSoftware_x000D_
SELECT *_x000D_
  FROM otr_VersionesSoftware_x000D_
 WHERE IdEmpresa = ? AND _x000D_
       Aplicativo = ? AND _x000D_
       Objetivo = ?;</t>
  </si>
  <si>
    <t>-- Id: 154 / NombreQuery: ACTUALIZAR trx_ConfiguracionesLocales_x000D_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t>
  </si>
  <si>
    <t>-- Id: 155 / NombreQuery: ACTUALIZAR trx_ConfiguracionesLocales X DESCRIPCION_x000D_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t>
  </si>
  <si>
    <t>-- Id: 156 / NombreQuery: DESCARGAR DATA trx_ConfiguracionesLocales_x000D_
EXEC sp_Dgm_Gen_ObtenerConfiguracionesLocales ''?'',''?''</t>
  </si>
  <si>
    <t>-- Id: 157 / NombreQuery: ELIMINAR TABLA trx_ConfiguracionesLocales_x000D_
DROP TABLE IF EXISTS trx_ConfiguracionesLocales;</t>
  </si>
  <si>
    <t>-- Id: 158 / NombreQuery: ELIMINAR trx_ConfiguracionesLocales_x000D_
DELETE FROM trx_ConfiguracionesLocales_x000D_
      WHERE IdEmpresa = ? AND _x000D_
            MacDispositivoMovil = ? AND _x000D_
            IdOpcionConfiguracion = ?;</t>
  </si>
  <si>
    <t>-- Id: 159 / NombreQuery: EXISTE VALOR trx_ConfiguracionesLocales_x000D_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t>
  </si>
  <si>
    <t>-- Id: 160 / NombreQuery: INSERTAR trx_ConfiguracionesLocales_x000D_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</si>
  <si>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161 / NombreQuery: INSERTAR VALOR trx_ConfiguracionesLocales_x000D_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t>
  </si>
  <si>
    <t>-- Id: 162 / NombreQuery: LIMPIAR TABLA trx_ConfiguracionesLocales_x000D_
DELETE FROM trx_ConfiguracionesLocales;</t>
  </si>
  <si>
    <t>-- Id: 163 / NombreQuery: LISTAR trx_ConfiguracionesLocales_x000D_
SELECT *_x000D_
  FROM trx_ConfiguracionesLocales;</t>
  </si>
  <si>
    <t>-- Id: 164 / NombreQuery: OBTENER trx_ConfiguracionesLocales_x000D_
SELECT *_x000D_
  FROM trx_ConfiguracionesLocales_x000D_
 WHERE IdEmpresa = ? AND _x000D_
       MacDispositivoMovil = ? AND _x000D_
       IdOpcionConfiguracion = ?;</t>
  </si>
  <si>
    <t>-- Id: 165 / NombreQuery: ACTUALIZAR trx_PersonalNuevo_x000D_
UPDATE trx_PersonalNuevo_x000D_
   SET Nombre = ?-- VARCHAR (500),_x000D_
 WHERE IdEmpresa = ? AND _x000D_
       Id = ? AND _x000D_
       Item = ?;</t>
  </si>
  <si>
    <t>-- Id: 166 / NombreQuery: ELIMINAR TABLA trx_PersonalNuevo_x000D_
DROP TABLE IF EXISTS trx_PersonalNuevo;</t>
  </si>
  <si>
    <t>-- Id: 167 / NombreQuery: ELIMINAR trx_PersonalNuevo_x000D_
DELETE FROM trx_PersonalNuevo_x000D_
      WHERE IdEmpresa = ? AND _x000D_
            Id = ? AND _x000D_
            Item = ?;</t>
  </si>
  <si>
    <t>-- Id: 168 / NombreQuery: INSERTAR trx_PersonalNuevo_x000D_
INSERT INTO trx_PersonalNuevo VALUES (_x000D_
                                 ?,-- IdEmpresa           VARCHAR (2)    NOT NULL,_x000D_
                                 ?,-- Idtareo             VARCHAR (12)   NOT NULL,_x000D_
                                 ?,-- Item                SMALLINT       NOT NULL,_x000D_
                                 ?-- Nombre              VARCHAR (500)  NOT NULL,_x000D_
                              );</t>
  </si>
  <si>
    <t>-- Id: 169 / NombreQuery: LIMPIAR TABLA trx_PersonalNuevo_x000D_
DELETE FROM trx_PersonalNuevo;</t>
  </si>
  <si>
    <t>-- Id: 170 / NombreQuery: LISTAR trx_PersonalNuevo_x000D_
SELECT *_x000D_
  FROM trx_PersonalNuevo;</t>
  </si>
  <si>
    <t>-- Id: 171 / NombreQuery: OBTENER trx_PersonalNuevo_x000D_
SELECT *_x000D_
  FROM trx_PersonalNuevo_x000D_
 WHERE IdEmpresa = ? AND _x000D_
       IdTareo = ? AND _x000D_
       Item = ?;</t>
  </si>
  <si>
    <t>-- Id: 172 / NombreQuery: ACTUALIZAR trx_Tareos_x000D_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t>
  </si>
  <si>
    <t>-- Id: 173 / NombreQuery: CONTAR trx_Tareos PENDIENTES_x000D_
SELECT COUNT( * ) _x000D_
  FROM trx_Tareos_x000D_
 WHERE IdEstado = ''PE'';</t>
  </si>
  <si>
    <t>-- Id: 174 / NombreQuery: ELIMINAR TABLA trx_Tareos_x000D_
DROP TABLE IF EXISTS trx_Tareos;</t>
  </si>
  <si>
    <t>-- Id: 175 / NombreQuery: ELIMINAR trx_Tareos_x000D_
DELETE FROM trx_Tareos_x000D_
      WHERE IdEmpresa = ? AND _x000D_
            Id = ?;</t>
  </si>
  <si>
    <t>-- Id: 176 / NombreQuery: INSERTAR trx_Tareos_x000D_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t>
  </si>
  <si>
    <t>-- Id: 177 / NombreQuery: LIMPIAR TABLA trx_Tareos_x000D_
DELETE FROM trx_Tareos;</t>
  </si>
  <si>
    <t>-- Id: 178 / NombreQuery: LISTAR trx_Tareos_x000D_
SELECT *_x000D_
  FROM trx_Tareos;</t>
  </si>
  <si>
    <t>-- Id: 179 / NombreQuery: OBTENER trx_Tareos X ESTADO Y RANGO FECHA_x000D_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t>
  </si>
  <si>
    <t>-- Id: 180 / NombreQuery: OBTENER trx_Tareos X ID_x000D_
SELECT *_x000D_
  FROM trx_Tareos_x000D_
 WHERE IdEmpresa = ? AND _x000D_
       Id = ?;</t>
  </si>
  <si>
    <t>-- Id: 181 / NombreQuery: OBTENER ULTIMO trx_Tareos_x000D_
SELECT CASE WHEN MAX(Id) IS NULL THEN ( (_x000D_
                                           SELECT CASE WHEN MAX(Valor) IS NULL THEN '''' ELSE Valor END IdDispositivo_x000D_
                                             FROM trx_ConfiguracionesLocales_x000D_
                                            WHERE IdOpcionConfiguracion = ''022''_x000D_
                                        )_x000D_
||        ''000000000'') ELSE MAX(ID) END UltimoTareo_x000D_
  FROM trx_Tareos;</t>
  </si>
  <si>
    <t>-- Id: 182 / NombreQuery: ACTUALIZAR trx_Tareos_Detalle_x000D_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t>
  </si>
  <si>
    <t>-- Id: 183 / NombreQuery: CONTAR trx_Tareos_Detalle_x000D_
SELECT COUNT( * ) _x000D_
  FROM trx_Tareos_Detalle_x000D_
 WHERE IdEmpresa = ? AND _x000D_
       IdTareo = ?;</t>
  </si>
  <si>
    <t>-- Id: 184 / NombreQuery: ELIMINAR TABLA trx_Tareos_Detalle_x000D_
DROP TABLE IF EXISTS trx_Tareos_Detalle;</t>
  </si>
  <si>
    <t>-- Id: 185 / NombreQuery: ELIMINAR trx_Tareos_Detalle_x000D_
DELETE FROM trx_Tareos_Detalle_x000D_
      WHERE IdEmpresa = ? AND _x000D_
            IdTareo = ? AND _x000D_
            Item = ?;</t>
  </si>
  <si>
    <t>-- Id: 186 / NombreQuery: INSERTAR trx_Tareos_Detalle_x000D_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t>
  </si>
  <si>
    <t>-- Id: 187 / NombreQuery: LIMPIAR TABLA trx_Tareos_Detalle_x000D_
DELETE FROM trx_Tareos_Detalle;</t>
  </si>
  <si>
    <t>-- Id: 188 / NombreQuery: LISTAR trx_Tareos_Detalle_x000D_
SELECT *_x000D_
  FROM trx_Tareos_Detalle;</t>
  </si>
  <si>
    <t>-- Id: 189 / NombreQuery: OBTENER trx_Tareos_Detalle_x000D_
SELECT *_x000D_
  FROM trx_Tareos_Detalle_x000D_
 WHERE IdEmpresa = ? AND _x000D_
       IdTareo = ? AND _x000D_
       Item = ?;</t>
  </si>
  <si>
    <t>-- Id: 190 / NombreQuery: OBTENER trx_Tareos_Detalle X ID_x000D_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t>
  </si>
  <si>
    <t>-- Id: 191 / NombreQuery: ELIMINAR trx_Tareos_Detalle EN BLOQUE_x000D_
DELETE FROM trx_Tareos_Detalle_x000D_
      WHERE IdEmpresa = ? AND _x000D_
            IdTareo = ?;</t>
  </si>
  <si>
    <t>-- Id: 192 / NombreQuery: OBTENER PLANILLA_x000D_
SELECT IdPlanilla_x000D_
FROM mst_Personas_x000D_
WHERE IdEmpresa=? AND_x000D_
      NroDocumento=?;</t>
  </si>
  <si>
    <t>-- Id: 193 / NombreQuery: CREAR TABLA crs_EmpresasVsModulos_x000D_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</si>
  <si>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194 / NombreQuery: ACTUALIZAR crs_EmpresasVsModulos_x000D_
UPDATE crs_EmpresasVsModulos_x000D_
SET IdEstado=?,_x000D_
    FechaHoraActualizacion=DATETIME(''now'',''localtime'')_x000D_
WHERE IdEmpresa=?AND_x000D_
      IdModulo=?;</t>
  </si>
  <si>
    <t>-- Id: 195 / NombreQuery: DESCARGAR DATA crs_EmpresasVsModulos_x000D_
EXEC sp_Dgm_Gen_ListarEmpresasVsModulos</t>
  </si>
  <si>
    <t>-- Id: 196 / NombreQuery: ELIMINAR crs_EmpresasVsModulos_x000D_
DELETE FROM crs_EmpresasVsModulos_x000D_
      WHERE IdEmpresa = ? AND IdModulo=?;</t>
  </si>
  <si>
    <t>-- Id: 197 / NombreQuery: ELIMINAR TABLA crs_EmpresasVsModulos_x000D_
DROP TABLE IF EXISTS crs_EmpresasVsModulos;</t>
  </si>
  <si>
    <t>-- Id: 198 / NombreQuery: INSERTAR crs_EmpresasVsModulos_x000D_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t>
  </si>
  <si>
    <t>-- Id: 199 / NombreQuery: LIMPIAR TABLA crs_EmpresasVsModulos_x000D_
DELETE FROM crs_EmpresasVsModulos;</t>
  </si>
  <si>
    <t>-- Id: 200 / NombreQuery: OBTENER MODULOS X EMPRESA_x000D_
SELECT EVM.IdModulo,_x000D_
       MO.Dex_x000D_
  FROM crs_EmpresasVsModulos EVM_x000D_
       INNER JOIN_x000D_
       mst_Modulos MO ON EVM.IdModulo = MO.Id_x000D_
 WHERE MO.IdEstado = ''AC'' AND _x000D_
       MO.Id &lt;&gt; 0 AND _x000D_
       EVM.IdEmpresa = ?;</t>
  </si>
  <si>
    <t xml:space="preserve">-- Id: 201 / NombreQuery: TRANSFERIR trx_Tareos_x000D_
EXEC sp_Dgm_Tareos_TransferirTareo </t>
  </si>
  <si>
    <t xml:space="preserve">-- Id: 202 / NombreQuery: TRANSFERIR trx_Tareos_Detalle_x000D_
EXEC sp_Dgm_Tareos_TransferirTareo_Detalle </t>
  </si>
  <si>
    <t>-- Id: 203 / NombreQuery: OBTENER trx_Tareos XA TRANSFERIR_x000D_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t>
  </si>
  <si>
    <t>-- Id: 204 / NombreQuery: OBTENER trx_Tareos_Detalle XA TRANSFERIR_x000D_
SELECT *_x000D_
  FROM trx_tareos_detalle_x000D_
 WHERE IdEmpresa = ? AND _x000D_
       IdTareo = ?;</t>
  </si>
  <si>
    <t>-- Id: 205 / NombreQuery: MARCAR TAREO COMO TRANSFERIDO_x000D_
UPDATE trx_tareos_x000D_
   SET IdEstado = ''TR'',_x000D_
       FechaHoraTransferencia = ?,_x000D_
       IdUsuarioActualiza = ?,_x000D_
       FechaHoraActualizacion = DATETIME(''now'', ''localtime'') _x000D_
 WHERE IdEmpresa = ? AND _x000D_
       Id = ?;</t>
  </si>
  <si>
    <t>-- Id: 206 / NombreQuery: ELIMINAR trx_Tareos_Detalle PENDIENTES X ID_x000D_
DELETE FROM trx_Tareos_Detalle_x000D_
      WHERE IdTareo IN (_x000D_
    SELECT Id_x000D_
      FROM trx_Tareos_x000D_
     WHERE IdEstado = ''PE'' AND _x000D_
           IdEmpresa = ? AND _x000D_
           IdTareo = ?_x000D_
);_x000D_
_x000D_
SELECT ''1'';</t>
  </si>
  <si>
    <t>-- Id: 207 / NombreQuery: ELIMINAR trx_Tareos PENDIENTES X ID_x000D_
DELETE FROM trx_Tareos_x000D_
      WHERE IdEstado = ''PE'' AND _x000D_
            IdEmpresa = ? AND _x000D_
            Id = ?;_x000D_
_x000D_
SELECT ''1'';</t>
  </si>
  <si>
    <t>-- Id: 208 / NombreQuery: TAREOS REPORTE RESUMEN 1_x000D_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t>
  </si>
  <si>
    <t>-- Id: 209 / NombreQuery: TAREOS REPORTE RESUMEN 2_x000D_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t>
  </si>
  <si>
    <t>-- Id: 210 / NombreQuery: TAREOS REPORTE RESUMEN 3_x000D_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t>
  </si>
  <si>
    <t>-- Id: 211 / NombreQuery: OBTENER SUPERVISORES X DIA_x000D_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t>
  </si>
  <si>
    <t>-- Id: 212 / NombreQuery: ACTUALIZAR ITEM trx_Tareos_Detalle_x000D_
UPDATE trx_Tareos_Detalle SET Item=ROWID_x000D_
      WHERE IdEmpresa = ? AND_x000D_
            IdTareo = ?;</t>
  </si>
  <si>
    <t>-- Id: 015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</si>
  <si>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CREAR TABLA mst_Tablas</t>
  </si>
  <si>
    <t>ACTUALIZAR mst_Tablas</t>
  </si>
  <si>
    <t>CLAVE VALOR mst_Tablas</t>
  </si>
  <si>
    <t>DESCARGAR DATA mst_Tablas</t>
  </si>
  <si>
    <t>ELIMINAR mst_Tablas</t>
  </si>
  <si>
    <t>ELIMINAR TABLA mst_Tablas</t>
  </si>
  <si>
    <t>INSERTAR mst_Tablas</t>
  </si>
  <si>
    <t>LIMPIAR TABLA mst_Tablas</t>
  </si>
  <si>
    <t>LISTAR mst_Tablas</t>
  </si>
  <si>
    <t>OBTENER mst_Tablas</t>
  </si>
  <si>
    <t>mst_Tablas</t>
  </si>
  <si>
    <t>trx_Estandares</t>
  </si>
  <si>
    <t>trx_Logs</t>
  </si>
  <si>
    <t>trx_Correlativos</t>
  </si>
  <si>
    <t>Idtareo</t>
  </si>
  <si>
    <t>Item</t>
  </si>
  <si>
    <t>Dni</t>
  </si>
  <si>
    <t>IdPlanilla</t>
  </si>
  <si>
    <t>IdConsumidor</t>
  </si>
  <si>
    <t>IdCultivo</t>
  </si>
  <si>
    <t>IdVariedad</t>
  </si>
  <si>
    <t>IdActividad</t>
  </si>
  <si>
    <t>IdLabor</t>
  </si>
  <si>
    <t>SubTotalHoras</t>
  </si>
  <si>
    <t>SubTotalRendimiento</t>
  </si>
  <si>
    <t>PAS</t>
  </si>
  <si>
    <t>1105-P</t>
  </si>
  <si>
    <t>U22</t>
  </si>
  <si>
    <t>73585660</t>
  </si>
  <si>
    <t>54</t>
  </si>
  <si>
    <t>48818780</t>
  </si>
  <si>
    <t>72482263</t>
  </si>
  <si>
    <t>42</t>
  </si>
  <si>
    <t>44224390</t>
  </si>
  <si>
    <t>61</t>
  </si>
  <si>
    <t>73578126</t>
  </si>
  <si>
    <t>48</t>
  </si>
  <si>
    <t>43451584</t>
  </si>
  <si>
    <t>75161349</t>
  </si>
  <si>
    <t>41691972</t>
  </si>
  <si>
    <t>77081409</t>
  </si>
  <si>
    <t>71626187</t>
  </si>
  <si>
    <t>58</t>
  </si>
  <si>
    <t>75846989</t>
  </si>
  <si>
    <t>50</t>
  </si>
  <si>
    <t>75408265</t>
  </si>
  <si>
    <t>53</t>
  </si>
  <si>
    <t>43310299</t>
  </si>
  <si>
    <t>14</t>
  </si>
  <si>
    <t>42983350</t>
  </si>
  <si>
    <t>51</t>
  </si>
  <si>
    <t>15</t>
  </si>
  <si>
    <t>16722252</t>
  </si>
  <si>
    <t>44789017</t>
  </si>
  <si>
    <t>57</t>
  </si>
  <si>
    <t>17</t>
  </si>
  <si>
    <t>48328512</t>
  </si>
  <si>
    <t>005000000015</t>
  </si>
  <si>
    <t>CREAR TABLA</t>
  </si>
  <si>
    <t>ACTUALIZAR</t>
  </si>
  <si>
    <t>CLAVE VALOR</t>
  </si>
  <si>
    <t>DESCARGAR DATA</t>
  </si>
  <si>
    <t>ELIMINAR</t>
  </si>
  <si>
    <t>ELIMINAR TABLA</t>
  </si>
  <si>
    <t>INSERTAR</t>
  </si>
  <si>
    <t>LIMPIAR TABLA</t>
  </si>
  <si>
    <t>LISTAR</t>
  </si>
  <si>
    <t>OBTENER</t>
  </si>
  <si>
    <t>CREAR TABLA trx_Estandares</t>
  </si>
  <si>
    <t>ACTUALIZAR trx_Estandares</t>
  </si>
  <si>
    <t>CLAVE VALOR trx_Estandares</t>
  </si>
  <si>
    <t>DESCARGAR DATA trx_Estandares</t>
  </si>
  <si>
    <t>ELIMINAR trx_Estandares</t>
  </si>
  <si>
    <t>ELIMINAR TABLA trx_Estandares</t>
  </si>
  <si>
    <t>INSERTAR trx_Estandares</t>
  </si>
  <si>
    <t>LIMPIAR TABLA trx_Estandares</t>
  </si>
  <si>
    <t>LISTAR trx_Estandares</t>
  </si>
  <si>
    <t>OBTENER trx_Estandares</t>
  </si>
  <si>
    <t>CREAR TABLA trx_Logs</t>
  </si>
  <si>
    <t>ACTUALIZAR trx_Logs</t>
  </si>
  <si>
    <t>CLAVE VALOR trx_Logs</t>
  </si>
  <si>
    <t>DESCARGAR DATA trx_Logs</t>
  </si>
  <si>
    <t>ELIMINAR trx_Logs</t>
  </si>
  <si>
    <t>ELIMINAR TABLA trx_Logs</t>
  </si>
  <si>
    <t>INSERTAR trx_Logs</t>
  </si>
  <si>
    <t>LIMPIAR TABLA trx_Logs</t>
  </si>
  <si>
    <t>LISTAR trx_Logs</t>
  </si>
  <si>
    <t>OBTENER trx_Logs</t>
  </si>
  <si>
    <t>CREAR TABLA trx_Correlativos</t>
  </si>
  <si>
    <t>ACTUALIZAR trx_Correlativos</t>
  </si>
  <si>
    <t>CLAVE VALOR trx_Correlativos</t>
  </si>
  <si>
    <t>DESCARGAR DATA trx_Correlativos</t>
  </si>
  <si>
    <t>ELIMINAR trx_Correlativos</t>
  </si>
  <si>
    <t>ELIMINAR TABLA trx_Correlativos</t>
  </si>
  <si>
    <t>INSERTAR trx_Correlativos</t>
  </si>
  <si>
    <t>LIMPIAR TABLA trx_Correlativos</t>
  </si>
  <si>
    <t>LISTAR trx_Correlativos</t>
  </si>
  <si>
    <t>OBTENER trx_Correlativos</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</si>
  <si>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</si>
  <si>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</si>
  <si>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</si>
  <si>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</si>
  <si>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</si>
  <si>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</si>
  <si>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</si>
  <si>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</si>
  <si>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</si>
  <si>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</si>
  <si>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</si>
  <si>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</si>
  <si>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</si>
  <si>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</si>
  <si>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</si>
  <si>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</si>
  <si>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</si>
  <si>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</si>
  <si>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</si>
  <si>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</si>
  <si>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</si>
  <si>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</si>
  <si>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</si>
  <si>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</si>
  <si>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</si>
  <si>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</si>
  <si>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</si>
  <si>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</si>
  <si>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</si>
  <si>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</si>
  <si>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</si>
  <si>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</si>
  <si>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</si>
  <si>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</si>
  <si>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</si>
  <si>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</si>
  <si>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</si>
  <si>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</si>
  <si>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</si>
  <si>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</si>
  <si>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</si>
  <si>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 Id: 013 / NombreQuery: CREAR TABLA trx_Tareos_Detalle
CREATE TABLE IF NOT EXISTS trx_Tareos_Detalle
(IdEmpresa           VARCHAR(2),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t>
  </si>
  <si>
    <t>-- Id: 013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t>
  </si>
  <si>
    <t>LISTAR trx_Logs X RANGO DE FECHA</t>
  </si>
  <si>
    <t>LISTAR trx_Estandares X RANGO DE FECHA</t>
  </si>
  <si>
    <t>OBTENER trx_Correlativos X TABLA Y DISPOSITIVO</t>
  </si>
  <si>
    <t>264</t>
  </si>
  <si>
    <t>265</t>
  </si>
  <si>
    <t>266</t>
  </si>
  <si>
    <t>267</t>
  </si>
  <si>
    <t>TRANSFERIR trx_Estandares</t>
  </si>
  <si>
    <t>TRANSFERIR trx_Logs</t>
  </si>
  <si>
    <t>TRANSFERIR trx_Correlativos</t>
  </si>
  <si>
    <t>EXISTE DATA PENDIENTE DE ENVIAR</t>
  </si>
  <si>
    <t>268</t>
  </si>
  <si>
    <t>269</t>
  </si>
  <si>
    <t>270</t>
  </si>
  <si>
    <t>271</t>
  </si>
  <si>
    <t>-- Id: 154 / NombreQuery: ELIMINAR crs_EmpresasVsModulos   DELETE FROM crs_EmpresasVsModulos        WHERE IdEmpresa = ? AND IdModulo=?;</t>
  </si>
  <si>
    <t>DGM00000</t>
  </si>
  <si>
    <t xml:space="preserve">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</si>
  <si>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xml:space="preserve">
CREATE TABLE IF NOT EXISTS mst_Tablas(
Id VARCHAR(3) PRIMARY KEY,
Nombre VARCHAR(500),
Indice INT,
Columnas INT,
FechaHoraCreacion DATETIME,
fechaHoraActualizacion DATETIME
);</t>
  </si>
  <si>
    <t xml:space="preserve">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t>
  </si>
  <si>
    <t xml:space="preserve">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t>
  </si>
  <si>
    <t xml:space="preserve">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t>
  </si>
  <si>
    <t xml:space="preserve">
UPDATE
    trx_Estandares
SET
    EstandarReal = ?
WHERE
    IdEmpresa = ?
    AND Fecha = ?
    AND IdConsumidor = ?
    AND IdActividad = ?
    AND IdLabor = ?</t>
  </si>
  <si>
    <t xml:space="preserve">
DELETE trx_Estandares
WHERE
    IdEmpresa = ?
    AND Fecha = ?
    AND IdConsumidor = ?
    AND IdActividad = ?
    AND IdLabor = ?</t>
  </si>
  <si>
    <t xml:space="preserve">
DROP TABLE IF EXISTS mst_Tablas</t>
  </si>
  <si>
    <t xml:space="preserve">
DROP TABLE IF EXISTS trx_Estandares</t>
  </si>
  <si>
    <t xml:space="preserve">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t>
  </si>
  <si>
    <t xml:space="preserve">
DELETE FROM trx_Estandares;</t>
  </si>
  <si>
    <t xml:space="preserve">
SELECT *
  FROM trx_Estandares;</t>
  </si>
  <si>
    <t xml:space="preserve">
SELECT
    *
FROM
    trx_Estandares
WHERE
    Fecha BETWEEN ? AND ?;</t>
  </si>
  <si>
    <t>LISTAR trx_Logs X SP LIKE</t>
  </si>
  <si>
    <t>LISTAR trx_Logs X PARAMETROS LIKE</t>
  </si>
  <si>
    <t xml:space="preserve">
INSERT INTO
    trx_Logs 
VALUES
    (
        DATETIME(''now'', ''LOCALTIME''), 		--Momento DATETIME,
        ? , 		--Host VARCHAR(100),
        ? , 		--IdEmpresa VARCHAR(2),
        ? , 		--Mac VARCHAR(30),
        ? , 		--Imei VARCHAR(30),
        ? , 		--IpV4 VARCHAR(15),
        ? , 		--Aplicativo VARCHAR(500),
        ? , 		--IdUsuario VARCHAR(50),
        ? , 		--StoreProcedure VARCHAR(500),
        ? 		--Parametros TEXT,
    );</t>
  </si>
  <si>
    <t xml:space="preserve">
SELECT
    * 
FROM
    trx_Logs 
WHERE
    DATE(Momento) BETWEEN ? AND ?;</t>
  </si>
  <si>
    <t xml:space="preserve">
SELECT
    *
FROM
    trx_Logs
WHERE
    StoreProcedure LIKE '%' | | ? | | '%';</t>
  </si>
  <si>
    <t xml:space="preserve">
SELECT
    *
FROM
    trx_Logs
WHERE
    Parametros LIKE '%' | | ? | | '%';</t>
  </si>
  <si>
    <t xml:space="preserve">
EXEC sp_Dgm_Gen_ListarCorrelativos </t>
  </si>
  <si>
    <t xml:space="preserve">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t>
  </si>
  <si>
    <t xml:space="preserve">
UPDATE
    trx_Correlativos
SET
    Correlativo = ?,
    IdUsuarioActualiza = ?,
    FechaHoraActualizacion = DATETIME('now', 'localtime')
WHERE
    IdEmpresa = ?
    AND Mac = ?
    AND Imei = ?
    AND IdTabla = (
        SELECT
            Id
        FROM
            mst_Tablas
        WHERE
            IdEmpresa = ?
            AND Dex = ?
        LIMIT 1
    );</t>
  </si>
  <si>
    <t xml:space="preserve">
SELECT
    Correlativo
FROM
    trx_Correlativos
WHERE
    IdEmpresa = ?
    AND Mac = ?
    AND Imei = ?
    AND IdTabla = (
        SELECT
            Id
        FROM
            mst_Tablas
        WHERE
            IdEmpresa = ?
            AND Dex = ?
        LIMIT 1
    );</t>
  </si>
  <si>
    <t>-- Id: 001 / NombreQuery: CREAR TABLA mst_Estados   CREATE TABLE IF NOT EXISTS mst_Estados (     Id                     VARCHAR (3)   PRIMARY KEY,     Dex                    VARCHAR (100) NOT NULL,     IdUsuarioCrea          VARCHAR (50),     FechaHoraCreacion      DATETIME,     IdUsuarioActualiza     VARCHAR (50),     FechaHoraActualizacion DATETIME  );</t>
  </si>
  <si>
    <t>2023-06-14 14:50:48.473</t>
  </si>
  <si>
    <t>999</t>
  </si>
  <si>
    <t>-- Id: 002 / NombreQuery: ACTUALIZAR mst_Estados   UPDATE mst_Estados     SET Dex = ?,         IdUsuarioActualiza = ?,         FechaHoraActualizacion = DATETIME(''now'',                                           ''localtime'')    WHERE Id = ?;</t>
  </si>
  <si>
    <t>2023-06-14 14:50:48.480</t>
  </si>
  <si>
    <t>-- Id: 003 / NombreQuery: CLAVE VALOR mst_Estados   SELECT Id Clave,         Dex Valor,         Id || '' | '' || Dex Concatenado    FROM mst_Estados;</t>
  </si>
  <si>
    <t>2023-06-14 14:50:48.490</t>
  </si>
  <si>
    <t>-- Id: 004 / NombreQuery: DESCARGAR DATA mst_Estados   EXEC sp_Dgm_Gen_ListarEstados</t>
  </si>
  <si>
    <t>2023-06-14 14:50:48.500</t>
  </si>
  <si>
    <t>-- Id: 005 / NombreQuery: ELIMINAR mst_Estados   DELETE FROM mst_Estados        WHERE Id = ?;</t>
  </si>
  <si>
    <t>2023-06-14 14:50:48.507</t>
  </si>
  <si>
    <t>-- Id: 006 / NombreQuery: ELIMINAR TABLA mst_Estados   DROP TABLE IF EXISTS mst_Estados;</t>
  </si>
  <si>
    <t>2023-06-14 14:50:48.517</t>
  </si>
  <si>
    <t>-- Id: 007 / NombreQuery: INSERTAR mst_Estados   INSERT INTO mst_Estados VALUES (                             ?,--Id,                             ?,--Dex,                             ?,--IdUsuarioCrea,                             DATETIME(''now'',''localtime''),                             ?,--IdUsuarioActualiza,                             DATETIME(''now'',''localtime'')                           );</t>
  </si>
  <si>
    <t>2023-06-14 14:50:48.523</t>
  </si>
  <si>
    <t>-- Id: 008 / NombreQuery: LIMPIAR TABLA mst_Estados   DELETE FROM mst_Estados;</t>
  </si>
  <si>
    <t>2023-06-14 14:50:48.530</t>
  </si>
  <si>
    <t>-- Id: 009 / NombreQuery: LISTAR mst_Estados   SELECT *    FROM mst_Estados;</t>
  </si>
  <si>
    <t>2023-06-14 14:50:48.540</t>
  </si>
  <si>
    <t>-- Id: 010 / NombreQuery: OBTENER mst_Estados   SELECT *    FROM mst_Estados   WHERE Id = ?;</t>
  </si>
  <si>
    <t>2023-06-14 14:50:48.550</t>
  </si>
  <si>
    <t xml:space="preserve">-- Id: 011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t>
  </si>
  <si>
    <t>2023-06-14 14:50:48.557</t>
  </si>
  <si>
    <t>-- Id: 012 / NombreQuery: ACTUALIZAR mst_Empresas   UPDATE mst_Empresas     SET RazonSocial = ?,         Ruc = ?,         Direccion = ?,         Email = ?,         Telefono = ?,         IdEstado = ?,         FechaHoraActualizacion = DATETIME(''now'',                                           ''localtime'')    WHERE Id = ?;</t>
  </si>
  <si>
    <t>2023-06-14 14:50:48.567</t>
  </si>
  <si>
    <t>-- Id: 013 / NombreQuery: CLAVE VALOR mst_Empresas   SELECT Id Clave,         RazonSocial Valor,         Id || '' | '' || RazonSocial Concatenado    FROM mst_Empresas;</t>
  </si>
  <si>
    <t>2023-06-14 14:50:48.573</t>
  </si>
  <si>
    <t>-- Id: 014 / NombreQuery: DESCARGAR DATA mst_Empresas   EXEC sp_Dgm_Gen_ListarEmpresas</t>
  </si>
  <si>
    <t>2023-06-14 14:50:48.580</t>
  </si>
  <si>
    <t>-- Id: 015 / NombreQuery: ELIMINAR mst_Empresas   DELETE FROM mst_Empresas        WHERE Id = ?;</t>
  </si>
  <si>
    <t>2023-06-14 14:50:48.590</t>
  </si>
  <si>
    <t>-- Id: 016 / NombreQuery: ELIMINAR TABLA mst_Empresas   DROP TABLE IF EXISTS mst_Empresas;</t>
  </si>
  <si>
    <t>2023-06-14 14:50:48.600</t>
  </si>
  <si>
    <t>-- Id: 017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t>
  </si>
  <si>
    <t>2023-06-14 14:50:48.607</t>
  </si>
  <si>
    <t>-- Id: 018 / NombreQuery: LIMPIAR TABLA mst_Empresas   DELETE FROM mst_Empresas;</t>
  </si>
  <si>
    <t>2023-06-14 14:50:48.617</t>
  </si>
  <si>
    <t>-- Id: 019 / NombreQuery: LISTAR mst_Empresas   SELECT *    FROM mst_Empresas;</t>
  </si>
  <si>
    <t>2023-06-14 14:50:48.623</t>
  </si>
  <si>
    <t>-- Id: 020 / NombreQuery: OBTENER mst_Empresas   SELECT *    FROM mst_Empresas   WHERE Id = ?;</t>
  </si>
  <si>
    <t>2023-06-14 14:50:48.630</t>
  </si>
  <si>
    <t>-- Id: 021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t>
  </si>
  <si>
    <t>2023-06-14 14:50:48.640</t>
  </si>
  <si>
    <t>-- Id: 022 / NombreQuery: ACTUALIZAR mst_Modulos   UPDATE mst_Modulos     SET Dex = ?,         Icono = ?,         IdEstado = ?,         --IdUsuarioActualiza = ?,         FechaHoraActualizacion = DATETIME(''now'',''localtime'')    WHERE Id = ?;</t>
  </si>
  <si>
    <t>2023-06-14 14:50:48.650</t>
  </si>
  <si>
    <t>-- Id: 023 / NombreQuery: CLAVE VALOR mst_Modulos   SELECT Id Clave,         Dex Valor,         Id || '' | '' || Dex Concatenado    FROM mst_Modulos;</t>
  </si>
  <si>
    <t>2023-06-14 14:50:48.657</t>
  </si>
  <si>
    <t>-- Id: 024 / NombreQuery: DESCARGAR DATA mst_Modulos   EXEC sp_Dgm_Gen_ListarModulos</t>
  </si>
  <si>
    <t>2023-06-14 14:50:48.667</t>
  </si>
  <si>
    <t>-- Id: 025 / NombreQuery: ELIMINAR mst_Modulos   DELETE FROM mst_Modulos        WHERE Id = ?;</t>
  </si>
  <si>
    <t>2023-06-14 14:50:48.673</t>
  </si>
  <si>
    <t>-- Id: 026 / NombreQuery: ELIMINAR TABLA mst_Modulos   DROP TABLE IF EXISTS mst_Modulos;</t>
  </si>
  <si>
    <t>2023-06-14 14:50:48.680</t>
  </si>
  <si>
    <t>-- Id: 027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t>
  </si>
  <si>
    <t>2023-06-14 14:50:48.690</t>
  </si>
  <si>
    <t>-- Id: 028 / NombreQuery: LIMPIAR TABLA mst_Modulos   DELETE FROM mst_Modulos;</t>
  </si>
  <si>
    <t>2023-06-14 14:50:48.700</t>
  </si>
  <si>
    <t>-- Id: 029 / NombreQuery: LISTAR mst_Modulos   SELECT Id,         Dex    FROM mst_Modulos   WHERE IdEstado = ''AC'' AND          Id &lt;&gt; 0 AND          IdEmpresa = ?;</t>
  </si>
  <si>
    <t>2023-06-14 14:50:48.707</t>
  </si>
  <si>
    <t>-- Id: 030 / NombreQuery: OBTENER mst_Modulos   SELECT *    FROM mst_Modulos   WHERE Id = ?;</t>
  </si>
  <si>
    <t>2023-06-14 14:50:48.717</t>
  </si>
  <si>
    <t>-- Id: 031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t>
  </si>
  <si>
    <t>2023-06-14 14:50:48.723</t>
  </si>
  <si>
    <t>-- Id: 032 / NombreQuery: ACTUALIZAR mst_Dias   UPDATE mst_Dias     SET          Semana = ?,         Mes = ?,         Anio = ?,         NombreDia = ?,         NombreDiaCorto = ?,         NombreMes = ?,         SemanaNisira = ?,         Periodo = ?,         InicioSemanaNisira = ?,         FinSemanaNisira = ?,         InicioPeriodo = ?,         FinPeriodo = ?   WHERE Dia = ?;</t>
  </si>
  <si>
    <t>2023-06-14 14:50:48.730</t>
  </si>
  <si>
    <t>-- Id: 033 / NombreQuery: DESCARGAR DATA mst_Dias   EXEC sp_Dgm_Gen_ListarDias</t>
  </si>
  <si>
    <t>2023-06-14 14:50:48.740</t>
  </si>
  <si>
    <t>-- Id: 034 / NombreQuery: ELIMINAR mst_Dias   DELETE FROM mst_Dias        WHERE Dia = ?;</t>
  </si>
  <si>
    <t>2023-06-14 14:50:48.750</t>
  </si>
  <si>
    <t>-- Id: 035 / NombreQuery: ELIMINAR TABLA mst_Dias   DROP TABLE IF EXISTS mst_Dias;</t>
  </si>
  <si>
    <t>2023-06-14 14:50:48.757</t>
  </si>
  <si>
    <t>-- Id: 036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t>
  </si>
  <si>
    <t>2023-06-14 14:50:48.767</t>
  </si>
  <si>
    <t>-- Id: 037 / NombreQuery: LIMPIAR TABLA mst_Dias   DELETE FROM mst_Dias;</t>
  </si>
  <si>
    <t>2023-06-14 14:50:48.773</t>
  </si>
  <si>
    <t>-- Id: 038 / NombreQuery: LISTAR mst_Dias   SELECT *    FROM mst_Dias;</t>
  </si>
  <si>
    <t>2023-06-14 14:50:48.780</t>
  </si>
  <si>
    <t>-- Id: 039 / NombreQuery: OBTENER mst_Dias   SELECT *    FROM mst_DiaS   WHERE Id = ?;</t>
  </si>
  <si>
    <t>2023-06-14 14:50:48.817</t>
  </si>
  <si>
    <t>-- Id: 040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</si>
  <si>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14:50:48.823</t>
  </si>
  <si>
    <t>-- Id: 041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t>
  </si>
  <si>
    <t>2023-06-14 14:50:48.833</t>
  </si>
  <si>
    <t>-- Id: 042 / NombreQuery: DESCARGAR DATA mst_Usuarios   EXEC sp_Dgm_Gen_ListarUsuarios</t>
  </si>
  <si>
    <t>2023-06-14 14:50:48.840</t>
  </si>
  <si>
    <t>-- Id: 043 / NombreQuery: ELIMINAR mst_Usuarios   DELETE FROM mst_Usuarios        WHERE IdEmpresa = ? AND               Id = ?;</t>
  </si>
  <si>
    <t>2023-06-14 14:50:48.850</t>
  </si>
  <si>
    <t>-- Id: 044 / NombreQuery: ELIMINAR TABLA mst_Usuarios   DROP TABLE IF EXISTS mst_Usuarios;</t>
  </si>
  <si>
    <t>2023-06-14 14:50:48.857</t>
  </si>
  <si>
    <t>-- Id: 045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t>
  </si>
  <si>
    <t>2023-06-14 14:50:48.867</t>
  </si>
  <si>
    <t>-- Id: 046 / NombreQuery: LIMPIAR TABLA mst_Usuarios   DELETE FROM mst_Usuarios;</t>
  </si>
  <si>
    <t>2023-06-14 14:50:48.873</t>
  </si>
  <si>
    <t>-- Id: 047 / NombreQuery: LISTAR mst_Usuarios   SELECT *    FROM mst_Usuarios;</t>
  </si>
  <si>
    <t>2023-06-14 14:50:48.883</t>
  </si>
  <si>
    <t>-- Id: 048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</si>
  <si>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2023-06-14 14:50:48.890</t>
  </si>
  <si>
    <t>-- Id: 049 / NombreQuery: OBTENER mst_Usuarios   SELECT *    FROM mst_Usuarios   WHERE IdEmpresa = ? AND          Id = ?;</t>
  </si>
  <si>
    <t>2023-06-14 14:50:48.900</t>
  </si>
  <si>
    <t>-- Id: 050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t>
  </si>
  <si>
    <t>2023-06-14 14:50:48.907</t>
  </si>
  <si>
    <t>-- Id: 051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t>
  </si>
  <si>
    <t>2023-06-14 14:50:48.917</t>
  </si>
  <si>
    <t>-- Id: 052 / NombreQuery: CLAVE VALOR mst_Personas   SELECT NroDocumento Clave,         IdCodigoGeneral Valor,         Paterno || '' '' || Materno || '' '' || Nombres Concatenado    FROM mst_Personas   WHERE IdEmpresa = ?;</t>
  </si>
  <si>
    <t>2023-06-14 14:50:48.923</t>
  </si>
  <si>
    <t>-- Id: 053 / NombreQuery: DESCARGAR DATA mst_Personas   EXEC sp_Dgm_Gen_ListarPersonas</t>
  </si>
  <si>
    <t>2023-06-14 14:50:48.933</t>
  </si>
  <si>
    <t>-- Id: 054 / NombreQuery: ELIMINAR mst_Personas   DELETE FROM mst_Personas        WHERE IdEmpresa = ? AND               NroDocumento = ?;</t>
  </si>
  <si>
    <t>2023-06-14 14:50:48.940</t>
  </si>
  <si>
    <t>-- Id: 055 / NombreQuery: ELIMINAR TABLA mst_Personas   DROP TABLE IF EXISTS mst_Personas;</t>
  </si>
  <si>
    <t>2023-06-14 14:50:48.950</t>
  </si>
  <si>
    <t>-- Id: 056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t>
  </si>
  <si>
    <t>2023-06-14 14:50:48.957</t>
  </si>
  <si>
    <t>-- Id: 057 / NombreQuery: LIMPIAR TABLA mst_Personas   DELETE FROM mst_Personas;</t>
  </si>
  <si>
    <t>2023-06-14 14:50:48.967</t>
  </si>
  <si>
    <t>-- Id: 058 / NombreQuery: LISTAR mst_Personas   SELECT *    FROM mst_Personas;</t>
  </si>
  <si>
    <t>2023-06-14 14:50:48.973</t>
  </si>
  <si>
    <t>-- Id: 059 / NombreQuery: OBTENER mst_Personas   SELECT *    FROM mst_Personas   WHERE IdEmpresa = ? AND          NroDocumento = ?;</t>
  </si>
  <si>
    <t>2023-06-14 14:50:48.983</t>
  </si>
  <si>
    <t>-- Id: 060 / NombreQuery: OBTENER PLANILLA   SELECT IdPlanilla  FROM mst_Personas  WHERE IdEmpresa=? AND        NroDocumento=?;</t>
  </si>
  <si>
    <t>2023-06-14 14:50:48.990</t>
  </si>
  <si>
    <t>-- Id: 061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</si>
  <si>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14:50:49.000</t>
  </si>
  <si>
    <t>-- Id: 062 / NombreQuery: ACTUALIZAR mst_Cultivos   UPDATE mst_Cultivos     SET Dex = ?,-- VARCHAR (300),         IdEstado = ?,-- VARCHAR (3),         IdUsuarioActualiza = ?,-- VARCHAR (50),         FechaHoraActualizacion =  DATETIME(''now'',''localtime'') -- DATETIME,   WHERE IdEmpresa = ? AND          Id = ?;</t>
  </si>
  <si>
    <t>2023-06-14 14:50:49.007</t>
  </si>
  <si>
    <t>-- Id: 063 / NombreQuery: CLAVE VALOR mst_Cultivos   SELECT Id Clave,         Dex Valor,         Id || '' | '' || Dex Concatenado    FROM mst_Cultivos   WHERE IdEmpresa = ?;</t>
  </si>
  <si>
    <t>2023-06-14 14:50:49.023</t>
  </si>
  <si>
    <t>-- Id: 064 / NombreQuery: DESCARGAR DATA mst_Cultivos   EXEC sp_Dgm_Gen_ListarCultivos</t>
  </si>
  <si>
    <t>2023-06-14 14:50:49.033</t>
  </si>
  <si>
    <t>-- Id: 065 / NombreQuery: ELIMINAR mst_Cultivos   DELETE FROM mst_Cultivos        WHERE IdEmpresa = ? AND               Id = ?;</t>
  </si>
  <si>
    <t>2023-06-14 14:50:49.040</t>
  </si>
  <si>
    <t>-- Id: 066 / NombreQuery: ELIMINAR TABLA mst_Cultivos   DROP TABLE IF EXISTS mst_Cultivos;</t>
  </si>
  <si>
    <t>2023-06-14 14:50:49.050</t>
  </si>
  <si>
    <t>-- Id: 067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t>
  </si>
  <si>
    <t>2023-06-14 14:50:49.057</t>
  </si>
  <si>
    <t>-- Id: 068 / NombreQuery: LIMPIAR TABLA mst_Cultivos   DELETE FROM mst_Cultivos;</t>
  </si>
  <si>
    <t>2023-06-14 14:50:49.067</t>
  </si>
  <si>
    <t>-- Id: 069 / NombreQuery: LISTAR mst_Cultivos   SELECT *    FROM mst_Cultivos;</t>
  </si>
  <si>
    <t>2023-06-14 14:50:49.073</t>
  </si>
  <si>
    <t>-- Id: 070 / NombreQuery: OBTENER mst_Cultivos   SELECT *    FROM mst_Cultivos   WHERE IdEmpresa = ? AND          Id = ?;</t>
  </si>
  <si>
    <t>2023-06-14 14:50:49.083</t>
  </si>
  <si>
    <t>-- Id: 071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t>
  </si>
  <si>
    <t>2023-06-14 14:50:49.090</t>
  </si>
  <si>
    <t>-- Id: 072 / NombreQuery: ACTUALIZAR mst_Variedades   UPDATE mst_Variedades     SET Dex = ?,-- VARCHAR (300),         IdEstado = ?,-- VARCHAR (3),         IdUsuarioActualiza = ?,-- VARCHAR (50),         FechaHoraActualizacion = DATETIME(''now'',                                       ''localtime'') -- DATETIME,   WHERE IdEmpresa = ? AND          IdCultivo = ? AND          Id = ?;</t>
  </si>
  <si>
    <t>2023-06-14 14:50:49.100</t>
  </si>
  <si>
    <t>-- Id: 073 / NombreQuery: CLAVE VALOR mst_Variedades   SELECT Id Clave,         Dex Valor,         Id || '' | '' || Dex Concatenado    FROM mst_Variedades   WHERE IdEmpresa = ? AND          IdCultivo = ?;</t>
  </si>
  <si>
    <t>2023-06-14 14:50:49.107</t>
  </si>
  <si>
    <t>-- Id: 074 / NombreQuery: DESCARGAR DATA mst_Variedades   EXEC sp_Dgm_Gen_ListarVariedades</t>
  </si>
  <si>
    <t>2023-06-14 14:50:49.117</t>
  </si>
  <si>
    <t>-- Id: 075 / NombreQuery: ELIMINAR mst_Variedades   DELETE FROM mst_Variedades        WHERE IdEmpresa = ? AND               IdCultivo = ? AND               Id = ?;</t>
  </si>
  <si>
    <t>2023-06-14 14:50:49.123</t>
  </si>
  <si>
    <t>-- Id: 076 / NombreQuery: ELIMINAR TABLA mst_Variedades   DROP TABLE IF EXISTS mst_Variedades;</t>
  </si>
  <si>
    <t>2023-06-14 14:50:49.133</t>
  </si>
  <si>
    <t>-- Id: 077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t>
  </si>
  <si>
    <t>2023-06-14 14:50:49.140</t>
  </si>
  <si>
    <t>-- Id: 078 / NombreQuery: LIMPIAR TABLA mst_Variedades   DELETE FROM mst_Variedades;</t>
  </si>
  <si>
    <t>2023-06-14 14:50:49.150</t>
  </si>
  <si>
    <t>-- Id: 079 / NombreQuery: LISTAR mst_Variedades   SELECT *    FROM mst_Variedades;</t>
  </si>
  <si>
    <t>2023-06-14 14:50:49.157</t>
  </si>
  <si>
    <t>-- Id: 080 / NombreQuery: OBTENER mst_Variedades   SELECT *    FROM mst_Variedades   WHERE IdEmpresa = ? AND          IdCultivo = ? AND          Id = ?;</t>
  </si>
  <si>
    <t>2023-06-14 14:50:49.167</t>
  </si>
  <si>
    <t>-- Id: 081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</si>
  <si>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14:50:49.173</t>
  </si>
  <si>
    <t>-- Id: 082 / NombreQuery: ACTUALIZAR mst_Actividades   UPDATE mst_Actividades     SET Dex = ?,         IdEstado = ?,         IdUsuarioActualiza = ?,         FechaHoraActualiza = DATETIME(''now'',                                       ''localtime'')    WHERE IdEmpresa = ? AND          Id = ?;</t>
  </si>
  <si>
    <t>2023-06-14 14:50:49.183</t>
  </si>
  <si>
    <t>-- Id: 083 / NombreQuery: CLAVE VALOR mst_Actividades   SELECT Id Clave,         Dex Valor,         Id || '' | '' || Dex Concatenado    FROM mst_Actividades   WHERE IdEmpresa = ?;</t>
  </si>
  <si>
    <t>2023-06-14 14:50:49.190</t>
  </si>
  <si>
    <t>-- Id: 084 / NombreQuery: DESCARGAR DATA mst_Actividades   EXEC sp_Dgm_Gen_ListarActividades</t>
  </si>
  <si>
    <t>2023-06-14 14:50:49.200</t>
  </si>
  <si>
    <t>-- Id: 085 / NombreQuery: ELIMINAR mst_Actividades   DELETE FROM mst_Actividades        WHERE IdEmpresa = ? AND               Id = ?;</t>
  </si>
  <si>
    <t>2023-06-14 14:50:49.207</t>
  </si>
  <si>
    <t>-- Id: 086 / NombreQuery: ELIMINAR TABLA mst_Actividades   DROP TABLE IF EXISTS mst_Actividades;</t>
  </si>
  <si>
    <t>2023-06-14 14:50:49.217</t>
  </si>
  <si>
    <t>-- Id: 087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t>
  </si>
  <si>
    <t>2023-06-14 14:50:49.223</t>
  </si>
  <si>
    <t>-- Id: 088 / NombreQuery: LIMPIAR TABLA mst_Actividades   DELETE FROM mst_Actividades;</t>
  </si>
  <si>
    <t>2023-06-14 14:50:49.233</t>
  </si>
  <si>
    <t>-- Id: 089 / NombreQuery: LISTAR mst_Actividades   SELECT *    FROM mst_Actividades;</t>
  </si>
  <si>
    <t>2023-06-14 14:50:49.240</t>
  </si>
  <si>
    <t>-- Id: 090 / NombreQuery: OBTENER mst_Actividades   SELECT *    FROM mst_Actividades   WHERE IdEmpresa = ? AND          Id = ?;</t>
  </si>
  <si>
    <t>2023-06-14 14:50:49.250</t>
  </si>
  <si>
    <t>-- Id: 091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t>
  </si>
  <si>
    <t>2023-06-14 14:50:49.257</t>
  </si>
  <si>
    <t>-- Id: 092 / NombreQuery: ACTUALIZAR mst_Labores   UPDATE mst_Labores     SET Dex = ?,         IdEstado = ?,         IdUsuarioActualiza = ?,         FechaHoraActualizacion = DATETIME(''now'',                                           ''localtime'')    WHERE IdEmpresa = ? AND          IdActividad = ? AND          Id = ?;</t>
  </si>
  <si>
    <t>2023-06-14 14:50:49.267</t>
  </si>
  <si>
    <t>-- Id: 093 / NombreQuery: CLAVE VALOR mst_Labores   SELECT Id Clave,         Dex Valor,         Id || '' | '' || Dex Concatenado    FROM mst_Labores   WHERE IdEmpresa = ? AND          IdActividad = ?;</t>
  </si>
  <si>
    <t>2023-06-14 14:50:49.273</t>
  </si>
  <si>
    <t>-- Id: 094 / NombreQuery: DESCARGAR DATA mst_Labores   EXEC sp_Dgm_Gen_ListarLabores</t>
  </si>
  <si>
    <t>2023-06-14 14:50:49.283</t>
  </si>
  <si>
    <t>-- Id: 095 / NombreQuery: ELIMINAR mst_Labores   DELETE FROM mst_Labores        WHERE IdEmpresa = ? AND               IdActividad = ? AND               Id = ?;</t>
  </si>
  <si>
    <t>2023-06-14 14:50:49.290</t>
  </si>
  <si>
    <t>-- Id: 096 / NombreQuery: ELIMINAR TABLA mst_Labores   DROP TABLE IF EXISTS mst_Labores;</t>
  </si>
  <si>
    <t>2023-06-14 14:50:49.300</t>
  </si>
  <si>
    <t>-- Id: 097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t>
  </si>
  <si>
    <t>2023-06-14 14:50:49.307</t>
  </si>
  <si>
    <t>-- Id: 098 / NombreQuery: LIMPIAR TABLA mst_Labores   DELETE FROM mst_Labores;</t>
  </si>
  <si>
    <t>2023-06-14 14:50:49.317</t>
  </si>
  <si>
    <t>-- Id: 099 / NombreQuery: LISTAR mst_Labores   SELECT *    FROM mst_Labores;</t>
  </si>
  <si>
    <t>2023-06-14 14:50:49.323</t>
  </si>
  <si>
    <t>-- Id: 100 / NombreQuery: OBTENER mst_Labores   SELECT *    FROM mst_Labores   WHERE IdEmpresa = ? AND          IdActividad = ? AND          Id = ?;</t>
  </si>
  <si>
    <t>2023-06-14 14:50:49.333</t>
  </si>
  <si>
    <t>-- Id: 101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</si>
  <si>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14:50:49.340</t>
  </si>
  <si>
    <t>-- Id: 102 / NombreQuery: ACTUALIZAR mst_Consumidores   UPDATE mst_Consumidores     SET Dex = ?,         IdEstado = ?,         IdUsuarioActualiza = ?,         FechaHoraActualizacion = DATETIME(''now'',                                           ''localtime'')    WHERE IdEmpresa = ? AND          Id = ?;</t>
  </si>
  <si>
    <t>2023-06-14 14:50:49.350</t>
  </si>
  <si>
    <t>-- Id: 103 / NombreQuery: CLAVE VALOR mst_Consumidores   SELECT Id Clave,         Dex Valor,         Id || '' | '' || Dex Concatenado    FROM mst_Consumidores   WHERE IdEmpresa = ?;</t>
  </si>
  <si>
    <t>2023-06-14 14:50:49.357</t>
  </si>
  <si>
    <t>-- Id: 104 / NombreQuery: DESCARGAR DATA mst_Consumidores   EXEC sp_Dgm_Gen_ListarConsumidores</t>
  </si>
  <si>
    <t>2023-06-14 14:50:49.367</t>
  </si>
  <si>
    <t>-- Id: 105 / NombreQuery: ELIMINAR mst_Consumidores   DELETE FROM mst_Consumidores        WHERE IdEmpresa = ? AND               Id = ?;</t>
  </si>
  <si>
    <t>2023-06-14 14:50:49.373</t>
  </si>
  <si>
    <t>-- Id: 106 / NombreQuery: ELIMINAR TABLA mst_Consumidores   DROP TABLE IF EXISTS mst_Consumidores;</t>
  </si>
  <si>
    <t>2023-06-14 14:50:49.383</t>
  </si>
  <si>
    <t>-- Id: 107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t>
  </si>
  <si>
    <t>2023-06-14 14:50:49.390</t>
  </si>
  <si>
    <t>-- Id: 108 / NombreQuery: LIMPIAR TABLA mst_Consumidores   DELETE FROM mst_Consumidores;</t>
  </si>
  <si>
    <t>2023-06-14 14:50:49.400</t>
  </si>
  <si>
    <t>-- Id: 109 / NombreQuery: LISTAR mst_Consumidores   SELECT *    FROM mst_Consumidores;</t>
  </si>
  <si>
    <t>2023-06-14 14:50:49.407</t>
  </si>
  <si>
    <t>-- Id: 110 / NombreQuery: OBTENER mst_Consumidores   SELECT *    FROM mst_Consumidores   WHERE IdEmpresa = ? AND          Id = ?;</t>
  </si>
  <si>
    <t>2023-06-14 14:50:49.417</t>
  </si>
  <si>
    <t>-- Id: 111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</si>
  <si>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14:50:49.423</t>
  </si>
  <si>
    <t>-- Id: 112 / NombreQuery: ACTUALIZAR mst_Turnos   UPDATE mst_Turnos     SET Dex = ?,         IdEstado = ?,         IdUsuarioActualiza = ?,         FechaHoraActualiza = DATETIME(''now'',                                       ''localtime'')    WHERE IdEmpresa = ? AND          Id = ?;</t>
  </si>
  <si>
    <t>2023-06-14 14:50:49.433</t>
  </si>
  <si>
    <t>-- Id: 113 / NombreQuery: CLAVE VALOR mst_Turnos   SELECT Id Clave,         Dex Valor,         Id || '' | '' || Dex Concatenado    FROM mst_Turnos   WHERE IdEmpresa = ?;</t>
  </si>
  <si>
    <t>2023-06-14 14:50:49.440</t>
  </si>
  <si>
    <t>-- Id: 114 / NombreQuery: DESCARGAR DATA mst_Turnos   EXEC sp_Dgm_Gen_ListarTurnos</t>
  </si>
  <si>
    <t>2023-06-14 14:50:49.450</t>
  </si>
  <si>
    <t>-- Id: 115 / NombreQuery: ELIMINAR mst_Turnos   DELETE FROM mst_Turnos        WHERE IdEmpresa = ? AND               Id = ?;</t>
  </si>
  <si>
    <t>2023-06-14 14:50:49.457</t>
  </si>
  <si>
    <t>-- Id: 116 / NombreQuery: ELIMINAR TABLA mst_Turnos   DROP TABLE IF EXISTS mst_Turnos;</t>
  </si>
  <si>
    <t>2023-06-14 14:50:49.467</t>
  </si>
  <si>
    <t>-- Id: 117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t>
  </si>
  <si>
    <t>2023-06-14 14:50:49.473</t>
  </si>
  <si>
    <t>-- Id: 118 / NombreQuery: LIMPIAR TABLA mst_Turnos   DELETE FROM mst_Turnos;</t>
  </si>
  <si>
    <t>2023-06-14 14:50:49.483</t>
  </si>
  <si>
    <t>-- Id: 119 / NombreQuery: LISTAR mst_Turnos   SELECT *    FROM mst_Turnos;</t>
  </si>
  <si>
    <t>2023-06-14 14:50:49.490</t>
  </si>
  <si>
    <t>-- Id: 120 / NombreQuery: OBTENER mst_Turnos   SELECT *    FROM mst_Turnos   WHERE IdEmpresa = ? AND          Id = ?;</t>
  </si>
  <si>
    <t>2023-06-14 14:50:49.500</t>
  </si>
  <si>
    <t>-- Id: 121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t>
  </si>
  <si>
    <t>2023-06-14 14:50:49.507</t>
  </si>
  <si>
    <t>-- Id: 122 / NombreQuery: ACTUALIZAR mst_OpcionesConfiguracion   UPDATE mst_OpcionesConfiguracion     SET Dex = ?,-- VARCHAR (300),         TipoConfiguracion = ?,-- VARCHAR (10),         IdEstado = ?,-- VARCHAR (3),         IdUsuarioActualiza = ?,-- VARCHAR (50),         FechaHoraActualizacion =  DATETIME(''now'',                                           ''localtime'')-- DATETIME,   WHERE Id = ? AND          IdModulos = ?;</t>
  </si>
  <si>
    <t>2023-06-14 14:50:49.517</t>
  </si>
  <si>
    <t>-- Id: 123 / NombreQuery: CLAVE VALOR mst_OpcionesConfiguracion   SELECT Id Clave,         Dex Valor,         Id || '' | '' || Dex Concatenado    FROM mst_OpcionesConfiguracion   WHERE IdEmpresa = ?;</t>
  </si>
  <si>
    <t>2023-06-14 14:50:49.523</t>
  </si>
  <si>
    <t>-- Id: 124 / NombreQuery: DESCARGAR DATA mst_OpcionesConfiguracion   EXEC sp_Dgm_Gen_ListarOpcionesConfiguracion</t>
  </si>
  <si>
    <t>2023-06-14 14:50:49.533</t>
  </si>
  <si>
    <t>-- Id: 125 / NombreQuery: ELIMINAR mst_OpcionesConfiguracion   DELETE FROM mst_OpcionesConfiguracion        WHERE Id = ? AND               IdModulos = ?;</t>
  </si>
  <si>
    <t>2023-06-14 14:50:49.540</t>
  </si>
  <si>
    <t>-- Id: 126 / NombreQuery: ELIMINAR TABLA mst_OpcionesConfiguracion   DROP TABLE IF EXISTS mst_OpcionesConfiguracion;</t>
  </si>
  <si>
    <t>2023-06-14 14:50:49.550</t>
  </si>
  <si>
    <t>-- Id: 127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t>
  </si>
  <si>
    <t>2023-06-14 14:50:49.560</t>
  </si>
  <si>
    <t>-- Id: 128 / NombreQuery: LIMPIAR TABLA mst_OpcionesConfiguracion   DELETE FROM mst_OpcionesConfiguracion;</t>
  </si>
  <si>
    <t>2023-06-14 14:50:49.567</t>
  </si>
  <si>
    <t>-- Id: 129 / NombreQuery: LISTAR mst_OpcionesConfiguracion   SELECT *    FROM mst_OpcionesConfiguracion;</t>
  </si>
  <si>
    <t>2023-06-14 14:50:49.573</t>
  </si>
  <si>
    <t>-- Id: 130 / NombreQuery: OBTENER mst_OpcionesConfiguracion   SELECT *    FROM mst_OpcionesConfiguracion   WHERE Id = ? AND          IdModulo = ?;</t>
  </si>
  <si>
    <t>2023-06-14 14:50:49.583</t>
  </si>
  <si>
    <t>--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t>
  </si>
  <si>
    <t>2023-06-14 14:50:49.590</t>
  </si>
  <si>
    <t>-- Id: 132 / NombreQuery: ACTUALIZAR mst_DispositivosMoviles UPDATE mst_DispositivosMoviles     SET NroTelefonico = ?,         Propietario = ?,         IdEstado = ?,         IdUsuarioActualiza = ?,         FechaHoraActualizacion = DATETIME(''now'', ''localtime'')    WHERE IdEmpresa = ? AND          Mac = ? AND          Imei = ?;</t>
  </si>
  <si>
    <t>2023-06-14 14:50:49.600</t>
  </si>
  <si>
    <t>-- Id: 133 / NombreQuery: CLAVE VALOR mst_DispositivosMoviles SELECT Indice Clave,         Imei || Propietario Valor,         Indice || '' | '' || Imei || Propietario Concatenado    FROM mst_DispositivosMoviles   WHERE IdEmpresa = ?;</t>
  </si>
  <si>
    <t>2023-06-14 14:50:49.610</t>
  </si>
  <si>
    <t>-- Id: 134 / NombreQuery: DESCARGAR DATA mst_DispositivosMoviles   EXEC sp_Dgm_Gen_ListarDispositivosMoviles</t>
  </si>
  <si>
    <t>2023-06-14 14:50:49.617</t>
  </si>
  <si>
    <t>-- Id: 135 / NombreQuery: ELIMINAR mst_DispositivosMoviles DELETE FROM mst_DispositivosMoviles        WHERE IdEmpresa = ? AND               Mac = ? AND              Imei = ?;</t>
  </si>
  <si>
    <t>2023-06-14 14:50:49.623</t>
  </si>
  <si>
    <t>-- Id: 136 / NombreQuery: ELIMINAR TABLA mst_DispositivosMoviles DROP TABLE IF EXISTS mst_DispositivosMoviles;</t>
  </si>
  <si>
    <t>2023-06-14 14:50:49.633</t>
  </si>
  <si>
    <t>--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</si>
  <si>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2023-06-14 14:50:49.640</t>
  </si>
  <si>
    <t>-- Id: 138 / NombreQuery: LIMPIAR TABLA mst_DispositivosMoviles DELETE FROM mst_DispositivosMoviles;</t>
  </si>
  <si>
    <t>2023-06-14 14:50:49.650</t>
  </si>
  <si>
    <t>-- Id: 139 / NombreQuery: LISTAR mst_DispositivosMoviles SELECT *    FROM mst_DispositivosMoviles;</t>
  </si>
  <si>
    <t>2023-06-14 14:50:49.660</t>
  </si>
  <si>
    <t>-- Id: 140 / NombreQuery: OBTENER mst_DispositivosMoviles SELECT *    FROM mst_DispositivosMoviles   WHERE IdEmpresa = ? AND          Mac = ? AND          Imei = ?;</t>
  </si>
  <si>
    <t>2023-06-14 14:50:49.667</t>
  </si>
  <si>
    <t>-- Id: 141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t>
  </si>
  <si>
    <t>2023-06-14 14:50:49.673</t>
  </si>
  <si>
    <t>-- Id: 142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t>
  </si>
  <si>
    <t>2023-06-14 14:50:49.683</t>
  </si>
  <si>
    <t>-- Id: 143 / NombreQuery: CLAVE VALOR mst_QuerysSqlite   SELECT Id Clave,         Dex Valor,         Id || '' | '' || Dex Concatenado    FROM mst_OpcionesConfiguracion   WHERE IdEmpresa = ?;</t>
  </si>
  <si>
    <t>2023-06-14 14:50:49.690</t>
  </si>
  <si>
    <t>-- Id: 144 / NombreQuery: DESCARGAR DATA mst_QuerysSqlite   EXEC sp_Dgm_Gen_ListarQuerys</t>
  </si>
  <si>
    <t>2023-06-14 14:50:49.700</t>
  </si>
  <si>
    <t>-- Id: 145 / NombreQuery: ELIMINAR mst_QuerysSqlite   DELETE FROM mst_QuerysSqlite        WHERE Id = ?;</t>
  </si>
  <si>
    <t>2023-06-14 14:50:49.710</t>
  </si>
  <si>
    <t>-- Id: 146 / NombreQuery: ELIMINAR TABLA mst_QuerysSqlite   DROP TABLE IF EXISTS mst_QuerysSqlite;</t>
  </si>
  <si>
    <t>2023-06-14 14:50:49.733</t>
  </si>
  <si>
    <t>-- Id: 147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t>
  </si>
  <si>
    <t>2023-06-14 14:50:49.743</t>
  </si>
  <si>
    <t>-- Id: 148 / NombreQuery: LIMPIAR TABLA mst_QuerysSqlite   DELETE FROM mst_QuerysSqlite;</t>
  </si>
  <si>
    <t>2023-06-14 14:50:49.783</t>
  </si>
  <si>
    <t>-- Id: 149 / NombreQuery: LISTAR mst_QuerysSqlite   SELECT *    FROM mst_QuerysSqlite;</t>
  </si>
  <si>
    <t>2023-06-14 14:50:49.793</t>
  </si>
  <si>
    <t>-- Id: 150 / NombreQuery: OBTENER mst_QuerysSqlite   SELECT *    FROM mst_QuerysSqlite   WHERE Id = ?;</t>
  </si>
  <si>
    <t>2023-06-14 14:50:49.800</t>
  </si>
  <si>
    <t>-- Id: 151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t>
  </si>
  <si>
    <t>2023-06-14 14:50:49.810</t>
  </si>
  <si>
    <t>-- Id: 152 / NombreQuery: ACTUALIZAR crs_EmpresasVsModulos   UPDATE crs_EmpresasVsModulos  SET IdEstado=?,      FechaHoraActualizacion=DATETIME(''now'',''localtime'')  WHERE IdEmpresa=?AND        IdModulo=?;</t>
  </si>
  <si>
    <t>2023-06-14 14:50:49.817</t>
  </si>
  <si>
    <t>-- Id: 153 / NombreQuery: DESCARGAR DATA crs_EmpresasVsModulos   EXEC sp_Dgm_Gen_ListarEmpresasVsModulos</t>
  </si>
  <si>
    <t>2023-06-14 14:50:49.827</t>
  </si>
  <si>
    <t>2023-06-14 14:50:49.833</t>
  </si>
  <si>
    <t>-- Id: 155 / NombreQuery: ELIMINAR TABLA crs_EmpresasVsModulos   DROP TABLE IF EXISTS crs_EmpresasVsModulos;</t>
  </si>
  <si>
    <t>2023-06-14 14:50:49.843</t>
  </si>
  <si>
    <t>-- Id: 156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t>
  </si>
  <si>
    <t>2023-06-14 14:50:49.850</t>
  </si>
  <si>
    <t>-- Id: 157 / NombreQuery: LIMPIAR TABLA crs_EmpresasVsModulos   DELETE FROM crs_EmpresasVsModulos;</t>
  </si>
  <si>
    <t>2023-06-14 14:50:49.860</t>
  </si>
  <si>
    <t>-- Id: 158 / NombreQuery: OBTENER MODULOS X EMPRESA   SELECT EVM.IdModulo,         MO.Dex    FROM crs_EmpresasVsModulos EVM         INNER JOIN         mst_Modulos MO ON EVM.IdModulo = MO.Id   WHERE MO.IdEstado = ''AC'' AND          MO.Id &lt;&gt; 0 AND          EVM.IdEmpresa = ?;</t>
  </si>
  <si>
    <t>2023-06-14 14:50:49.867</t>
  </si>
  <si>
    <t>CREAR TABLA trx_ConfiguracionesDispositivosMoviles</t>
  </si>
  <si>
    <t>-- Id: 159 / NombreQuery: CREAR TABLA trx_ConfiguracionesDispositivosMoviles   CREATE TABLE IF NOT EXISTS trx_ConfiguracionesDispositivosMoviles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Mac,Imei),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</si>
  <si>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trx_ConfiguracionesDispositivosMoviles</t>
  </si>
  <si>
    <t>2023-06-14 14:50:49.877</t>
  </si>
  <si>
    <t>ACTUALIZAR trx_ConfiguracionesDispositivosMoviles</t>
  </si>
  <si>
    <t>-- Id: 160 / NombreQuery: ACTUALIZAR trx_ConfiguracionesDispositivosMoviles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t>
  </si>
  <si>
    <t>2023-06-14 14:50:49.883</t>
  </si>
  <si>
    <t>ACTUALIZAR trx_ConfiguracionesDispositivosMoviles X DESCRIPCION</t>
  </si>
  <si>
    <t>-- Id: 161 / NombreQuery: ACTUALIZAR trx_ConfiguracionesDispositivosMoviles X DESCRIPCION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                                    SELECT Id                                      FROM mst_OpcionesConfiguracion                                     WHERE IdEmpresa = ? AND                                            Dex = ?                                     LIMIT 1                                 );</t>
  </si>
  <si>
    <t>2023-06-14 14:50:49.893</t>
  </si>
  <si>
    <t>DESCARGAR DATA trx_ConfiguracionesDispositivosMoviles</t>
  </si>
  <si>
    <t xml:space="preserve">-- Id: 162 / NombreQuery: DESCARGAR DATA trx_ConfiguracionesDispositivosMoviles   EXEC sp_Dgm_Gen_ObtenerConfiguracionesDispositivoMovil </t>
  </si>
  <si>
    <t>2023-06-14 14:50:49.900</t>
  </si>
  <si>
    <t>ELIMINAR TABLA trx_ConfiguracionesDispositivosMoviles</t>
  </si>
  <si>
    <t>-- Id: 163 / NombreQuery: ELIMINAR TABLA trx_ConfiguracionesDispositivosMoviles   DROP TABLE IF EXISTS trx_ConfiguracionesDispositivosMoviles;</t>
  </si>
  <si>
    <t>2023-06-14 14:50:49.910</t>
  </si>
  <si>
    <t>ELIMINAR trx_ConfiguracionesDispositivosMoviles</t>
  </si>
  <si>
    <t>-- Id: 164 / NombreQuery: ELIMINAR trx_ConfiguracionesDispositivosMoviles   DELETE FROM trx_ConfiguracionesDispositivosMoviles        WHERE IdEmpresa = ? AND               MacDispositivoMovil = ? AND               IdOpcionConfiguracion = ?;</t>
  </si>
  <si>
    <t>2023-06-14 14:50:49.917</t>
  </si>
  <si>
    <t>EXISTE VALOR trx_ConfiguracionesDispositivosMoviles</t>
  </si>
  <si>
    <t>-- Id: 165 / NombreQuery: EXISTE VALOR trx_ConfiguracionesDispositivosMoviles   SELECT CASE WHEN COUNT( * ) = 1 THEN ''TRUE'' ELSE ''FALSE'' END Existe    FROM trx_ConfiguracionesDispositivosMoviles   WHERE IdEmpresa = ? AND          MacDispositivoMovil = ? AND       ImeiDispositivoMovil = ? AND          IdOpcionConfiguracion = (                                    SELECT Id                                      FROM mst_OpcionesConfiguracion                                     WHERE IdEmpresa = ? AND                                            Dex = ?                                     LIMIT 1                                 );</t>
  </si>
  <si>
    <t>2023-06-14 14:50:49.927</t>
  </si>
  <si>
    <t>INSERTAR trx_ConfiguracionesDispositivosMoviles</t>
  </si>
  <si>
    <t>-- Id: 166 / NombreQuery: INSERTAR trx_ConfiguracionesDispositivosMoviles   INSERT INTO trx_ConfiguracionesDispositivosMoviles VALUES (                                            ?,-- IdEmpresa,                                            ?,-- MacDispositivoMovil,              ?,-- ImeiDispositivoMovil,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t>
  </si>
  <si>
    <t>2023-06-14 14:50:49.933</t>
  </si>
  <si>
    <t>INSERTAR VALOR trx_ConfiguracionesDispositivosMoviles</t>
  </si>
  <si>
    <t>-- Id: 167 / NombreQuery: INSERTAR VALOR trx_ConfiguracionesDispositivosMoviles   INSERT INTO trx_ConfiguracionesDispositivosMoviles VALUES (                                            ?,                                            ?,                                            ?,                                            (                                               SELECT Id                                                 FROM mst_OpcionesConfiguracion                                                WHERE IdEmpresa = ? AND                                                       Dex = ?                                                LIMIT 1                                            ),                                            ?,                                            ''AC'',                                            ?,                                            DATETIME(''now'',                                                     ''localtime''),                                            ?,                                            DATETIME(''now'',                                                     ''localtime'')                                          );</t>
  </si>
  <si>
    <t>2023-06-14 14:50:49.943</t>
  </si>
  <si>
    <t>LIMPIAR TABLA trx_ConfiguracionesDispositivosMoviles</t>
  </si>
  <si>
    <t>-- Id: 168 / NombreQuery: LIMPIAR TABLA trx_ConfiguracionesDispositivosMoviles   DELETE FROM trx_ConfiguracionesDispositivosMoviles;</t>
  </si>
  <si>
    <t>2023-06-14 14:50:49.950</t>
  </si>
  <si>
    <t>LISTAR trx_ConfiguracionesDispositivosMoviles</t>
  </si>
  <si>
    <t>-- Id: 169 / NombreQuery: LISTAR trx_ConfiguracionesDispositivosMoviles   SELECT *    FROM trx_ConfiguracionesDispositivosMoviles;</t>
  </si>
  <si>
    <t>2023-06-14 14:50:49.960</t>
  </si>
  <si>
    <t>OBTENER trx_ConfiguracionesDispositivosMoviles</t>
  </si>
  <si>
    <t>-- Id: 170 / NombreQuery: OBTENER trx_ConfiguracionesDispositivosMoviles   SELECT *    FROM trx_ConfiguracionesDispositivosMoviles   WHERE IdEmpresa = ? AND          MacDispositivoMovil = ? AND          IdOpcionConfiguracion = ?;</t>
  </si>
  <si>
    <t>2023-06-14 14:50:49.967</t>
  </si>
  <si>
    <t>18</t>
  </si>
  <si>
    <t>-- Id: 171 / NombreQuery: CREAR TABLA trx_PersonalNuevo   CREATE TABLE IF NOT EXISTS trx_PersonalNuevo (     IdEmpresa           VARCHAR (2)    NOT NULL,     Idtareo             VARCHAR (12)   NOT NULL,     Item                SMALLINT       NOT NULL,     Nombre              VARCHAR (500)  NOT NULL,     PRIMARY KEY (        IdEmpresa,        Idtareo,        Item     ),     FOREIGN KEY (        IdEmpresa,        Idtareo,        Item     )     REFERENCES trx_Tareos_Detalle (IdEmpresa,     IdTareo,     Item     )  );</t>
  </si>
  <si>
    <t>2023-06-14 14:50:49.977</t>
  </si>
  <si>
    <t>-- Id: 172 / NombreQuery: ACTUALIZAR trx_PersonalNuevo   UPDATE trx_PersonalNuevo     SET Nombre = ?-- VARCHAR (500),   WHERE IdEmpresa = ? AND          Id = ? AND          Item = ?;</t>
  </si>
  <si>
    <t>2023-06-14 14:50:49.983</t>
  </si>
  <si>
    <t>-- Id: 173 / NombreQuery: ELIMINAR TABLA trx_PersonalNuevo   DROP TABLE IF EXISTS trx_PersonalNuevo;</t>
  </si>
  <si>
    <t>2023-06-14 14:50:49.993</t>
  </si>
  <si>
    <t>-- Id: 174 / NombreQuery: ELIMINAR trx_PersonalNuevo   DELETE FROM trx_PersonalNuevo        WHERE IdEmpresa = ? AND               Id = ? AND               Item = ?;</t>
  </si>
  <si>
    <t>2023-06-14 14:50:50.000</t>
  </si>
  <si>
    <t>-- Id: 175 / NombreQuery: INSERTAR trx_PersonalNuevo   INSERT INTO trx_PersonalNuevo VALUES (                                   ?,-- IdEmpresa           VARCHAR (2)    NOT NULL,                                   ?,-- Idtareo             VARCHAR (12)   NOT NULL,                                   ?,-- Item                SMALLINT       NOT NULL,                                   ?-- Nombre              VARCHAR (500)  NOT NULL,                                );</t>
  </si>
  <si>
    <t>2023-06-14 14:50:50.010</t>
  </si>
  <si>
    <t>-- Id: 176 / NombreQuery: LIMPIAR TABLA trx_PersonalNuevo   DELETE FROM trx_PersonalNuevo;</t>
  </si>
  <si>
    <t>2023-06-14 14:50:50.017</t>
  </si>
  <si>
    <t>-- Id: 177 / NombreQuery: LISTAR trx_PersonalNuevo   SELECT *    FROM trx_PersonalNuevo;</t>
  </si>
  <si>
    <t>2023-06-14 14:50:50.027</t>
  </si>
  <si>
    <t>-- Id: 178 / NombreQuery: OBTENER trx_PersonalNuevo   SELECT *    FROM trx_PersonalNuevo   WHERE IdEmpresa = ? AND          IdTareo = ? AND          Item = ?;</t>
  </si>
  <si>
    <t>2023-06-14 14:50:50.033</t>
  </si>
  <si>
    <t>19</t>
  </si>
  <si>
    <t>-- Id: 179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t>
  </si>
  <si>
    <t>2023-06-14 14:50:50.043</t>
  </si>
  <si>
    <t>-- Id: 180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t>
  </si>
  <si>
    <t>2023-06-14 14:50:50.050</t>
  </si>
  <si>
    <t>-- Id: 181 / NombreQuery: CONTAR trx_Tareos PENDIENTES   SELECT COUNT( * )     FROM trx_Tareos   WHERE IdEstado = ''PE'';</t>
  </si>
  <si>
    <t>2023-06-14 14:50:50.060</t>
  </si>
  <si>
    <t>-- Id: 182 / NombreQuery: ELIMINAR TABLA trx_Tareos   DROP TABLE IF EXISTS trx_Tareos;</t>
  </si>
  <si>
    <t>2023-06-14 14:50:50.067</t>
  </si>
  <si>
    <t>-- Id: 183 / NombreQuery: ELIMINAR trx_Tareos   DELETE FROM trx_Tareos        WHERE IdEmpresa = ? AND               Id = ?;</t>
  </si>
  <si>
    <t>2023-06-14 14:50:50.077</t>
  </si>
  <si>
    <t>-- Id: 184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t>
  </si>
  <si>
    <t>2023-06-14 14:50:50.083</t>
  </si>
  <si>
    <t>-- Id: 185 / NombreQuery: LIMPIAR TABLA trx_Tareos   DELETE FROM trx_Tareos;</t>
  </si>
  <si>
    <t>2023-06-14 14:50:50.093</t>
  </si>
  <si>
    <t>-- Id: 186 / NombreQuery: LISTAR trx_Tareos   SELECT *    FROM trx_Tareos;</t>
  </si>
  <si>
    <t>2023-06-14 14:50:50.100</t>
  </si>
  <si>
    <t>-- Id: 187 / NombreQuery: OBTENER trx_Tareos X ESTADO Y RANGO FECHA   SELECT T.Id,         T.Fecha,         T.IdEstado,         T.IdTurno,         T.TotalDetalles,         PRINTF("%.2f", T.TotalHoras) TotalHoras,         PRINTF("%.2f", T.TotalRendimientos) TotalRendimientos,         PRINTF("%.2f", T.TotalHoras / 8.00) TotalJornales,         T.IdUsuarioCrea,         U.NombreUsuario,         T.Observaciones    FROM trx_Tareos T         INNER JOIN         mst_Usuarios U ON T.IdEmpresa = U.IdEmpresa AND                            T.IdUsuarioCrea = U.Id   WHERE T.IdEmpresa = ? AND          T.IdEstado = (CASE WHEN ? = ''PE'' THEN ''PE'' ELSE T.IdEstado END) AND          T.Fecha BETWEEN ? AND ?;</t>
  </si>
  <si>
    <t>2023-06-14 14:50:50.110</t>
  </si>
  <si>
    <t>-- Id: 188 / NombreQuery: OBTENER trx_Tareos X ID   SELECT *    FROM trx_Tareos   WHERE IdEmpresa = ? AND          Id = ?;</t>
  </si>
  <si>
    <t>2023-06-14 14:50:50.117</t>
  </si>
  <si>
    <t>-- Id: 189 / NombreQuery: OBTENER ULTIMO trx_Tareos   SELECT CASE WHEN MAX(Id) IS NULL THEN ( (                                             SELECT CASE WHEN MAX(Valor) IS NULL THEN '''' ELSE Valor END IdDispositivo                                               FROM trx_ConfiguracionesDispositivosMoviles                                              WHERE IdOpcionConfiguracion = ''022''                                          )  ||        ''000000000'') ELSE MAX(ID) END UltimoTareo    FROM trx_Tareos;</t>
  </si>
  <si>
    <t>2023-06-14 14:50:50.127</t>
  </si>
  <si>
    <t xml:space="preserve">-- Id: 190 / NombreQuery: TRANSFERIR trx_Tareos   EXEC sp_Dgm_Tareos_TransferirTareo </t>
  </si>
  <si>
    <t>2023-06-14 14:50:50.133</t>
  </si>
  <si>
    <t>-- Id: 191 / NombreQuery: OBTENER trx_Tareos XA TRANSFERIR   SELECT IdEmpresa,         Id,         Fecha,         IdTurno,         IdEstado,         IdUsuarioCrea,         FechaHoraCreacion,         IdUsuarioActualiza,         FechaHoraActualizacion,         TotalHoras,         TotalRendimientos,         TotalDetalles,         Observaciones    FROM trx_Tareos   WHERE IdEmpresa = ? AND          Id = ?;</t>
  </si>
  <si>
    <t>2023-06-14 14:50:50.143</t>
  </si>
  <si>
    <t>-- Id: 192 / NombreQuery: MARCAR TAREO COMO TRANSFERIDO   UPDATE trx_tareos     SET IdEstado = ''TR'',         FechaHoraTransferencia = ?,         IdUsuarioActualiza = ?,         FechaHoraActualizacion = DATETIME(''now'', ''localtime'')    WHERE IdEmpresa = ? AND          Id = ?;</t>
  </si>
  <si>
    <t>2023-06-14 14:50:50.150</t>
  </si>
  <si>
    <t>-- Id: 193 / NombreQuery: ELIMINAR trx_Tareos PENDIENTES X ID   DELETE FROM trx_Tareos        WHERE IdEstado = ''PE'' AND               IdEmpresa = ? AND               Id = ?;    SELECT ''1'';</t>
  </si>
  <si>
    <t>2023-06-14 14:50:50.160</t>
  </si>
  <si>
    <t>-- Id: 194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t>
  </si>
  <si>
    <t>2023-06-14 14:50:50.167</t>
  </si>
  <si>
    <t>-- Id: 195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t>
  </si>
  <si>
    <t>2023-06-14 14:50:50.177</t>
  </si>
  <si>
    <t>-- Id: 196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t>
  </si>
  <si>
    <t>2023-06-14 14:50:50.183</t>
  </si>
  <si>
    <t>-- Id: 197 / NombreQuery: OBTENER SUPERVISORES X DIA   SELECT DISTINCT T.IdUsuarioCrea Clave,                  U.NombreUsuario Valor,                  T.IdUsuarioCrea || '' | '' || U.NombreUsuario Concatenado    FROM trx_Tareos T         INNER JOIN         mst_Usuarios U ON T.IdEmpresa = U.IdEmpresa AND                            T.IdUsuarioCrea = U.Id   WHERE T.IdEmpresa = ? AND          T.Fecha = ?;</t>
  </si>
  <si>
    <t>2023-06-14 14:50:50.193</t>
  </si>
  <si>
    <t>20</t>
  </si>
  <si>
    <t>-- Id: 198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PRIMARY KEY  (IdEmpresa,  Idtareo,  Item),  FOREIGN KEY  (IdEmpresa,  IdTareo)  REFERENCES trx_Tareos(IdEmpresa,  Id));</t>
  </si>
  <si>
    <t>2023-06-14 14:50:50.200</t>
  </si>
  <si>
    <t>-- Id: 199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t>
  </si>
  <si>
    <t>2023-06-14 14:50:50.210</t>
  </si>
  <si>
    <t>-- Id: 200 / NombreQuery: CONTAR trx_Tareos_Detalle   SELECT COUNT( * )     FROM trx_Tareos_Detalle   WHERE IdEmpresa = ? AND          IdTareo = ?;</t>
  </si>
  <si>
    <t>2023-06-14 14:50:50.217</t>
  </si>
  <si>
    <t>-- Id: 201 / NombreQuery: ELIMINAR TABLA trx_Tareos_Detalle   DROP TABLE IF EXISTS trx_Tareos_Detalle;</t>
  </si>
  <si>
    <t>2023-06-14 14:50:50.227</t>
  </si>
  <si>
    <t>-- Id: 202 / NombreQuery: ELIMINAR trx_Tareos_Detalle   DELETE FROM trx_Tareos_Detalle        WHERE IdEmpresa = ? AND               IdTareo = ? AND               Item = ?;</t>
  </si>
  <si>
    <t>2023-06-14 14:50:50.233</t>
  </si>
  <si>
    <t>-- Id: 203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t>
  </si>
  <si>
    <t>2023-06-14 14:50:50.243</t>
  </si>
  <si>
    <t>-- Id: 204 / NombreQuery: LIMPIAR TABLA trx_Tareos_Detalle   DELETE FROM trx_Tareos_Detalle;</t>
  </si>
  <si>
    <t>2023-06-14 14:50:50.250</t>
  </si>
  <si>
    <t>-- Id: 205 / NombreQuery: LISTAR trx_Tareos_Detalle   SELECT *    FROM trx_Tareos_Detalle;</t>
  </si>
  <si>
    <t>2023-06-14 14:50:50.260</t>
  </si>
  <si>
    <t>-- Id: 206 / NombreQuery: OBTENER trx_Tareos_Detalle   SELECT *    FROM trx_Tareos_Detalle   WHERE IdEmpresa = ? AND          IdTareo = ? AND          Item = ?;</t>
  </si>
  <si>
    <t>2023-06-14 14:50:50.267</t>
  </si>
  <si>
    <t>-- Id: 207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FROM trx_Tareos_Detalle TD         INNER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</si>
  <si>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2023-06-14 14:50:50.277</t>
  </si>
  <si>
    <t>-- Id: 208 / NombreQuery: ELIMINAR trx_Tareos_Detalle EN BLOQUE   DELETE FROM trx_Tareos_Detalle        WHERE IdEmpresa = ? AND               IdTareo = ?;</t>
  </si>
  <si>
    <t>2023-06-14 14:50:50.283</t>
  </si>
  <si>
    <t xml:space="preserve">-- Id: 209 / NombreQuery: TRANSFERIR trx_Tareos_Detalle   EXEC sp_Dgm_Tareos_TransferirTareo_Detalle </t>
  </si>
  <si>
    <t>2023-06-14 14:50:50.293</t>
  </si>
  <si>
    <t>-- Id: 210 / NombreQuery: OBTENER trx_Tareos_Detalle XA TRANSFERIR   SELECT *    FROM trx_tareos_detalle   WHERE IdEmpresa = ? AND          IdTareo = ?;</t>
  </si>
  <si>
    <t>2023-06-14 14:50:50.300</t>
  </si>
  <si>
    <t>-- Id: 211 / NombreQuery: ELIMINAR trx_Tareos_Detalle PENDIENTES X ID   DELETE FROM trx_Tareos_Detalle        WHERE IdTareo IN (      SELECT Id        FROM trx_Tareos       WHERE IdEstado = ''PE'' AND              IdEmpresa = ? AND              IdTareo = ?  );    SELECT ''1'';</t>
  </si>
  <si>
    <t>2023-06-14 14:50:50.310</t>
  </si>
  <si>
    <t>-- Id: 212 / NombreQuery: ACTUALIZAR ITEM trx_Tareos_Detalle   UPDATE trx_Tareos_Detalle SET Item=ROWID        WHERE IdEmpresa = ? AND              IdTareo = ?;</t>
  </si>
  <si>
    <t>2023-06-14 14:50:50.317</t>
  </si>
  <si>
    <t>21</t>
  </si>
  <si>
    <t>-- Id: 213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t>
  </si>
  <si>
    <t>2023-06-14 14:50:50.327</t>
  </si>
  <si>
    <t>-- Id: 214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t>
  </si>
  <si>
    <t>2023-06-14 14:50:50.333</t>
  </si>
  <si>
    <t xml:space="preserve">-- Id: 215 / NombreQuery: DESCARGAR DATA otr_VersionesSoftware   EXEC sp_Dgm_Gen_ObtenerVersionSoftware </t>
  </si>
  <si>
    <t>2023-06-14 14:50:50.343</t>
  </si>
  <si>
    <t>-- Id: 216 / NombreQuery: ELIMINAR otr_VersionesSoftware   DELETE FROM otr_VersionesSoftware        WHERE IdEmpresa = ? AND               Aplicativo = ? AND               Objetivo = ?;</t>
  </si>
  <si>
    <t>2023-06-14 14:50:50.350</t>
  </si>
  <si>
    <t>-- Id: 217 / NombreQuery: ELIMINAR TABLA otr_VersionesSoftware   DROP TABLE IF EXISTS otr_VersionesSoftware;</t>
  </si>
  <si>
    <t>2023-06-14 14:50:50.360</t>
  </si>
  <si>
    <t>-- Id: 218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t>
  </si>
  <si>
    <t>2023-06-14 14:50:50.367</t>
  </si>
  <si>
    <t>-- Id: 219 / NombreQuery: LIMPIAR TABLA otr_VersionesSoftware   DELETE FROM otr_VersionesSoftware;</t>
  </si>
  <si>
    <t>2023-06-14 14:50:50.377</t>
  </si>
  <si>
    <t>-- Id: 220 / NombreQuery: LISTAR otr_VersionesSoftware   SELECT *    FROM otr_VersionesSoftware;</t>
  </si>
  <si>
    <t>2023-06-14 14:50:50.383</t>
  </si>
  <si>
    <t>-- Id: 221 / NombreQuery: OBTENER otr_VersionesSoftware   SELECT *    FROM otr_VersionesSoftware   WHERE IdEmpresa = ? AND          Aplicativo = ? AND          Objetivo = ?;</t>
  </si>
  <si>
    <t>2023-06-14 14:50:50.393</t>
  </si>
  <si>
    <t>-- Id: 222 / NombreQuery: EXISTE ID   SELECT ''SELECT CASE WHEN COUNT( * ) = 1 THEN ''''TRUE'''' ELSE ''''FALSE'''' END Existe    FROM #   WHERE IdEmpresa = ? AND          Id = ?;'' Query</t>
  </si>
  <si>
    <t>2023-06-14 14:50:50.400</t>
  </si>
  <si>
    <t>--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</si>
  <si>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Id: 224 / NombreQuery: CREAR TABLA mst_Tablas  CREATE TABLE IF NOT EXISTS mst_Tablas( Id VARCHAR(3) PRIMARY KEY, Nombre VARCHAR(500), Indice INT, Columnas INT, FechaHoraCreacion DATETIME, fechaHoraActualizacion DATETIME );</t>
  </si>
  <si>
    <t>2023-06-20 11:47:23.660</t>
  </si>
  <si>
    <t xml:space="preserve">-- Id: 225 / NombreQuery: ACTUALIZAR mst_Tablas </t>
  </si>
  <si>
    <t>2023-06-20 11:47:23.667</t>
  </si>
  <si>
    <t xml:space="preserve">-- Id: 226 / NombreQuery: CLAVE VALOR mst_Tablas </t>
  </si>
  <si>
    <t>2023-06-20 11:47:23.673</t>
  </si>
  <si>
    <t xml:space="preserve">-- Id: 227 / NombreQuery: DESCARGAR DATA mst_Tablas </t>
  </si>
  <si>
    <t>2023-06-20 11:47:23.683</t>
  </si>
  <si>
    <t xml:space="preserve">-- Id: 228 / NombreQuery: ELIMINAR mst_Tablas </t>
  </si>
  <si>
    <t>2023-06-20 11:47:23.690</t>
  </si>
  <si>
    <t>-- Id: 229 / NombreQuery: ELIMINAR TABLA mst_Tablas  DROP TABLE IF EXISTS mst_Tablas</t>
  </si>
  <si>
    <t>2023-06-20 11:47:23.700</t>
  </si>
  <si>
    <t xml:space="preserve">-- Id: 230 / NombreQuery: INSERTAR mst_Tablas </t>
  </si>
  <si>
    <t>2023-06-20 11:47:23.710</t>
  </si>
  <si>
    <t xml:space="preserve">-- Id: 231 / NombreQuery: LIMPIAR TABLA mst_Tablas </t>
  </si>
  <si>
    <t>2023-06-20 11:47:23.717</t>
  </si>
  <si>
    <t xml:space="preserve">-- Id: 232 / NombreQuery: LISTAR mst_Tablas </t>
  </si>
  <si>
    <t>2023-06-20 11:47:23.723</t>
  </si>
  <si>
    <t xml:space="preserve">-- Id: 233 / NombreQuery: OBTENER mst_Tablas </t>
  </si>
  <si>
    <t>2023-06-20 11:47:23.733</t>
  </si>
  <si>
    <t>--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t>
  </si>
  <si>
    <t>2023-06-20 11:47:23.740</t>
  </si>
  <si>
    <t>-- Id: 235 / NombreQuery: ACTUALIZAR trx_Estandares  UPDATE     trx_Estandares SET     EstandarReal = ? WHERE     IdEmpresa = ?     AND Fecha = ?     AND IdConsumidor = ?     AND IdActividad = ?     AND IdLabor = ?</t>
  </si>
  <si>
    <t>2023-06-20 11:47:23.750</t>
  </si>
  <si>
    <t xml:space="preserve">-- Id: 236 / NombreQuery: CLAVE VALOR trx_Estandares </t>
  </si>
  <si>
    <t>2023-06-20 11:47:23.760</t>
  </si>
  <si>
    <t xml:space="preserve">-- Id: 237 / NombreQuery: DESCARGAR DATA trx_Estandares </t>
  </si>
  <si>
    <t>2023-06-20 11:47:23.767</t>
  </si>
  <si>
    <t>-- Id: 238 / NombreQuery: ELIMINAR trx_Estandares  DELETE trx_Estandares WHERE     IdEmpresa = ?     AND Fecha = ?     AND IdConsumidor = ?     AND IdActividad = ?     AND IdLabor = ?</t>
  </si>
  <si>
    <t>2023-06-20 11:47:23.773</t>
  </si>
  <si>
    <t>-- Id: 239 / NombreQuery: ELIMINAR TABLA trx_Estandares  DROP TABLE IF EXISTS trx_Estandares</t>
  </si>
  <si>
    <t>2023-06-20 11:47:23.783</t>
  </si>
  <si>
    <t>--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t>
  </si>
  <si>
    <t>2023-06-20 11:47:23.790</t>
  </si>
  <si>
    <t>-- Id: 241 / NombreQuery: LIMPIAR TABLA trx_Estandares  DELETE FROM trx_Estandares;</t>
  </si>
  <si>
    <t>2023-06-20 11:47:23.800</t>
  </si>
  <si>
    <t>-- Id: 242 / NombreQuery: LISTAR trx_Estandares  SELECT *   FROM trx_Estandares;</t>
  </si>
  <si>
    <t>2023-06-20 11:47:23.807</t>
  </si>
  <si>
    <t xml:space="preserve">-- Id: 243 / NombreQuery: OBTENER trx_Estandares </t>
  </si>
  <si>
    <t>2023-06-20 11:47:23.817</t>
  </si>
  <si>
    <t>-- Id: 244 / NombreQuery: LISTAR trx_Estandares X RANGO DE FECHA  SELECT     * FROM     trx_Estandares WHERE     Fecha BETWEEN ? AND ?;</t>
  </si>
  <si>
    <t>2023-06-20 11:47:23.823</t>
  </si>
  <si>
    <t xml:space="preserve">-- Id: 245 / NombreQuery: TRANSFERIR trx_Estandares  EXEC sp_Dgm_Tareos_TransferirEstandar </t>
  </si>
  <si>
    <t>2023-06-20 11:47:23.833</t>
  </si>
  <si>
    <t>22</t>
  </si>
  <si>
    <t>--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t>
  </si>
  <si>
    <t>2023-06-20 11:47:23.840</t>
  </si>
  <si>
    <t xml:space="preserve">-- Id: 247 / NombreQuery: ACTUALIZAR trx_Logs </t>
  </si>
  <si>
    <t>2023-06-20 11:47:23.850</t>
  </si>
  <si>
    <t xml:space="preserve">-- Id: 248 / NombreQuery: CLAVE VALOR trx_Logs </t>
  </si>
  <si>
    <t>2023-06-20 11:47:23.860</t>
  </si>
  <si>
    <t xml:space="preserve">-- Id: 249 / NombreQuery: DESCARGAR DATA trx_Logs </t>
  </si>
  <si>
    <t>2023-06-20 11:47:23.867</t>
  </si>
  <si>
    <t xml:space="preserve">-- Id: 250 / NombreQuery: ELIMINAR trx_Logs </t>
  </si>
  <si>
    <t>2023-06-20 11:47:23.873</t>
  </si>
  <si>
    <t xml:space="preserve">-- Id: 251 / NombreQuery: ELIMINAR TABLA trx_Logs </t>
  </si>
  <si>
    <t>2023-06-20 11:47:23.883</t>
  </si>
  <si>
    <t>--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t>
  </si>
  <si>
    <t>2023-06-20 11:47:23.890</t>
  </si>
  <si>
    <t xml:space="preserve">-- Id: 253 / NombreQuery: LIMPIAR TABLA trx_Logs </t>
  </si>
  <si>
    <t>2023-06-20 11:47:23.900</t>
  </si>
  <si>
    <t xml:space="preserve">-- Id: 254 / NombreQuery: LISTAR trx_Logs </t>
  </si>
  <si>
    <t>2023-06-20 11:47:23.910</t>
  </si>
  <si>
    <t xml:space="preserve">-- Id: 255 / NombreQuery: OBTENER trx_Logs </t>
  </si>
  <si>
    <t>2023-06-20 11:47:23.917</t>
  </si>
  <si>
    <t>-- Id: 256 / NombreQuery: LISTAR trx_Logs X RANGO DE FECHA  SELECT     *  FROM     trx_Logs  WHERE     DATE(Momento) BETWEEN ? AND ?;</t>
  </si>
  <si>
    <t>2023-06-20 11:47:23.923</t>
  </si>
  <si>
    <t>-- Id: 257 / NombreQuery: LISTAR trx_Logs X SP LIKE  SELECT     * FROM     trx_Logs WHERE     StoreProcedure LIKE ''%'' | | ? | | ''%'';</t>
  </si>
  <si>
    <t>2023-06-20 11:47:23.933</t>
  </si>
  <si>
    <t>-- Id: 258 / NombreQuery: LISTAR trx_Logs X PARAMETROS LIKE  SELECT     * FROM     trx_Logs WHERE     Parametros LIKE ''%'' | | ? | | ''%'';</t>
  </si>
  <si>
    <t>2023-06-20 11:47:23.940</t>
  </si>
  <si>
    <t xml:space="preserve">-- Id: 259 / NombreQuery: TRANSFERIR trx_Logs  EXEC sp_Dgm_Tareos_TransferirLogs </t>
  </si>
  <si>
    <t>2023-06-20 11:47:23.950</t>
  </si>
  <si>
    <t>23</t>
  </si>
  <si>
    <t>--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t>
  </si>
  <si>
    <t>2023-06-20 11:47:23.960</t>
  </si>
  <si>
    <t>-- Id: 261 / NombreQuery: ACTUALIZAR trx_Correlativos  UPDATE     trx_Correlativos SET     Correlativo = ?,     IdUsuarioActualiza = ?,     FechaHoraActualizacion = DATETIME(''now'', ''localtime'') WHERE     IdEmpresa = ?     AND Mac = ?     AND Imei = ?     AND IdTabla = (         SELECT             Id         FROM             mst_Tablas         WHERE             IdEmpresa = ?             AND Dex = ?         LIMIT 1     );</t>
  </si>
  <si>
    <t>2023-06-20 11:47:23.967</t>
  </si>
  <si>
    <t xml:space="preserve">-- Id: 262 / NombreQuery: CLAVE VALOR trx_Correlativos </t>
  </si>
  <si>
    <t>2023-06-20 11:47:23.973</t>
  </si>
  <si>
    <t xml:space="preserve">-- Id: 263 / NombreQuery: DESCARGAR DATA trx_Correlativos  EXEC sp_Dgm_Gen_ListarCorrelativos </t>
  </si>
  <si>
    <t>2023-06-20 11:47:23.983</t>
  </si>
  <si>
    <t xml:space="preserve">-- Id: 264 / NombreQuery: ELIMINAR trx_Correlativos </t>
  </si>
  <si>
    <t>2023-06-20 11:47:23.990</t>
  </si>
  <si>
    <t xml:space="preserve">-- Id: 265 / NombreQuery: ELIMINAR TABLA trx_Correlativos </t>
  </si>
  <si>
    <t>2023-06-20 11:47:24.000</t>
  </si>
  <si>
    <t>--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t>
  </si>
  <si>
    <t>2023-06-20 11:47:24.010</t>
  </si>
  <si>
    <t xml:space="preserve">-- Id: 267 / NombreQuery: LIMPIAR TABLA trx_Correlativos </t>
  </si>
  <si>
    <t>2023-06-20 11:47:24.017</t>
  </si>
  <si>
    <t xml:space="preserve">-- Id: 268 / NombreQuery: LISTAR trx_Correlativos </t>
  </si>
  <si>
    <t>2023-06-20 11:47:24.023</t>
  </si>
  <si>
    <t xml:space="preserve">-- Id: 269 / NombreQuery: OBTENER trx_Correlativos </t>
  </si>
  <si>
    <t>2023-06-20 11:47:24.033</t>
  </si>
  <si>
    <t>-- Id: 270 / NombreQuery: OBTENER trx_Correlativos X TABLA Y DISPOSITIVO  SELECT     Correlativo FROM     trx_Correlativos WHERE     IdEmpresa = ?     AND Mac = ?     AND Imei = ?     AND IdTabla = (         SELECT             Id         FROM             mst_Tablas         WHERE             IdEmpresa = ?             AND Dex = ?         LIMIT 1     );</t>
  </si>
  <si>
    <t>2023-06-20 11:47:24.040</t>
  </si>
  <si>
    <t xml:space="preserve">-- Id: 271 / NombreQuery: TRANSFERIR trx_Correlativos  EXEC sp_Dgm_Tareos_TransferirCorrelativos </t>
  </si>
  <si>
    <t>2023-06-20 11:47:24.050</t>
  </si>
  <si>
    <t>2023-06-20 11:51:09.273</t>
  </si>
  <si>
    <t>-- Id: 224 / NombreQuery: CREAR TABLA mst_Tablas _x000D_
CREATE TABLE IF NOT EXISTS mst_Tablas(_x000D_
Id VARCHAR(3) PRIMARY KEY,_x000D_
Nombre VARCHAR(500),_x000D_
Indice INT,_x000D_
Columnas INT,_x000D_
FechaHoraCreacion DATETIME,_x000D_
fechaHoraActualizacion DATETIME_x000D_
);</t>
  </si>
  <si>
    <t>-- Id: 229 / NombreQuery: ELIMINAR TABLA mst_Tablas _x000D_
DROP TABLE IF EXISTS mst_Tablas</t>
  </si>
  <si>
    <t>--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t>
  </si>
  <si>
    <t>-- Id: 002 / NombreQuery: ACTUALIZAR mst_Estados _x000D_
UPDATE mst_Estados_x000D_
   SET Dex = ?,_x000D_
       IdUsuarioActualiza = ?,_x000D_
       FechaHoraActualizacion = DATETIME(''now'',_x000D_
                                         ''localtime'') _x000D_
 WHERE Id = ?;</t>
  </si>
  <si>
    <t>-- Id: 003 / NombreQuery: CLAVE VALOR mst_Estados _x000D_
SELECT Id Clave,_x000D_
       Dex Valor,_x000D_
       Id || '' | '' || Dex Concatenado_x000D_
  FROM mst_Estados;</t>
  </si>
  <si>
    <t>-- Id: 004 / NombreQuery: DESCARGAR DATA mst_Estados _x000D_
EXEC sp_Dgm_Gen_ListarEstados</t>
  </si>
  <si>
    <t>-- Id: 005 / NombreQuery: ELIMINAR mst_Estados _x000D_
DELETE FROM mst_Estados_x000D_
      WHERE Id = ?;</t>
  </si>
  <si>
    <t>-- Id: 006 / NombreQuery: ELIMINAR TABLA mst_Estados _x000D_
DROP TABLE IF EXISTS mst_Estados;</t>
  </si>
  <si>
    <t>-- Id: 007 / NombreQuery: INSERTAR mst_Estados _x000D_
INSERT INTO mst_Estados VALUES (_x000D_
                           ?,--Id,_x000D_
                           ?,--Dex,_x000D_
                           ?,--IdUsuarioCrea,_x000D_
                           DATETIME(''now'',''localtime''),_x000D_
                           ?,--IdUsuarioActualiza,_x000D_
                           DATETIME(''now'',''localtime'') _x000D_
                        );</t>
  </si>
  <si>
    <t>-- Id: 008 / NombreQuery: LIMPIAR TABLA mst_Estados _x000D_
DELETE FROM mst_Estados;</t>
  </si>
  <si>
    <t>-- Id: 009 / NombreQuery: LISTAR mst_Estados _x000D_
SELECT *_x000D_
  FROM mst_Estados;</t>
  </si>
  <si>
    <t>-- Id: 010 / NombreQuery: OBTENER mst_Estados _x000D_
SELECT *_x000D_
  FROM mst_Estados_x000D_
 WHERE Id = ?;</t>
  </si>
  <si>
    <t xml:space="preserve">--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t>
  </si>
  <si>
    <t>-- Id: 012 / NombreQuery: ACTUALIZAR mst_Empresas _x000D_
UPDATE mst_Empresas_x000D_
   SET RazonSocial = ?,_x000D_
       Ruc = ?,_x000D_
       Direccion = ?,_x000D_
       Email = ?,_x000D_
       Telefono = ?,_x000D_
       IdEstado = ?,_x000D_
       FechaHoraActualizacion = DATETIME(''now'',_x000D_
                                         ''localtime'') _x000D_
 WHERE Id = ?;</t>
  </si>
  <si>
    <t>-- Id: 013 / NombreQuery: CLAVE VALOR mst_Empresas _x000D_
SELECT Id Clave,_x000D_
       RazonSocial Valor,_x000D_
       Id || '' | '' || RazonSocial Concatenado_x000D_
  FROM mst_Empresas;</t>
  </si>
  <si>
    <t>-- Id: 014 / NombreQuery: DESCARGAR DATA mst_Empresas _x000D_
EXEC sp_Dgm_Gen_ListarEmpresas</t>
  </si>
  <si>
    <t>-- Id: 015 / NombreQuery: ELIMINAR mst_Empresas _x000D_
DELETE FROM mst_Empresas_x000D_
      WHERE Id = ?;</t>
  </si>
  <si>
    <t>-- Id: 016 / NombreQuery: ELIMINAR TABLA mst_Empresas _x000D_
DROP TABLE IF EXISTS mst_Empresas;</t>
  </si>
  <si>
    <t>--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t>
  </si>
  <si>
    <t>-- Id: 018 / NombreQuery: LIMPIAR TABLA mst_Empresas _x000D_
DELETE FROM mst_Empresas;</t>
  </si>
  <si>
    <t>-- Id: 019 / NombreQuery: LISTAR mst_Empresas _x000D_
SELECT *_x000D_
  FROM mst_Empresas;</t>
  </si>
  <si>
    <t>-- Id: 020 / NombreQuery: OBTENER mst_Empresas _x000D_
SELECT *_x000D_
  FROM mst_Empresas_x000D_
 WHERE Id = ?;</t>
  </si>
  <si>
    <t>--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t>
  </si>
  <si>
    <t>-- Id: 022 / NombreQuery: ACTUALIZAR mst_Modulos _x000D_
UPDATE mst_Modulos_x000D_
   SET Dex = ?,_x000D_
       Icono = ?,_x000D_
       IdEstado = ?,_x000D_
       --IdUsuarioActualiza = ?,_x000D_
       FechaHoraActualizacion = DATETIME(''now'',''localtime'') _x000D_
 WHERE Id = ?;</t>
  </si>
  <si>
    <t>-- Id: 023 / NombreQuery: CLAVE VALOR mst_Modulos _x000D_
SELECT Id Clave,_x000D_
       Dex Valor,_x000D_
       Id || '' | '' || Dex Concatenado_x000D_
  FROM mst_Modulos;</t>
  </si>
  <si>
    <t>-- Id: 024 / NombreQuery: DESCARGAR DATA mst_Modulos _x000D_
EXEC sp_Dgm_Gen_ListarModulos</t>
  </si>
  <si>
    <t>-- Id: 025 / NombreQuery: ELIMINAR mst_Modulos _x000D_
DELETE FROM mst_Modulos_x000D_
      WHERE Id = ?;</t>
  </si>
  <si>
    <t>-- Id: 026 / NombreQuery: ELIMINAR TABLA mst_Modulos _x000D_
DROP TABLE IF EXISTS mst_Modulos;</t>
  </si>
  <si>
    <t>--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</si>
  <si>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028 / NombreQuery: LIMPIAR TABLA mst_Modulos _x000D_
DELETE FROM mst_Modulos;</t>
  </si>
  <si>
    <t>-- Id: 029 / NombreQuery: LISTAR mst_Modulos _x000D_
SELECT Id,_x000D_
       Dex_x000D_
  FROM mst_Modulos_x000D_
 WHERE IdEstado = ''AC'' AND _x000D_
       Id &lt;&gt; 0 AND _x000D_
       IdEmpresa = ?;</t>
  </si>
  <si>
    <t>-- Id: 030 / NombreQuery: OBTENER mst_Modulos _x000D_
SELECT *_x000D_
  FROM mst_Modulos_x000D_
 WHERE Id = ?;</t>
  </si>
  <si>
    <t>--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t>
  </si>
  <si>
    <t>--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t>
  </si>
  <si>
    <t>-- Id: 033 / NombreQuery: DESCARGAR DATA mst_Dias _x000D_
EXEC sp_Dgm_Gen_ListarDias</t>
  </si>
  <si>
    <t>-- Id: 034 / NombreQuery: ELIMINAR mst_Dias _x000D_
DELETE FROM mst_Dias_x000D_
      WHERE Dia = ?;</t>
  </si>
  <si>
    <t>-- Id: 035 / NombreQuery: ELIMINAR TABLA mst_Dias _x000D_
DROP TABLE IF EXISTS mst_Dias;</t>
  </si>
  <si>
    <t>--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t>
  </si>
  <si>
    <t>-- Id: 037 / NombreQuery: LIMPIAR TABLA mst_Dias _x000D_
DELETE FROM mst_Dias;</t>
  </si>
  <si>
    <t>-- Id: 038 / NombreQuery: LISTAR mst_Dias _x000D_
SELECT *_x000D_
  FROM mst_Dias;</t>
  </si>
  <si>
    <t>-- Id: 039 / NombreQuery: OBTENER mst_Dias _x000D_
SELECT *_x000D_
  FROM mst_DiaS_x000D_
 WHERE Id = ?;</t>
  </si>
  <si>
    <t>--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</si>
  <si>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t>
  </si>
  <si>
    <t>-- Id: 042 / NombreQuery: DESCARGAR DATA mst_Usuarios _x000D_
EXEC sp_Dgm_Gen_ListarUsuarios</t>
  </si>
  <si>
    <t>-- Id: 043 / NombreQuery: ELIMINAR mst_Usuarios _x000D_
DELETE FROM mst_Usuarios_x000D_
      WHERE IdEmpresa = ? AND _x000D_
            Id = ?;</t>
  </si>
  <si>
    <t>-- Id: 044 / NombreQuery: ELIMINAR TABLA mst_Usuarios _x000D_
DROP TABLE IF EXISTS mst_Usuarios;</t>
  </si>
  <si>
    <t>--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t>
  </si>
  <si>
    <t>-- Id: 046 / NombreQuery: LIMPIAR TABLA mst_Usuarios _x000D_
DELETE FROM mst_Usuarios;</t>
  </si>
  <si>
    <t>-- Id: 047 / NombreQuery: LISTAR mst_Usuarios _x000D_
SELECT *_x000D_
  FROM mst_Usuarios;</t>
  </si>
  <si>
    <t>--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t>
  </si>
  <si>
    <t>-- Id: 049 / NombreQuery: OBTENER mst_Usuarios _x000D_
SELECT *_x000D_
  FROM mst_Usuarios_x000D_
 WHERE IdEmpresa = ? AND _x000D_
       Id = ?;</t>
  </si>
  <si>
    <t>--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</si>
  <si>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t>
  </si>
  <si>
    <t>-- Id: 052 / NombreQuery: CLAVE VALOR mst_Personas _x000D_
SELECT NroDocumento Clave,_x000D_
       IdCodigoGeneral Valor,_x000D_
       Paterno || '' '' || Materno || '' '' || Nombres Concatenado_x000D_
  FROM mst_Personas_x000D_
 WHERE IdEmpresa = ?;</t>
  </si>
  <si>
    <t>-- Id: 053 / NombreQuery: DESCARGAR DATA mst_Personas _x000D_
EXEC sp_Dgm_Gen_ListarPersonas</t>
  </si>
  <si>
    <t>-- Id: 054 / NombreQuery: ELIMINAR mst_Personas _x000D_
DELETE FROM mst_Personas_x000D_
      WHERE IdEmpresa = ? AND _x000D_
            NroDocumento = ?;</t>
  </si>
  <si>
    <t>-- Id: 055 / NombreQuery: ELIMINAR TABLA mst_Personas _x000D_
DROP TABLE IF EXISTS mst_Personas;</t>
  </si>
  <si>
    <t>--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t>
  </si>
  <si>
    <t>-- Id: 057 / NombreQuery: LIMPIAR TABLA mst_Personas _x000D_
DELETE FROM mst_Personas;</t>
  </si>
  <si>
    <t>-- Id: 058 / NombreQuery: LISTAR mst_Personas _x000D_
SELECT *_x000D_
  FROM mst_Personas;</t>
  </si>
  <si>
    <t>-- Id: 059 / NombreQuery: OBTENER mst_Personas _x000D_
SELECT *_x000D_
  FROM mst_Personas_x000D_
 WHERE IdEmpresa = ? AND _x000D_
       NroDocumento = ?;</t>
  </si>
  <si>
    <t>-- Id: 060 / NombreQuery: OBTENER PLANILLA _x000D_
SELECT IdPlanilla_x000D_
FROM mst_Personas_x000D_
WHERE IdEmpresa=? AND_x000D_
      NroDocumento=?;</t>
  </si>
  <si>
    <t>--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</si>
  <si>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062 / NombreQuery: ACTUALIZAR mst_Cultivos _x000D_
UPDATE mst_Cultivos_x000D_
   SET Dex = ?,-- VARCHAR (300),_x000D_
       IdEstado = ?,-- VARCHAR (3),_x000D_
       IdUsuarioActualiza = ?,-- VARCHAR (50),_x000D_
       FechaHoraActualizacion =  DATETIME(''now'',''localtime'') -- DATETIME,_x000D_
 WHERE IdEmpresa = ? AND _x000D_
       Id = ?;</t>
  </si>
  <si>
    <t>-- Id: 063 / NombreQuery: CLAVE VALOR mst_Cultivos _x000D_
SELECT Id Clave,_x000D_
       Dex Valor,_x000D_
       Id || '' | '' || Dex Concatenado_x000D_
  FROM mst_Cultivos_x000D_
 WHERE IdEmpresa = ?;</t>
  </si>
  <si>
    <t>-- Id: 064 / NombreQuery: DESCARGAR DATA mst_Cultivos _x000D_
EXEC sp_Dgm_Gen_ListarCultivos</t>
  </si>
  <si>
    <t>-- Id: 065 / NombreQuery: ELIMINAR mst_Cultivos _x000D_
DELETE FROM mst_Cultivos_x000D_
      WHERE IdEmpresa = ? AND _x000D_
            Id = ?;</t>
  </si>
  <si>
    <t>-- Id: 066 / NombreQuery: ELIMINAR TABLA mst_Cultivos _x000D_
DROP TABLE IF EXISTS mst_Cultivos;</t>
  </si>
  <si>
    <t>--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t>
  </si>
  <si>
    <t>-- Id: 068 / NombreQuery: LIMPIAR TABLA mst_Cultivos _x000D_
DELETE FROM mst_Cultivos;</t>
  </si>
  <si>
    <t>-- Id: 069 / NombreQuery: LISTAR mst_Cultivos _x000D_
SELECT *_x000D_
  FROM mst_Cultivos;</t>
  </si>
  <si>
    <t>-- Id: 070 / NombreQuery: OBTENER mst_Cultivos _x000D_
SELECT *_x000D_
  FROM mst_Cultivos_x000D_
 WHERE IdEmpresa = ? AND _x000D_
       Id = ?;</t>
  </si>
  <si>
    <t>--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</si>
  <si>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t>
  </si>
  <si>
    <t>-- Id: 073 / NombreQuery: CLAVE VALOR mst_Variedades _x000D_
SELECT Id Clave,_x000D_
       Dex Valor,_x000D_
       Id || '' | '' || Dex Concatenado_x000D_
  FROM mst_Variedades_x000D_
 WHERE IdEmpresa = ? AND _x000D_
       IdCultivo = ?;</t>
  </si>
  <si>
    <t>-- Id: 074 / NombreQuery: DESCARGAR DATA mst_Variedades _x000D_
EXEC sp_Dgm_Gen_ListarVariedades</t>
  </si>
  <si>
    <t>-- Id: 075 / NombreQuery: ELIMINAR mst_Variedades _x000D_
DELETE FROM mst_Variedades_x000D_
      WHERE IdEmpresa = ? AND _x000D_
            IdCultivo = ? AND _x000D_
            Id = ?;</t>
  </si>
  <si>
    <t>-- Id: 076 / NombreQuery: ELIMINAR TABLA mst_Variedades _x000D_
DROP TABLE IF EXISTS mst_Variedades;</t>
  </si>
  <si>
    <t>--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</si>
  <si>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078 / NombreQuery: LIMPIAR TABLA mst_Variedades _x000D_
DELETE FROM mst_Variedades;</t>
  </si>
  <si>
    <t>-- Id: 079 / NombreQuery: LISTAR mst_Variedades _x000D_
SELECT *_x000D_
  FROM mst_Variedades;</t>
  </si>
  <si>
    <t>-- Id: 080 / NombreQuery: OBTENER mst_Variedades _x000D_
SELECT *_x000D_
  FROM mst_Variedades_x000D_
 WHERE IdEmpresa = ? AND _x000D_
       IdCultivo = ? AND _x000D_
       Id = ?;</t>
  </si>
  <si>
    <t>--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</si>
  <si>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082 / NombreQuery: ACTUALIZAR mst_Actividades _x000D_
UPDATE mst_Actividades_x000D_
   SET Dex = ?,_x000D_
       IdEstado = ?,_x000D_
       IdUsuarioActualiza = ?,_x000D_
       FechaHoraActualiza = DATETIME(''now'',_x000D_
                                     ''localtime'') _x000D_
 WHERE IdEmpresa = ? AND _x000D_
       Id = ?;</t>
  </si>
  <si>
    <t>-- Id: 083 / NombreQuery: CLAVE VALOR mst_Actividades _x000D_
SELECT Id Clave,_x000D_
       Dex Valor,_x000D_
       Id || '' | '' || Dex Concatenado_x000D_
  FROM mst_Actividades_x000D_
 WHERE IdEmpresa = ?;</t>
  </si>
  <si>
    <t>-- Id: 084 / NombreQuery: DESCARGAR DATA mst_Actividades _x000D_
EXEC sp_Dgm_Gen_ListarActividades</t>
  </si>
  <si>
    <t>-- Id: 085 / NombreQuery: ELIMINAR mst_Actividades _x000D_
DELETE FROM mst_Actividades_x000D_
      WHERE IdEmpresa = ? AND _x000D_
            Id = ?;</t>
  </si>
  <si>
    <t>-- Id: 086 / NombreQuery: ELIMINAR TABLA mst_Actividades _x000D_
DROP TABLE IF EXISTS mst_Actividades;</t>
  </si>
  <si>
    <t>--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</si>
  <si>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088 / NombreQuery: LIMPIAR TABLA mst_Actividades _x000D_
DELETE FROM mst_Actividades;</t>
  </si>
  <si>
    <t>-- Id: 089 / NombreQuery: LISTAR mst_Actividades _x000D_
SELECT *_x000D_
  FROM mst_Actividades;</t>
  </si>
  <si>
    <t>-- Id: 090 / NombreQuery: OBTENER mst_Actividades _x000D_
SELECT *_x000D_
  FROM mst_Actividades_x000D_
 WHERE IdEmpresa = ? AND _x000D_
       Id = ?;</t>
  </si>
  <si>
    <t>--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</si>
  <si>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092 / NombreQuery: ACTUALIZAR mst_Labores _x000D_
UPDATE mst_Labores_x000D_
   SET Dex = ?,_x000D_
       IdEstado = ?,_x000D_
       IdUsuarioActualiza = ?,_x000D_
       FechaHoraActualizacion = DATETIME(''now'',_x000D_
                                         ''localtime'') _x000D_
 WHERE IdEmpresa = ? AND _x000D_
       IdActividad = ? AND _x000D_
       Id = ?;</t>
  </si>
  <si>
    <t>-- Id: 093 / NombreQuery: CLAVE VALOR mst_Labores _x000D_
SELECT Id Clave,_x000D_
       Dex Valor,_x000D_
       Id || '' | '' || Dex Concatenado_x000D_
  FROM mst_Labores_x000D_
 WHERE IdEmpresa = ? AND _x000D_
       IdActividad = ?;</t>
  </si>
  <si>
    <t>-- Id: 094 / NombreQuery: DESCARGAR DATA mst_Labores _x000D_
EXEC sp_Dgm_Gen_ListarLabores</t>
  </si>
  <si>
    <t>-- Id: 095 / NombreQuery: ELIMINAR mst_Labores _x000D_
DELETE FROM mst_Labores_x000D_
      WHERE IdEmpresa = ? AND _x000D_
            IdActividad = ? AND _x000D_
            Id = ?;</t>
  </si>
  <si>
    <t>-- Id: 096 / NombreQuery: ELIMINAR TABLA mst_Labores _x000D_
DROP TABLE IF EXISTS mst_Labores;</t>
  </si>
  <si>
    <t>--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t>
  </si>
  <si>
    <t>-- Id: 098 / NombreQuery: LIMPIAR TABLA mst_Labores _x000D_
DELETE FROM mst_Labores;</t>
  </si>
  <si>
    <t>-- Id: 099 / NombreQuery: LISTAR mst_Labores _x000D_
SELECT *_x000D_
  FROM mst_Labores;</t>
  </si>
  <si>
    <t>-- Id: 100 / NombreQuery: OBTENER mst_Labores _x000D_
SELECT *_x000D_
  FROM mst_Labores_x000D_
 WHERE IdEmpresa = ? AND _x000D_
       IdActividad = ? AND _x000D_
       Id = ?;</t>
  </si>
  <si>
    <t>--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</si>
  <si>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102 / NombreQuery: ACTUALIZAR mst_Consumidores _x000D_
UPDATE mst_Consumidores_x000D_
   SET Dex = ?,_x000D_
       IdEstado = ?,_x000D_
       IdUsuarioActualiza = ?,_x000D_
       FechaHoraActualizacion = DATETIME(''now'',_x000D_
                                         ''localtime'') _x000D_
 WHERE IdEmpresa = ? AND _x000D_
       Id = ?;</t>
  </si>
  <si>
    <t>-- Id: 103 / NombreQuery: CLAVE VALOR mst_Consumidores _x000D_
SELECT Id Clave,_x000D_
       Dex Valor,_x000D_
       Id || '' | '' || Dex Concatenado_x000D_
  FROM mst_Consumidores_x000D_
 WHERE IdEmpresa = ?;</t>
  </si>
  <si>
    <t>-- Id: 104 / NombreQuery: DESCARGAR DATA mst_Consumidores _x000D_
EXEC sp_Dgm_Gen_ListarConsumidores</t>
  </si>
  <si>
    <t>-- Id: 105 / NombreQuery: ELIMINAR mst_Consumidores _x000D_
DELETE FROM mst_Consumidores_x000D_
      WHERE IdEmpresa = ? AND _x000D_
            Id = ?;</t>
  </si>
  <si>
    <t>-- Id: 106 / NombreQuery: ELIMINAR TABLA mst_Consumidores _x000D_
DROP TABLE IF EXISTS mst_Consumidores;</t>
  </si>
  <si>
    <t>--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t>
  </si>
  <si>
    <t>-- Id: 108 / NombreQuery: LIMPIAR TABLA mst_Consumidores _x000D_
DELETE FROM mst_Consumidores;</t>
  </si>
  <si>
    <t>-- Id: 109 / NombreQuery: LISTAR mst_Consumidores _x000D_
SELECT *_x000D_
  FROM mst_Consumidores;</t>
  </si>
  <si>
    <t>-- Id: 110 / NombreQuery: OBTENER mst_Consumidores _x000D_
SELECT *_x000D_
  FROM mst_Consumidores_x000D_
 WHERE IdEmpresa = ? AND _x000D_
       Id = ?;</t>
  </si>
  <si>
    <t>--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</si>
  <si>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112 / NombreQuery: ACTUALIZAR mst_Turnos _x000D_
UPDATE mst_Turnos_x000D_
   SET Dex = ?,_x000D_
       IdEstado = ?,_x000D_
       IdUsuarioActualiza = ?,_x000D_
       FechaHoraActualiza = DATETIME(''now'',_x000D_
                                     ''localtime'') _x000D_
 WHERE IdEmpresa = ? AND _x000D_
       Id = ?;</t>
  </si>
  <si>
    <t>-- Id: 113 / NombreQuery: CLAVE VALOR mst_Turnos _x000D_
SELECT Id Clave,_x000D_
       Dex Valor,_x000D_
       Id || '' | '' || Dex Concatenado_x000D_
  FROM mst_Turnos_x000D_
 WHERE IdEmpresa = ?;</t>
  </si>
  <si>
    <t>-- Id: 114 / NombreQuery: DESCARGAR DATA mst_Turnos _x000D_
EXEC sp_Dgm_Gen_ListarTurnos</t>
  </si>
  <si>
    <t>-- Id: 115 / NombreQuery: ELIMINAR mst_Turnos _x000D_
DELETE FROM mst_Turnos_x000D_
      WHERE IdEmpresa = ? AND _x000D_
            Id = ?;</t>
  </si>
  <si>
    <t>-- Id: 116 / NombreQuery: ELIMINAR TABLA mst_Turnos _x000D_
DROP TABLE IF EXISTS mst_Turnos;</t>
  </si>
  <si>
    <t>--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</si>
  <si>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118 / NombreQuery: LIMPIAR TABLA mst_Turnos _x000D_
DELETE FROM mst_Turnos;</t>
  </si>
  <si>
    <t>-- Id: 119 / NombreQuery: LISTAR mst_Turnos _x000D_
SELECT *_x000D_
  FROM mst_Turnos;</t>
  </si>
  <si>
    <t>-- Id: 120 / NombreQuery: OBTENER mst_Turnos _x000D_
SELECT *_x000D_
  FROM mst_Turnos_x000D_
 WHERE IdEmpresa = ? AND _x000D_
       Id = ?;</t>
  </si>
  <si>
    <t>--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</si>
  <si>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t>
  </si>
  <si>
    <t>-- Id: 123 / NombreQuery: CLAVE VALOR mst_OpcionesConfiguracion _x000D_
SELECT Id Clave,_x000D_
       Dex Valor,_x000D_
       Id || '' | '' || Dex Concatenado_x000D_
  FROM mst_OpcionesConfiguracion_x000D_
 WHERE IdEmpresa = ?;</t>
  </si>
  <si>
    <t>-- Id: 124 / NombreQuery: DESCARGAR DATA mst_OpcionesConfiguracion _x000D_
EXEC sp_Dgm_Gen_ListarOpcionesConfiguracion</t>
  </si>
  <si>
    <t>-- Id: 125 / NombreQuery: ELIMINAR mst_OpcionesConfiguracion _x000D_
DELETE FROM mst_OpcionesConfiguracion_x000D_
      WHERE Id = ? AND _x000D_
            IdModulos = ?;</t>
  </si>
  <si>
    <t>-- Id: 126 / NombreQuery: ELIMINAR TABLA mst_OpcionesConfiguracion _x000D_
DROP TABLE IF EXISTS mst_OpcionesConfiguracion;</t>
  </si>
  <si>
    <t>--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t>
  </si>
  <si>
    <t>-- Id: 128 / NombreQuery: LIMPIAR TABLA mst_OpcionesConfiguracion _x000D_
DELETE FROM mst_OpcionesConfiguracion;</t>
  </si>
  <si>
    <t>-- Id: 129 / NombreQuery: LISTAR mst_OpcionesConfiguracion _x000D_
SELECT *_x000D_
  FROM mst_OpcionesConfiguracion;</t>
  </si>
  <si>
    <t>-- Id: 130 / NombreQuery: OBTENER mst_OpcionesConfiguracion _x000D_
SELECT *_x000D_
  FROM mst_OpcionesConfiguracion_x000D_
 WHERE Id = ? AND _x000D_
       IdModulo = ?;</t>
  </si>
  <si>
    <t>-- Id: 131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</si>
  <si>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132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t>
  </si>
  <si>
    <t>-- Id: 133 / NombreQuery: CLAVE VALOR mst_DispositivosMoviles SELECT Indice Clave,_x000D_
       Imei || Propietario Valor,_x000D_
       Indice || '' | '' || Imei || Propietario Concatenado_x000D_
  FROM mst_DispositivosMoviles_x000D_
 WHERE IdEmpresa = ?;</t>
  </si>
  <si>
    <t>-- Id: 134 / NombreQuery: DESCARGAR DATA mst_DispositivosMoviles _x000D_
EXEC sp_Dgm_Gen_ListarDispositivosMoviles</t>
  </si>
  <si>
    <t>-- Id: 135 / NombreQuery: ELIMINAR mst_DispositivosMoviles DELETE FROM mst_DispositivosMoviles_x000D_
      WHERE IdEmpresa = ? AND _x000D_
            Mac = ? AND_x000D_
            Imei = ?;</t>
  </si>
  <si>
    <t>-- Id: 137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t>
  </si>
  <si>
    <t>-- Id: 139 / NombreQuery: LISTAR mst_DispositivosMoviles SELECT *_x000D_
  FROM mst_DispositivosMoviles;</t>
  </si>
  <si>
    <t>-- Id: 140 / NombreQuery: OBTENER mst_DispositivosMoviles SELECT *_x000D_
  FROM mst_DispositivosMoviles_x000D_
 WHERE IdEmpresa = ? AND _x000D_
       Mac = ? AND _x000D_
       Imei = ?;</t>
  </si>
  <si>
    <t>--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t>
  </si>
  <si>
    <t>--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t>
  </si>
  <si>
    <t>-- Id: 143 / NombreQuery: CLAVE VALOR mst_QuerysSqlite _x000D_
SELECT Id Clave,_x000D_
       Dex Valor,_x000D_
       Id || '' | '' || Dex Concatenado_x000D_
  FROM mst_OpcionesConfiguracion_x000D_
 WHERE IdEmpresa = ?;</t>
  </si>
  <si>
    <t>-- Id: 144 / NombreQuery: DESCARGAR DATA mst_QuerysSqlite _x000D_
EXEC sp_Dgm_Gen_ListarQuerys</t>
  </si>
  <si>
    <t>-- Id: 145 / NombreQuery: ELIMINAR mst_QuerysSqlite _x000D_
DELETE FROM mst_QuerysSqlite_x000D_
      WHERE Id = ?;</t>
  </si>
  <si>
    <t>-- Id: 146 / NombreQuery: ELIMINAR TABLA mst_QuerysSqlite _x000D_
DROP TABLE IF EXISTS mst_QuerysSqlite;</t>
  </si>
  <si>
    <t>--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t>
  </si>
  <si>
    <t>-- Id: 148 / NombreQuery: LIMPIAR TABLA mst_QuerysSqlite _x000D_
DELETE FROM mst_QuerysSqlite;</t>
  </si>
  <si>
    <t>-- Id: 149 / NombreQuery: LISTAR mst_QuerysSqlite _x000D_
SELECT *_x000D_
  FROM mst_QuerysSqlite;</t>
  </si>
  <si>
    <t>-- Id: 150 / NombreQuery: OBTENER mst_QuerysSqlite _x000D_
SELECT *_x000D_
  FROM mst_QuerysSqlite_x000D_
 WHERE Id = ?;</t>
  </si>
  <si>
    <t>--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</si>
  <si>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152 / NombreQuery: ACTUALIZAR crs_EmpresasVsModulos _x000D_
UPDATE crs_EmpresasVsModulos_x000D_
SET IdEstado=?,_x000D_
    FechaHoraActualizacion=DATETIME(''now'',''localtime'')_x000D_
WHERE IdEmpresa=?AND_x000D_
      IdModulo=?;</t>
  </si>
  <si>
    <t>-- Id: 153 / NombreQuery: DESCARGAR DATA crs_EmpresasVsModulos _x000D_
EXEC sp_Dgm_Gen_ListarEmpresasVsModulos</t>
  </si>
  <si>
    <t>-- Id: 154 / NombreQuery: ELIMINAR crs_EmpresasVsModulos _x000D_
DELETE FROM crs_EmpresasVsModulos_x000D_
      WHERE IdEmpresa = ? AND IdModulo=?;</t>
  </si>
  <si>
    <t>-- Id: 155 / NombreQuery: ELIMINAR TABLA crs_EmpresasVsModulos _x000D_
DROP TABLE IF EXISTS crs_EmpresasVsModulos;</t>
  </si>
  <si>
    <t>--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t>
  </si>
  <si>
    <t>-- Id: 157 / NombreQuery: LIMPIAR TABLA crs_EmpresasVsModulos _x000D_
DELETE FROM crs_EmpresasVsModulos;</t>
  </si>
  <si>
    <t>-- Id: 158 / NombreQuery: OBTENER MODULOS X EMPRESA _x000D_
SELECT EVM.IdModulo,_x000D_
       MO.Dex_x000D_
  FROM crs_EmpresasVsModulos EVM_x000D_
       INNER JOIN_x000D_
       mst_Modulos MO ON EVM.IdModulo = MO.Id_x000D_
 WHERE MO.IdEstado = ''AC'' AND _x000D_
       MO.Id &lt;&gt; 0 AND _x000D_
       EVM.IdEmpresa = ?;</t>
  </si>
  <si>
    <t>-- Id: 159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</si>
  <si>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160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t>
  </si>
  <si>
    <t>-- Id: 161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t>
  </si>
  <si>
    <t xml:space="preserve">-- Id: 162 / NombreQuery: DESCARGAR DATA trx_ConfiguracionesDispositivosMoviles _x000D_
EXEC sp_Dgm_Gen_ObtenerConfiguracionesDispositivoMovil </t>
  </si>
  <si>
    <t>-- Id: 163 / NombreQuery: ELIMINAR TABLA trx_ConfiguracionesDispositivosMoviles _x000D_
DROP TABLE IF EXISTS trx_ConfiguracionesDispositivosMoviles;</t>
  </si>
  <si>
    <t>-- Id: 164 / NombreQuery: ELIMINAR trx_ConfiguracionesDispositivosMoviles _x000D_
DELETE FROM trx_ConfiguracionesDispositivosMoviles_x000D_
      WHERE IdEmpresa = ? AND _x000D_
            MacDispositivoMovil = ? AND _x000D_
            IdOpcionConfiguracion = ?;</t>
  </si>
  <si>
    <t>-- Id: 165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t>
  </si>
  <si>
    <t>-- Id: 166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</si>
  <si>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167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t>
  </si>
  <si>
    <t>-- Id: 168 / NombreQuery: LIMPIAR TABLA trx_ConfiguracionesDispositivosMoviles _x000D_
DELETE FROM trx_ConfiguracionesDispositivosMoviles;</t>
  </si>
  <si>
    <t>-- Id: 169 / NombreQuery: LISTAR trx_ConfiguracionesDispositivosMoviles _x000D_
SELECT *_x000D_
  FROM trx_ConfiguracionesDispositivosMoviles;</t>
  </si>
  <si>
    <t>-- Id: 170 / NombreQuery: OBTENER trx_ConfiguracionesDispositivosMoviles _x000D_
SELECT *_x000D_
  FROM trx_ConfiguracionesDispositivosMoviles_x000D_
 WHERE IdEmpresa = ? AND _x000D_
       MacDispositivoMovil = ? AND _x000D_
       IdOpcionConfiguracion = ?;</t>
  </si>
  <si>
    <t>-- Id: 179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t>
  </si>
  <si>
    <t>-- Id: 180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t>
  </si>
  <si>
    <t>-- Id: 181 / NombreQuery: CONTAR trx_Tareos PENDIENTES _x000D_
SELECT COUNT( * ) _x000D_
  FROM trx_Tareos_x000D_
 WHERE IdEstado = ''PE'';</t>
  </si>
  <si>
    <t>-- Id: 182 / NombreQuery: ELIMINAR TABLA trx_Tareos _x000D_
DROP TABLE IF EXISTS trx_Tareos;</t>
  </si>
  <si>
    <t>-- Id: 183 / NombreQuery: ELIMINAR trx_Tareos _x000D_
DELETE FROM trx_Tareos_x000D_
      WHERE IdEmpresa = ? AND _x000D_
            Id = ?;</t>
  </si>
  <si>
    <t>-- Id: 184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t>
  </si>
  <si>
    <t>-- Id: 185 / NombreQuery: LIMPIAR TABLA trx_Tareos _x000D_
DELETE FROM trx_Tareos;</t>
  </si>
  <si>
    <t>-- Id: 186 / NombreQuery: LISTAR trx_Tareos _x000D_
SELECT *_x000D_
  FROM trx_Tareos;</t>
  </si>
  <si>
    <t>-- Id: 187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t>
  </si>
  <si>
    <t>-- Id: 188 / NombreQuery: OBTENER trx_Tareos X ID _x000D_
SELECT *_x000D_
  FROM trx_Tareos_x000D_
 WHERE IdEmpresa = ? AND _x000D_
       Id = ?;</t>
  </si>
  <si>
    <t>-- Id: 189 / NombreQuery: OBTENER ULTIMO trx_Tareos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t>
  </si>
  <si>
    <t xml:space="preserve">-- Id: 190 / NombreQuery: TRANSFERIR trx_Tareos _x000D_
EXEC sp_Dgm_Tareos_TransferirTareo </t>
  </si>
  <si>
    <t>-- Id: 191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t>
  </si>
  <si>
    <t>-- Id: 192 / NombreQuery: MARCAR TAREO COMO TRANSFERIDO _x000D_
UPDATE trx_tareos_x000D_
   SET IdEstado = ''TR'',_x000D_
       FechaHoraTransferencia = ?,_x000D_
       IdUsuarioActualiza = ?,_x000D_
       FechaHoraActualizacion = DATETIME(''now'', ''localtime'') _x000D_
 WHERE IdEmpresa = ? AND _x000D_
       Id = ?;</t>
  </si>
  <si>
    <t>-- Id: 193 / NombreQuery: ELIMINAR trx_Tareos PENDIENTES X ID _x000D_
DELETE FROM trx_Tareos_x000D_
      WHERE IdEstado = ''PE'' AND _x000D_
            IdEmpresa = ? AND _x000D_
            Id = ?;_x000D_
_x000D_
SELECT ''1'';</t>
  </si>
  <si>
    <t>-- Id: 194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t>
  </si>
  <si>
    <t>-- Id: 195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t>
  </si>
  <si>
    <t>-- Id: 196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t>
  </si>
  <si>
    <t>-- Id: 197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t>
  </si>
  <si>
    <t>-- Id: 198 / NombreQuery: CREAR TABLA trx_Tareos_Detalle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t>
  </si>
  <si>
    <t>-- Id: 199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t>
  </si>
  <si>
    <t>-- Id: 200 / NombreQuery: CONTAR trx_Tareos_Detalle _x000D_
SELECT COUNT( * ) _x000D_
  FROM trx_Tareos_Detalle_x000D_
 WHERE IdEmpresa = ? AND _x000D_
       IdTareo = ?;</t>
  </si>
  <si>
    <t>-- Id: 201 / NombreQuery: ELIMINAR TABLA trx_Tareos_Detalle _x000D_
DROP TABLE IF EXISTS trx_Tareos_Detalle;</t>
  </si>
  <si>
    <t>-- Id: 202 / NombreQuery: ELIMINAR trx_Tareos_Detalle _x000D_
DELETE FROM trx_Tareos_Detalle_x000D_
      WHERE IdEmpresa = ? AND _x000D_
            IdTareo = ? AND _x000D_
            Item = ?;</t>
  </si>
  <si>
    <t>-- Id: 203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t>
  </si>
  <si>
    <t>-- Id: 204 / NombreQuery: LIMPIAR TABLA trx_Tareos_Detalle _x000D_
DELETE FROM trx_Tareos_Detalle;</t>
  </si>
  <si>
    <t>-- Id: 205 / NombreQuery: LISTAR trx_Tareos_Detalle _x000D_
SELECT *_x000D_
  FROM trx_Tareos_Detalle;</t>
  </si>
  <si>
    <t>-- Id: 206 / NombreQuery: OBTENER trx_Tareos_Detalle _x000D_
SELECT *_x000D_
  FROM trx_Tareos_Detalle_x000D_
 WHERE IdEmpresa = ? AND _x000D_
       IdTareo = ? AND _x000D_
       Item = ?;</t>
  </si>
  <si>
    <t>-- Id: 207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t>
  </si>
  <si>
    <t>-- Id: 208 / NombreQuery: ELIMINAR trx_Tareos_Detalle EN BLOQUE _x000D_
DELETE FROM trx_Tareos_Detalle_x000D_
      WHERE IdEmpresa = ? AND _x000D_
            IdTareo = ?;</t>
  </si>
  <si>
    <t xml:space="preserve">-- Id: 209 / NombreQuery: TRANSFERIR trx_Tareos_Detalle _x000D_
EXEC sp_Dgm_Tareos_TransferirTareo_Detalle </t>
  </si>
  <si>
    <t>-- Id: 210 / NombreQuery: OBTENER trx_Tareos_Detalle XA TRANSFERIR _x000D_
SELECT *_x000D_
  FROM trx_tareos_detalle_x000D_
 WHERE IdEmpresa = ? AND _x000D_
       IdTareo = ?;</t>
  </si>
  <si>
    <t>-- Id: 211 / NombreQuery: ELIMINAR trx_Tareos_Detalle PENDIENTES X ID _x000D_
DELETE FROM trx_Tareos_Detalle_x000D_
      WHERE IdTareo IN (_x000D_
    SELECT Id_x000D_
      FROM trx_Tareos_x000D_
     WHERE IdEstado = ''PE'' AND _x000D_
           IdEmpresa = ? AND _x000D_
           IdTareo = ?_x000D_
);_x000D_
_x000D_
SELECT ''1'';</t>
  </si>
  <si>
    <t>-- Id: 212 / NombreQuery: ACTUALIZAR ITEM trx_Tareos_Detalle _x000D_
UPDATE trx_Tareos_Detalle SET Item=ROWID_x000D_
      WHERE IdEmpresa = ? AND_x000D_
            IdTareo = ?;</t>
  </si>
  <si>
    <t>-- Id: 213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</si>
  <si>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214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t>
  </si>
  <si>
    <t>-- Id: 216 / NombreQuery: ELIMINAR otr_VersionesSoftware _x000D_
DELETE FROM otr_VersionesSoftware_x000D_
      WHERE IdEmpresa = ? AND _x000D_
            Aplicativo = ? AND _x000D_
            Objetivo = ?;</t>
  </si>
  <si>
    <t>-- Id: 217 / NombreQuery: ELIMINAR TABLA otr_VersionesSoftware _x000D_
DROP TABLE IF EXISTS otr_VersionesSoftware;</t>
  </si>
  <si>
    <t>-- Id: 218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t>
  </si>
  <si>
    <t>-- Id: 219 / NombreQuery: LIMPIAR TABLA otr_VersionesSoftware _x000D_
DELETE FROM otr_VersionesSoftware;</t>
  </si>
  <si>
    <t>-- Id: 220 / NombreQuery: LISTAR otr_VersionesSoftware _x000D_
SELECT *_x000D_
  FROM otr_VersionesSoftware;</t>
  </si>
  <si>
    <t>-- Id: 221 / NombreQuery: OBTENER otr_VersionesSoftware _x000D_
SELECT *_x000D_
  FROM otr_VersionesSoftware_x000D_
 WHERE IdEmpresa = ? AND _x000D_
       Aplicativo = ? AND _x000D_
       Objetivo = ?;</t>
  </si>
  <si>
    <t>-- Id: 222 / NombreQuery: EXISTE ID _x000D_
SELECT ''SELECT CASE WHEN COUNT( * ) = 1 THEN ''''TRUE'''' ELSE ''''FALSE'''' END Existe_x000D_
  FROM #_x000D_
 WHERE IdEmpresa = ? AND _x000D_
       Id = ?;'' Query</t>
  </si>
  <si>
    <t>-- Id: 234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t>
  </si>
  <si>
    <t>-- Id: 235 / NombreQuery: ACTUALIZAR trx_Estandares _x000D_
UPDATE_x000D_
    trx_Estandares_x000D_
SET_x000D_
    EstandarReal = ?_x000D_
WHERE_x000D_
    IdEmpresa = ?_x000D_
    AND Fecha = ?_x000D_
    AND IdConsumidor = ?_x000D_
    AND IdActividad = ?_x000D_
    AND IdLabor = ?</t>
  </si>
  <si>
    <t>-- Id: 238 / NombreQuery: ELIMINAR trx_Estandares _x000D_
DELETE trx_Estandares_x000D_
WHERE_x000D_
    IdEmpresa = ?_x000D_
    AND Fecha = ?_x000D_
    AND IdConsumidor = ?_x000D_
    AND IdActividad = ?_x000D_
    AND IdLabor = ?</t>
  </si>
  <si>
    <t>-- Id: 239 / NombreQuery: ELIMINAR TABLA trx_Estandares _x000D_
DROP TABLE IF EXISTS trx_Estandares</t>
  </si>
  <si>
    <t>-- Id: 240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t>
  </si>
  <si>
    <t>-- Id: 241 / NombreQuery: LIMPIAR TABLA trx_Estandares _x000D_
DELETE FROM trx_Estandares;</t>
  </si>
  <si>
    <t>-- Id: 242 / NombreQuery: LISTAR trx_Estandares _x000D_
SELECT *_x000D_
  FROM trx_Estandares;</t>
  </si>
  <si>
    <t>-- Id: 244 / NombreQuery: LISTAR trx_Estandares X RANGO DE FECHA _x000D_
SELECT_x000D_
    *_x000D_
FROM_x000D_
    trx_Estandares_x000D_
WHERE_x000D_
    Fecha BETWEEN ? AND ?;</t>
  </si>
  <si>
    <t xml:space="preserve">-- Id: 245 / NombreQuery: TRANSFERIR trx_Estandares _x000D_
EXEC sp_Dgm_Tareos_TransferirEstandar </t>
  </si>
  <si>
    <t>-- Id: 246 / NombreQuery: CREAR TABLA trx_Logs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t>
  </si>
  <si>
    <t>-- Id: 252 / NombreQuery: INSERTAR trx_Logs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t>
  </si>
  <si>
    <t>-- Id: 256 / NombreQuery: LISTAR trx_Logs X RANGO DE FECHA _x000D_
SELECT_x000D_
    * _x000D_
FROM_x000D_
    trx_Logs _x000D_
WHERE_x000D_
    DATE(Momento) BETWEEN ? AND ?;</t>
  </si>
  <si>
    <t>-- Id: 257 / NombreQuery: LISTAR trx_Logs X SP LIKE _x000D_
SELECT_x000D_
    *_x000D_
FROM_x000D_
    trx_Logs_x000D_
WHERE_x000D_
    StoreProcedure LIKE ''%'' | | ? | | ''%'';</t>
  </si>
  <si>
    <t>-- Id: 258 / NombreQuery: LISTAR trx_Logs X PARAMETROS LIKE _x000D_
SELECT_x000D_
    *_x000D_
FROM_x000D_
    trx_Logs_x000D_
WHERE_x000D_
    Parametros LIKE ''%'' | | ? | | ''%'';</t>
  </si>
  <si>
    <t xml:space="preserve">-- Id: 259 / NombreQuery: TRANSFERIR trx_Logs _x000D_
EXEC sp_Dgm_Tareos_TransferirLogs </t>
  </si>
  <si>
    <t>-- Id: 260 / NombreQuery: CREAR TABLA trx_Correlativos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t>
  </si>
  <si>
    <t>-- Id: 261 / NombreQuery: ACTUALIZAR trx_Correlativos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t>
  </si>
  <si>
    <t xml:space="preserve">-- Id: 263 / NombreQuery: DESCARGAR DATA trx_Correlativos _x000D_
EXEC sp_Dgm_Gen_ListarCorrelativos </t>
  </si>
  <si>
    <t>-- Id: 266 / NombreQuery: INSERTAR trx_Correlativos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t>
  </si>
  <si>
    <t>-- Id: 270 / NombreQuery: OBTENER trx_Correlativos X TABLA Y DISPOSITIVO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t>
  </si>
  <si>
    <t xml:space="preserve">-- Id: 271 / NombreQuery: TRANSFERIR trx_Correlativos _x000D_
EXEC sp_Dgm_Tareos_TransferirCorrelativos </t>
  </si>
  <si>
    <t>--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</si>
  <si>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xml:space="preserve">
EXEC sp_Dgm_Estandares_TransferirEstandar </t>
  </si>
  <si>
    <t xml:space="preserve">
EXEC sp_Dgm_Logs_TransferirLogs </t>
  </si>
  <si>
    <t xml:space="preserve">
EXEC sp_Dgm_Correlativos_TransferirCorrelativos </t>
  </si>
  <si>
    <t xml:space="preserve">-- Id: 215 / NombreQuery: DESCARGAR DATA otr_VersionesSoftware 
EXEC sp_Dgm_Gen_ListarrVersionesSoftware </t>
  </si>
  <si>
    <t xml:space="preserve">
EXEC sp_Dgm_Gen_ListarTablas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</si>
</sst>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8"/>
      <color theme="1"/>
      <name val="Source Code Pro"/>
      <family val="2"/>
    </font>
    <font>
      <sz val="8"/>
      <name val="Source Code Pro"/>
      <family val="2"/>
    </font>
    <font>
      <sz val="8"/>
      <color rgb="FFFF0000"/>
      <name val="Source Code Pro"/>
      <family val="2"/>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49" fontId="0" fillId="2" borderId="0" xfId="0" applyNumberFormat="1" applyFill="1"/>
    <xf numFmtId="0" fontId="0" fillId="2" borderId="0" xfId="0" applyFill="1"/>
    <xf numFmtId="49" fontId="0" fillId="3" borderId="0" xfId="0" applyNumberFormat="1" applyFill="1"/>
    <xf numFmtId="49" fontId="0" fillId="4" borderId="0" xfId="0" applyNumberFormat="1" applyFill="1"/>
    <xf numFmtId="0" fontId="0" fillId="4" borderId="0" xfId="0" applyFill="1"/>
    <xf numFmtId="47" fontId="0" fillId="0" borderId="0" xfId="0" applyNumberFormat="1"/>
    <xf numFmtId="0" fontId="0" fillId="0" borderId="0" xfId="0" quotePrefix="1" applyAlignment="1">
      <alignment wrapText="1"/>
    </xf>
    <xf numFmtId="0" fontId="0" fillId="3" borderId="0" xfId="0" applyFill="1"/>
    <xf numFmtId="0" fontId="0" fillId="5" borderId="0" xfId="0" applyFill="1"/>
    <xf numFmtId="0" fontId="2" fillId="5" borderId="0" xfId="0" applyFont="1" applyFill="1"/>
    <xf numFmtId="49" fontId="2" fillId="0" borderId="0" xfId="0" applyNumberFormat="1" applyFont="1"/>
    <xf numFmtId="0" fontId="2" fillId="0" borderId="0" xfId="0" applyFont="1"/>
    <xf numFmtId="49" fontId="2" fillId="3" borderId="0" xfId="0" applyNumberFormat="1" applyFont="1" applyFill="1" applyAlignment="1">
      <alignment wrapText="1"/>
    </xf>
    <xf numFmtId="0" fontId="2" fillId="4" borderId="0" xfId="0" applyFont="1" applyFill="1"/>
    <xf numFmtId="49" fontId="0" fillId="5"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13846-759E-49B6-A2D6-B5880BF66EB7}">
  <dimension ref="A1:I222"/>
  <sheetViews>
    <sheetView topLeftCell="A7" workbookViewId="0">
      <selection activeCell="B24" sqref="B24"/>
    </sheetView>
  </sheetViews>
  <sheetFormatPr baseColWidth="10" defaultRowHeight="14.25" x14ac:dyDescent="0.35"/>
  <cols>
    <col min="1" max="1" width="27.7109375" style="1" customWidth="1"/>
    <col min="2" max="6" width="11.42578125" style="1"/>
    <col min="7" max="7" width="15" style="1" bestFit="1" customWidth="1"/>
    <col min="8" max="8" width="17.140625" style="1" bestFit="1" customWidth="1"/>
    <col min="9" max="16384" width="11.42578125" style="1"/>
  </cols>
  <sheetData>
    <row r="1" spans="1:2" x14ac:dyDescent="0.35">
      <c r="A1" s="1" t="s">
        <v>8</v>
      </c>
      <c r="B1" s="1" t="s">
        <v>850</v>
      </c>
    </row>
    <row r="2" spans="1:2" x14ac:dyDescent="0.35">
      <c r="A2" s="1" t="s">
        <v>22</v>
      </c>
      <c r="B2">
        <v>1</v>
      </c>
    </row>
    <row r="3" spans="1:2" x14ac:dyDescent="0.35">
      <c r="A3" s="1" t="s">
        <v>31</v>
      </c>
      <c r="B3">
        <v>2</v>
      </c>
    </row>
    <row r="4" spans="1:2" x14ac:dyDescent="0.35">
      <c r="A4" s="1" t="s">
        <v>36</v>
      </c>
      <c r="B4">
        <v>3</v>
      </c>
    </row>
    <row r="5" spans="1:2" x14ac:dyDescent="0.35">
      <c r="A5" s="1" t="s">
        <v>42</v>
      </c>
      <c r="B5">
        <v>4</v>
      </c>
    </row>
    <row r="6" spans="1:2" x14ac:dyDescent="0.35">
      <c r="A6" s="1" t="s">
        <v>47</v>
      </c>
      <c r="B6">
        <v>5</v>
      </c>
    </row>
    <row r="7" spans="1:2" x14ac:dyDescent="0.35">
      <c r="A7" s="1" t="s">
        <v>53</v>
      </c>
      <c r="B7">
        <v>6</v>
      </c>
    </row>
    <row r="8" spans="1:2" x14ac:dyDescent="0.35">
      <c r="A8" s="1" t="s">
        <v>58</v>
      </c>
      <c r="B8">
        <v>7</v>
      </c>
    </row>
    <row r="9" spans="1:2" x14ac:dyDescent="0.35">
      <c r="A9" s="1" t="s">
        <v>64</v>
      </c>
      <c r="B9">
        <v>8</v>
      </c>
    </row>
    <row r="10" spans="1:2" x14ac:dyDescent="0.35">
      <c r="A10" s="1" t="s">
        <v>69</v>
      </c>
      <c r="B10">
        <v>9</v>
      </c>
    </row>
    <row r="11" spans="1:2" x14ac:dyDescent="0.35">
      <c r="A11" s="1" t="s">
        <v>75</v>
      </c>
      <c r="B11">
        <v>10</v>
      </c>
    </row>
    <row r="12" spans="1:2" x14ac:dyDescent="0.35">
      <c r="A12" s="1" t="s">
        <v>80</v>
      </c>
      <c r="B12">
        <v>11</v>
      </c>
    </row>
    <row r="13" spans="1:2" x14ac:dyDescent="0.35">
      <c r="A13" s="1" t="s">
        <v>115</v>
      </c>
      <c r="B13">
        <v>12</v>
      </c>
    </row>
    <row r="14" spans="1:2" x14ac:dyDescent="0.35">
      <c r="A14" s="1" t="s">
        <v>96</v>
      </c>
      <c r="B14">
        <v>13</v>
      </c>
    </row>
    <row r="15" spans="1:2" x14ac:dyDescent="0.35">
      <c r="A15" s="1" t="s">
        <v>827</v>
      </c>
      <c r="B15">
        <v>14</v>
      </c>
    </row>
    <row r="16" spans="1:2" x14ac:dyDescent="0.35">
      <c r="A16" s="1" t="s">
        <v>111</v>
      </c>
      <c r="B16">
        <v>15</v>
      </c>
    </row>
    <row r="17" spans="1:9" x14ac:dyDescent="0.35">
      <c r="A17" s="1" t="s">
        <v>753</v>
      </c>
      <c r="B17">
        <v>16</v>
      </c>
    </row>
    <row r="18" spans="1:9" x14ac:dyDescent="0.35">
      <c r="A18" s="1" t="s">
        <v>100</v>
      </c>
      <c r="B18">
        <v>17</v>
      </c>
    </row>
    <row r="19" spans="1:9" x14ac:dyDescent="0.35">
      <c r="A19" s="1" t="s">
        <v>120</v>
      </c>
      <c r="B19">
        <v>18</v>
      </c>
    </row>
    <row r="20" spans="1:9" x14ac:dyDescent="0.35">
      <c r="A20" s="1" t="s">
        <v>86</v>
      </c>
      <c r="B20">
        <v>19</v>
      </c>
    </row>
    <row r="21" spans="1:9" x14ac:dyDescent="0.35">
      <c r="A21" s="1" t="s">
        <v>91</v>
      </c>
      <c r="B21">
        <v>20</v>
      </c>
    </row>
    <row r="22" spans="1:9" x14ac:dyDescent="0.35">
      <c r="A22" s="1" t="s">
        <v>106</v>
      </c>
      <c r="B22">
        <v>21</v>
      </c>
    </row>
    <row r="23" spans="1:9" x14ac:dyDescent="0.35">
      <c r="A23"/>
      <c r="B23"/>
    </row>
    <row r="24" spans="1:9" x14ac:dyDescent="0.35">
      <c r="A24" t="s">
        <v>1085</v>
      </c>
      <c r="B24">
        <v>0</v>
      </c>
      <c r="G24" t="s">
        <v>1133</v>
      </c>
      <c r="H24" t="s">
        <v>1085</v>
      </c>
      <c r="I24" t="str">
        <f>CONCATENATE(G24," ",H24)</f>
        <v>CREAR TABLA mst_Tablas</v>
      </c>
    </row>
    <row r="25" spans="1:9" x14ac:dyDescent="0.35">
      <c r="A25" t="s">
        <v>1086</v>
      </c>
      <c r="B25">
        <v>22</v>
      </c>
      <c r="G25" t="s">
        <v>1134</v>
      </c>
      <c r="H25" t="s">
        <v>1085</v>
      </c>
      <c r="I25" t="str">
        <f t="shared" ref="I25:I63" si="0">CONCATENATE(G25," ",H25)</f>
        <v>ACTUALIZAR mst_Tablas</v>
      </c>
    </row>
    <row r="26" spans="1:9" x14ac:dyDescent="0.35">
      <c r="A26" t="s">
        <v>1087</v>
      </c>
      <c r="B26">
        <v>23</v>
      </c>
      <c r="G26" t="s">
        <v>1135</v>
      </c>
      <c r="H26" t="s">
        <v>1085</v>
      </c>
      <c r="I26" t="str">
        <f t="shared" si="0"/>
        <v>CLAVE VALOR mst_Tablas</v>
      </c>
    </row>
    <row r="27" spans="1:9" x14ac:dyDescent="0.35">
      <c r="A27" t="s">
        <v>1088</v>
      </c>
      <c r="B27">
        <v>24</v>
      </c>
      <c r="G27" t="s">
        <v>1136</v>
      </c>
      <c r="H27" t="s">
        <v>1085</v>
      </c>
      <c r="I27" t="str">
        <f t="shared" si="0"/>
        <v>DESCARGAR DATA mst_Tablas</v>
      </c>
    </row>
    <row r="28" spans="1:9" x14ac:dyDescent="0.35">
      <c r="A28"/>
      <c r="B28"/>
      <c r="G28" t="s">
        <v>1137</v>
      </c>
      <c r="H28" t="s">
        <v>1085</v>
      </c>
      <c r="I28" t="str">
        <f t="shared" si="0"/>
        <v>ELIMINAR mst_Tablas</v>
      </c>
    </row>
    <row r="29" spans="1:9" x14ac:dyDescent="0.35">
      <c r="A29"/>
      <c r="B29"/>
      <c r="G29" t="s">
        <v>1138</v>
      </c>
      <c r="H29" t="s">
        <v>1085</v>
      </c>
      <c r="I29" t="str">
        <f t="shared" si="0"/>
        <v>ELIMINAR TABLA mst_Tablas</v>
      </c>
    </row>
    <row r="30" spans="1:9" x14ac:dyDescent="0.35">
      <c r="A30"/>
      <c r="B30"/>
      <c r="G30" t="s">
        <v>1139</v>
      </c>
      <c r="H30" t="s">
        <v>1085</v>
      </c>
      <c r="I30" t="str">
        <f t="shared" si="0"/>
        <v>INSERTAR mst_Tablas</v>
      </c>
    </row>
    <row r="31" spans="1:9" x14ac:dyDescent="0.35">
      <c r="A31"/>
      <c r="B31"/>
      <c r="G31" t="s">
        <v>1140</v>
      </c>
      <c r="H31" t="s">
        <v>1085</v>
      </c>
      <c r="I31" t="str">
        <f t="shared" si="0"/>
        <v>LIMPIAR TABLA mst_Tablas</v>
      </c>
    </row>
    <row r="32" spans="1:9" x14ac:dyDescent="0.35">
      <c r="A32"/>
      <c r="B32"/>
      <c r="G32" t="s">
        <v>1141</v>
      </c>
      <c r="H32" t="s">
        <v>1085</v>
      </c>
      <c r="I32" t="str">
        <f t="shared" si="0"/>
        <v>LISTAR mst_Tablas</v>
      </c>
    </row>
    <row r="33" spans="1:9" x14ac:dyDescent="0.35">
      <c r="A33"/>
      <c r="B33"/>
      <c r="G33" t="s">
        <v>1142</v>
      </c>
      <c r="H33" t="s">
        <v>1085</v>
      </c>
      <c r="I33" t="str">
        <f t="shared" si="0"/>
        <v>OBTENER mst_Tablas</v>
      </c>
    </row>
    <row r="34" spans="1:9" x14ac:dyDescent="0.35">
      <c r="A34"/>
      <c r="B34"/>
      <c r="G34" t="s">
        <v>1133</v>
      </c>
      <c r="H34" t="s">
        <v>1086</v>
      </c>
      <c r="I34" t="str">
        <f t="shared" si="0"/>
        <v>CREAR TABLA trx_Estandares</v>
      </c>
    </row>
    <row r="35" spans="1:9" x14ac:dyDescent="0.35">
      <c r="A35"/>
      <c r="B35"/>
      <c r="G35" t="s">
        <v>1134</v>
      </c>
      <c r="H35" t="s">
        <v>1086</v>
      </c>
      <c r="I35" t="str">
        <f t="shared" si="0"/>
        <v>ACTUALIZAR trx_Estandares</v>
      </c>
    </row>
    <row r="36" spans="1:9" x14ac:dyDescent="0.35">
      <c r="A36"/>
      <c r="B36"/>
      <c r="G36" t="s">
        <v>1135</v>
      </c>
      <c r="H36" t="s">
        <v>1086</v>
      </c>
      <c r="I36" t="str">
        <f t="shared" si="0"/>
        <v>CLAVE VALOR trx_Estandares</v>
      </c>
    </row>
    <row r="37" spans="1:9" x14ac:dyDescent="0.35">
      <c r="A37"/>
      <c r="B37"/>
      <c r="G37" t="s">
        <v>1136</v>
      </c>
      <c r="H37" t="s">
        <v>1086</v>
      </c>
      <c r="I37" t="str">
        <f t="shared" si="0"/>
        <v>DESCARGAR DATA trx_Estandares</v>
      </c>
    </row>
    <row r="38" spans="1:9" x14ac:dyDescent="0.35">
      <c r="A38"/>
      <c r="B38"/>
      <c r="G38" t="s">
        <v>1137</v>
      </c>
      <c r="H38" t="s">
        <v>1086</v>
      </c>
      <c r="I38" t="str">
        <f t="shared" si="0"/>
        <v>ELIMINAR trx_Estandares</v>
      </c>
    </row>
    <row r="39" spans="1:9" x14ac:dyDescent="0.35">
      <c r="A39"/>
      <c r="B39"/>
      <c r="G39" t="s">
        <v>1138</v>
      </c>
      <c r="H39" t="s">
        <v>1086</v>
      </c>
      <c r="I39" t="str">
        <f t="shared" si="0"/>
        <v>ELIMINAR TABLA trx_Estandares</v>
      </c>
    </row>
    <row r="40" spans="1:9" x14ac:dyDescent="0.35">
      <c r="A40"/>
      <c r="B40"/>
      <c r="G40" t="s">
        <v>1139</v>
      </c>
      <c r="H40" t="s">
        <v>1086</v>
      </c>
      <c r="I40" t="str">
        <f t="shared" si="0"/>
        <v>INSERTAR trx_Estandares</v>
      </c>
    </row>
    <row r="41" spans="1:9" x14ac:dyDescent="0.35">
      <c r="A41"/>
      <c r="B41"/>
      <c r="G41" t="s">
        <v>1140</v>
      </c>
      <c r="H41" t="s">
        <v>1086</v>
      </c>
      <c r="I41" t="str">
        <f t="shared" si="0"/>
        <v>LIMPIAR TABLA trx_Estandares</v>
      </c>
    </row>
    <row r="42" spans="1:9" x14ac:dyDescent="0.35">
      <c r="A42"/>
      <c r="B42"/>
      <c r="G42" t="s">
        <v>1141</v>
      </c>
      <c r="H42" t="s">
        <v>1086</v>
      </c>
      <c r="I42" t="str">
        <f t="shared" si="0"/>
        <v>LISTAR trx_Estandares</v>
      </c>
    </row>
    <row r="43" spans="1:9" x14ac:dyDescent="0.35">
      <c r="A43"/>
      <c r="B43"/>
      <c r="G43" t="s">
        <v>1142</v>
      </c>
      <c r="H43" t="s">
        <v>1086</v>
      </c>
      <c r="I43" t="str">
        <f t="shared" si="0"/>
        <v>OBTENER trx_Estandares</v>
      </c>
    </row>
    <row r="44" spans="1:9" x14ac:dyDescent="0.35">
      <c r="A44"/>
      <c r="B44"/>
      <c r="G44" t="s">
        <v>1133</v>
      </c>
      <c r="H44" t="s">
        <v>1087</v>
      </c>
      <c r="I44" t="str">
        <f t="shared" si="0"/>
        <v>CREAR TABLA trx_Logs</v>
      </c>
    </row>
    <row r="45" spans="1:9" x14ac:dyDescent="0.35">
      <c r="A45"/>
      <c r="B45"/>
      <c r="G45" t="s">
        <v>1134</v>
      </c>
      <c r="H45" t="s">
        <v>1087</v>
      </c>
      <c r="I45" t="str">
        <f t="shared" si="0"/>
        <v>ACTUALIZAR trx_Logs</v>
      </c>
    </row>
    <row r="46" spans="1:9" x14ac:dyDescent="0.35">
      <c r="A46"/>
      <c r="B46"/>
      <c r="G46" t="s">
        <v>1135</v>
      </c>
      <c r="H46" t="s">
        <v>1087</v>
      </c>
      <c r="I46" t="str">
        <f t="shared" si="0"/>
        <v>CLAVE VALOR trx_Logs</v>
      </c>
    </row>
    <row r="47" spans="1:9" x14ac:dyDescent="0.35">
      <c r="A47"/>
      <c r="B47"/>
      <c r="G47" t="s">
        <v>1136</v>
      </c>
      <c r="H47" t="s">
        <v>1087</v>
      </c>
      <c r="I47" t="str">
        <f t="shared" si="0"/>
        <v>DESCARGAR DATA trx_Logs</v>
      </c>
    </row>
    <row r="48" spans="1:9" x14ac:dyDescent="0.35">
      <c r="A48"/>
      <c r="B48"/>
      <c r="G48" t="s">
        <v>1137</v>
      </c>
      <c r="H48" t="s">
        <v>1087</v>
      </c>
      <c r="I48" t="str">
        <f t="shared" si="0"/>
        <v>ELIMINAR trx_Logs</v>
      </c>
    </row>
    <row r="49" spans="1:9" x14ac:dyDescent="0.35">
      <c r="A49"/>
      <c r="B49"/>
      <c r="G49" t="s">
        <v>1138</v>
      </c>
      <c r="H49" t="s">
        <v>1087</v>
      </c>
      <c r="I49" t="str">
        <f t="shared" si="0"/>
        <v>ELIMINAR TABLA trx_Logs</v>
      </c>
    </row>
    <row r="50" spans="1:9" x14ac:dyDescent="0.35">
      <c r="A50"/>
      <c r="B50"/>
      <c r="G50" t="s">
        <v>1139</v>
      </c>
      <c r="H50" t="s">
        <v>1087</v>
      </c>
      <c r="I50" t="str">
        <f t="shared" si="0"/>
        <v>INSERTAR trx_Logs</v>
      </c>
    </row>
    <row r="51" spans="1:9" x14ac:dyDescent="0.35">
      <c r="A51"/>
      <c r="B51"/>
      <c r="G51" t="s">
        <v>1140</v>
      </c>
      <c r="H51" t="s">
        <v>1087</v>
      </c>
      <c r="I51" t="str">
        <f t="shared" si="0"/>
        <v>LIMPIAR TABLA trx_Logs</v>
      </c>
    </row>
    <row r="52" spans="1:9" x14ac:dyDescent="0.35">
      <c r="A52"/>
      <c r="B52"/>
      <c r="G52" t="s">
        <v>1141</v>
      </c>
      <c r="H52" t="s">
        <v>1087</v>
      </c>
      <c r="I52" t="str">
        <f t="shared" si="0"/>
        <v>LISTAR trx_Logs</v>
      </c>
    </row>
    <row r="53" spans="1:9" x14ac:dyDescent="0.35">
      <c r="A53"/>
      <c r="B53"/>
      <c r="G53" t="s">
        <v>1142</v>
      </c>
      <c r="H53" t="s">
        <v>1087</v>
      </c>
      <c r="I53" t="str">
        <f t="shared" si="0"/>
        <v>OBTENER trx_Logs</v>
      </c>
    </row>
    <row r="54" spans="1:9" x14ac:dyDescent="0.35">
      <c r="A54"/>
      <c r="B54"/>
      <c r="G54" t="s">
        <v>1133</v>
      </c>
      <c r="H54" t="s">
        <v>1088</v>
      </c>
      <c r="I54" t="str">
        <f t="shared" si="0"/>
        <v>CREAR TABLA trx_Correlativos</v>
      </c>
    </row>
    <row r="55" spans="1:9" x14ac:dyDescent="0.35">
      <c r="A55"/>
      <c r="B55"/>
      <c r="G55" t="s">
        <v>1134</v>
      </c>
      <c r="H55" t="s">
        <v>1088</v>
      </c>
      <c r="I55" t="str">
        <f t="shared" si="0"/>
        <v>ACTUALIZAR trx_Correlativos</v>
      </c>
    </row>
    <row r="56" spans="1:9" x14ac:dyDescent="0.35">
      <c r="A56"/>
      <c r="B56"/>
      <c r="G56" t="s">
        <v>1135</v>
      </c>
      <c r="H56" t="s">
        <v>1088</v>
      </c>
      <c r="I56" t="str">
        <f t="shared" si="0"/>
        <v>CLAVE VALOR trx_Correlativos</v>
      </c>
    </row>
    <row r="57" spans="1:9" x14ac:dyDescent="0.35">
      <c r="A57"/>
      <c r="B57"/>
      <c r="G57" t="s">
        <v>1136</v>
      </c>
      <c r="H57" t="s">
        <v>1088</v>
      </c>
      <c r="I57" t="str">
        <f t="shared" si="0"/>
        <v>DESCARGAR DATA trx_Correlativos</v>
      </c>
    </row>
    <row r="58" spans="1:9" x14ac:dyDescent="0.35">
      <c r="A58"/>
      <c r="B58"/>
      <c r="G58" t="s">
        <v>1137</v>
      </c>
      <c r="H58" t="s">
        <v>1088</v>
      </c>
      <c r="I58" t="str">
        <f t="shared" si="0"/>
        <v>ELIMINAR trx_Correlativos</v>
      </c>
    </row>
    <row r="59" spans="1:9" x14ac:dyDescent="0.35">
      <c r="A59"/>
      <c r="B59"/>
      <c r="G59" t="s">
        <v>1138</v>
      </c>
      <c r="H59" t="s">
        <v>1088</v>
      </c>
      <c r="I59" t="str">
        <f t="shared" si="0"/>
        <v>ELIMINAR TABLA trx_Correlativos</v>
      </c>
    </row>
    <row r="60" spans="1:9" x14ac:dyDescent="0.35">
      <c r="A60"/>
      <c r="B60"/>
      <c r="G60" t="s">
        <v>1139</v>
      </c>
      <c r="H60" t="s">
        <v>1088</v>
      </c>
      <c r="I60" t="str">
        <f t="shared" si="0"/>
        <v>INSERTAR trx_Correlativos</v>
      </c>
    </row>
    <row r="61" spans="1:9" x14ac:dyDescent="0.35">
      <c r="A61"/>
      <c r="B61"/>
      <c r="G61" t="s">
        <v>1140</v>
      </c>
      <c r="H61" t="s">
        <v>1088</v>
      </c>
      <c r="I61" t="str">
        <f t="shared" si="0"/>
        <v>LIMPIAR TABLA trx_Correlativos</v>
      </c>
    </row>
    <row r="62" spans="1:9" x14ac:dyDescent="0.35">
      <c r="A62"/>
      <c r="B62"/>
      <c r="G62" t="s">
        <v>1141</v>
      </c>
      <c r="H62" t="s">
        <v>1088</v>
      </c>
      <c r="I62" t="str">
        <f t="shared" si="0"/>
        <v>LISTAR trx_Correlativos</v>
      </c>
    </row>
    <row r="63" spans="1:9" x14ac:dyDescent="0.35">
      <c r="A63"/>
      <c r="B63"/>
      <c r="G63" t="s">
        <v>1142</v>
      </c>
      <c r="H63" t="s">
        <v>1088</v>
      </c>
      <c r="I63" t="str">
        <f t="shared" si="0"/>
        <v>OBTENER trx_Correlativos</v>
      </c>
    </row>
    <row r="64" spans="1:9" x14ac:dyDescent="0.35">
      <c r="A64"/>
      <c r="B64"/>
    </row>
    <row r="65" spans="1:2" x14ac:dyDescent="0.35">
      <c r="A65"/>
      <c r="B65"/>
    </row>
    <row r="66" spans="1:2" x14ac:dyDescent="0.35">
      <c r="A66"/>
      <c r="B66"/>
    </row>
    <row r="67" spans="1:2" x14ac:dyDescent="0.35">
      <c r="A67"/>
      <c r="B67"/>
    </row>
    <row r="68" spans="1:2" x14ac:dyDescent="0.35">
      <c r="A68"/>
      <c r="B68"/>
    </row>
    <row r="69" spans="1:2" x14ac:dyDescent="0.35">
      <c r="A69"/>
      <c r="B69"/>
    </row>
    <row r="70" spans="1:2" x14ac:dyDescent="0.35">
      <c r="A70"/>
      <c r="B70"/>
    </row>
    <row r="71" spans="1:2" x14ac:dyDescent="0.35">
      <c r="A71"/>
      <c r="B71"/>
    </row>
    <row r="72" spans="1:2" x14ac:dyDescent="0.35">
      <c r="A72"/>
      <c r="B72"/>
    </row>
    <row r="73" spans="1:2" x14ac:dyDescent="0.35">
      <c r="A73"/>
      <c r="B73"/>
    </row>
    <row r="74" spans="1:2" x14ac:dyDescent="0.35">
      <c r="A74"/>
      <c r="B74"/>
    </row>
    <row r="75" spans="1:2" x14ac:dyDescent="0.35">
      <c r="A75"/>
      <c r="B75"/>
    </row>
    <row r="76" spans="1:2" x14ac:dyDescent="0.35">
      <c r="A76"/>
      <c r="B76"/>
    </row>
    <row r="77" spans="1:2" x14ac:dyDescent="0.35">
      <c r="A77"/>
      <c r="B77"/>
    </row>
    <row r="78" spans="1:2" x14ac:dyDescent="0.35">
      <c r="A78"/>
      <c r="B78"/>
    </row>
    <row r="79" spans="1:2" x14ac:dyDescent="0.35">
      <c r="A79"/>
      <c r="B79"/>
    </row>
    <row r="80" spans="1:2" x14ac:dyDescent="0.35">
      <c r="A80"/>
      <c r="B80"/>
    </row>
    <row r="81" spans="1:2" x14ac:dyDescent="0.35">
      <c r="A81"/>
      <c r="B81"/>
    </row>
    <row r="82" spans="1:2" x14ac:dyDescent="0.35">
      <c r="A82"/>
      <c r="B82"/>
    </row>
    <row r="83" spans="1:2" x14ac:dyDescent="0.35">
      <c r="A83"/>
      <c r="B83"/>
    </row>
    <row r="84" spans="1:2" x14ac:dyDescent="0.35">
      <c r="A84"/>
      <c r="B84"/>
    </row>
    <row r="85" spans="1:2" x14ac:dyDescent="0.35">
      <c r="A85"/>
      <c r="B85"/>
    </row>
    <row r="86" spans="1:2" x14ac:dyDescent="0.35">
      <c r="A86"/>
      <c r="B86"/>
    </row>
    <row r="87" spans="1:2" x14ac:dyDescent="0.35">
      <c r="A87"/>
      <c r="B87"/>
    </row>
    <row r="88" spans="1:2" x14ac:dyDescent="0.35">
      <c r="A88"/>
      <c r="B88"/>
    </row>
    <row r="89" spans="1:2" x14ac:dyDescent="0.35">
      <c r="A89"/>
      <c r="B89"/>
    </row>
    <row r="90" spans="1:2" x14ac:dyDescent="0.35">
      <c r="A90"/>
      <c r="B90"/>
    </row>
    <row r="91" spans="1:2" x14ac:dyDescent="0.35">
      <c r="A91"/>
      <c r="B91"/>
    </row>
    <row r="92" spans="1:2" x14ac:dyDescent="0.35">
      <c r="A92"/>
      <c r="B92"/>
    </row>
    <row r="93" spans="1:2" x14ac:dyDescent="0.35">
      <c r="A93"/>
      <c r="B93"/>
    </row>
    <row r="94" spans="1:2" x14ac:dyDescent="0.35">
      <c r="A94"/>
      <c r="B94"/>
    </row>
    <row r="95" spans="1:2" x14ac:dyDescent="0.35">
      <c r="A95"/>
      <c r="B95"/>
    </row>
    <row r="96" spans="1:2" x14ac:dyDescent="0.35">
      <c r="A96"/>
      <c r="B96"/>
    </row>
    <row r="97" spans="1:2" x14ac:dyDescent="0.35">
      <c r="A97"/>
      <c r="B97"/>
    </row>
    <row r="98" spans="1:2" x14ac:dyDescent="0.35">
      <c r="A98"/>
      <c r="B98"/>
    </row>
    <row r="99" spans="1:2" x14ac:dyDescent="0.35">
      <c r="A99"/>
      <c r="B99"/>
    </row>
    <row r="100" spans="1:2" x14ac:dyDescent="0.35">
      <c r="A100"/>
      <c r="B100"/>
    </row>
    <row r="101" spans="1:2" x14ac:dyDescent="0.35">
      <c r="A101"/>
      <c r="B101"/>
    </row>
    <row r="102" spans="1:2" x14ac:dyDescent="0.35">
      <c r="A102"/>
      <c r="B102"/>
    </row>
    <row r="103" spans="1:2" x14ac:dyDescent="0.35">
      <c r="A103"/>
      <c r="B103"/>
    </row>
    <row r="104" spans="1:2" x14ac:dyDescent="0.35">
      <c r="A104"/>
      <c r="B104"/>
    </row>
    <row r="105" spans="1:2" x14ac:dyDescent="0.35">
      <c r="A105"/>
      <c r="B105"/>
    </row>
    <row r="106" spans="1:2" x14ac:dyDescent="0.35">
      <c r="A106"/>
      <c r="B106"/>
    </row>
    <row r="107" spans="1:2" x14ac:dyDescent="0.35">
      <c r="A107"/>
      <c r="B107"/>
    </row>
    <row r="108" spans="1:2" x14ac:dyDescent="0.35">
      <c r="A108"/>
      <c r="B108"/>
    </row>
    <row r="109" spans="1:2" x14ac:dyDescent="0.35">
      <c r="A109"/>
      <c r="B109"/>
    </row>
    <row r="110" spans="1:2" x14ac:dyDescent="0.35">
      <c r="A110"/>
      <c r="B110"/>
    </row>
    <row r="111" spans="1:2" x14ac:dyDescent="0.35">
      <c r="A111"/>
      <c r="B111"/>
    </row>
    <row r="112" spans="1:2" x14ac:dyDescent="0.35">
      <c r="A112"/>
      <c r="B112"/>
    </row>
    <row r="113" spans="1:2" x14ac:dyDescent="0.35">
      <c r="A113"/>
      <c r="B113"/>
    </row>
    <row r="114" spans="1:2" x14ac:dyDescent="0.35">
      <c r="A114"/>
      <c r="B114"/>
    </row>
    <row r="115" spans="1:2" x14ac:dyDescent="0.35">
      <c r="A115"/>
      <c r="B115"/>
    </row>
    <row r="116" spans="1:2" x14ac:dyDescent="0.35">
      <c r="A116"/>
      <c r="B116"/>
    </row>
    <row r="117" spans="1:2" x14ac:dyDescent="0.35">
      <c r="A117"/>
      <c r="B117"/>
    </row>
    <row r="118" spans="1:2" x14ac:dyDescent="0.35">
      <c r="A118"/>
      <c r="B118"/>
    </row>
    <row r="119" spans="1:2" x14ac:dyDescent="0.35">
      <c r="A119"/>
      <c r="B119"/>
    </row>
    <row r="120" spans="1:2" x14ac:dyDescent="0.35">
      <c r="A120"/>
      <c r="B120"/>
    </row>
    <row r="121" spans="1:2" x14ac:dyDescent="0.35">
      <c r="A121"/>
      <c r="B121"/>
    </row>
    <row r="122" spans="1:2" x14ac:dyDescent="0.35">
      <c r="A122"/>
      <c r="B122"/>
    </row>
    <row r="123" spans="1:2" x14ac:dyDescent="0.35">
      <c r="A123"/>
      <c r="B123"/>
    </row>
    <row r="124" spans="1:2" x14ac:dyDescent="0.35">
      <c r="A124"/>
      <c r="B124"/>
    </row>
    <row r="125" spans="1:2" x14ac:dyDescent="0.35">
      <c r="A125"/>
      <c r="B125"/>
    </row>
    <row r="126" spans="1:2" x14ac:dyDescent="0.35">
      <c r="A126"/>
      <c r="B126"/>
    </row>
    <row r="127" spans="1:2" x14ac:dyDescent="0.35">
      <c r="A127"/>
      <c r="B127"/>
    </row>
    <row r="128" spans="1:2" x14ac:dyDescent="0.35">
      <c r="A128"/>
      <c r="B128"/>
    </row>
    <row r="129" spans="1:2" x14ac:dyDescent="0.35">
      <c r="A129"/>
      <c r="B129"/>
    </row>
    <row r="130" spans="1:2" x14ac:dyDescent="0.35">
      <c r="A130"/>
      <c r="B130"/>
    </row>
    <row r="131" spans="1:2" x14ac:dyDescent="0.35">
      <c r="A131"/>
      <c r="B131"/>
    </row>
    <row r="132" spans="1:2" x14ac:dyDescent="0.35">
      <c r="A132"/>
      <c r="B132"/>
    </row>
    <row r="133" spans="1:2" x14ac:dyDescent="0.35">
      <c r="A133"/>
      <c r="B133"/>
    </row>
    <row r="134" spans="1:2" x14ac:dyDescent="0.35">
      <c r="A134"/>
      <c r="B134"/>
    </row>
    <row r="135" spans="1:2" x14ac:dyDescent="0.35">
      <c r="A135"/>
      <c r="B135"/>
    </row>
    <row r="136" spans="1:2" x14ac:dyDescent="0.35">
      <c r="A136"/>
      <c r="B136"/>
    </row>
    <row r="137" spans="1:2" x14ac:dyDescent="0.35">
      <c r="A137"/>
      <c r="B137"/>
    </row>
    <row r="138" spans="1:2" x14ac:dyDescent="0.35">
      <c r="A138"/>
      <c r="B138"/>
    </row>
    <row r="139" spans="1:2" x14ac:dyDescent="0.35">
      <c r="A139"/>
      <c r="B139"/>
    </row>
    <row r="140" spans="1:2" x14ac:dyDescent="0.35">
      <c r="A140"/>
      <c r="B140"/>
    </row>
    <row r="141" spans="1:2" x14ac:dyDescent="0.35">
      <c r="A141"/>
      <c r="B141"/>
    </row>
    <row r="142" spans="1:2" x14ac:dyDescent="0.35">
      <c r="A142"/>
      <c r="B142"/>
    </row>
    <row r="143" spans="1:2" x14ac:dyDescent="0.35">
      <c r="A143"/>
      <c r="B143"/>
    </row>
    <row r="144" spans="1:2" x14ac:dyDescent="0.35">
      <c r="A144"/>
      <c r="B144"/>
    </row>
    <row r="145" spans="1:2" x14ac:dyDescent="0.35">
      <c r="A145"/>
      <c r="B145"/>
    </row>
    <row r="146" spans="1:2" x14ac:dyDescent="0.35">
      <c r="A146"/>
      <c r="B146"/>
    </row>
    <row r="147" spans="1:2" x14ac:dyDescent="0.35">
      <c r="A147"/>
      <c r="B147"/>
    </row>
    <row r="148" spans="1:2" x14ac:dyDescent="0.35">
      <c r="A148"/>
      <c r="B148"/>
    </row>
    <row r="149" spans="1:2" x14ac:dyDescent="0.35">
      <c r="A149"/>
      <c r="B149"/>
    </row>
    <row r="150" spans="1:2" x14ac:dyDescent="0.35">
      <c r="A150"/>
      <c r="B150"/>
    </row>
    <row r="151" spans="1:2" x14ac:dyDescent="0.35">
      <c r="A151"/>
      <c r="B151"/>
    </row>
    <row r="152" spans="1:2" x14ac:dyDescent="0.35">
      <c r="A152"/>
      <c r="B152"/>
    </row>
    <row r="153" spans="1:2" x14ac:dyDescent="0.35">
      <c r="A153"/>
      <c r="B153"/>
    </row>
    <row r="154" spans="1:2" x14ac:dyDescent="0.35">
      <c r="A154"/>
      <c r="B154"/>
    </row>
    <row r="155" spans="1:2" x14ac:dyDescent="0.35">
      <c r="A155"/>
      <c r="B155"/>
    </row>
    <row r="156" spans="1:2" x14ac:dyDescent="0.35">
      <c r="A156"/>
      <c r="B156"/>
    </row>
    <row r="157" spans="1:2" x14ac:dyDescent="0.35">
      <c r="A157"/>
      <c r="B157"/>
    </row>
    <row r="158" spans="1:2" x14ac:dyDescent="0.35">
      <c r="A158"/>
      <c r="B158"/>
    </row>
    <row r="159" spans="1:2" x14ac:dyDescent="0.35">
      <c r="A159"/>
      <c r="B159"/>
    </row>
    <row r="160" spans="1:2" x14ac:dyDescent="0.35">
      <c r="A160"/>
      <c r="B160"/>
    </row>
    <row r="161" spans="1:2" x14ac:dyDescent="0.35">
      <c r="A161"/>
      <c r="B161"/>
    </row>
    <row r="162" spans="1:2" x14ac:dyDescent="0.35">
      <c r="A162"/>
      <c r="B162"/>
    </row>
    <row r="163" spans="1:2" x14ac:dyDescent="0.35">
      <c r="A163"/>
      <c r="B163"/>
    </row>
    <row r="164" spans="1:2" x14ac:dyDescent="0.35">
      <c r="A164"/>
      <c r="B164"/>
    </row>
    <row r="165" spans="1:2" x14ac:dyDescent="0.35">
      <c r="A165"/>
      <c r="B165"/>
    </row>
    <row r="166" spans="1:2" x14ac:dyDescent="0.35">
      <c r="A166"/>
      <c r="B166"/>
    </row>
    <row r="167" spans="1:2" x14ac:dyDescent="0.35">
      <c r="A167"/>
      <c r="B167"/>
    </row>
    <row r="168" spans="1:2" x14ac:dyDescent="0.35">
      <c r="A168"/>
      <c r="B168"/>
    </row>
    <row r="169" spans="1:2" x14ac:dyDescent="0.35">
      <c r="A169"/>
      <c r="B169"/>
    </row>
    <row r="170" spans="1:2" x14ac:dyDescent="0.35">
      <c r="A170"/>
      <c r="B170"/>
    </row>
    <row r="171" spans="1:2" x14ac:dyDescent="0.35">
      <c r="A171"/>
      <c r="B171"/>
    </row>
    <row r="172" spans="1:2" x14ac:dyDescent="0.35">
      <c r="A172"/>
      <c r="B172"/>
    </row>
    <row r="173" spans="1:2" x14ac:dyDescent="0.35">
      <c r="A173"/>
      <c r="B173"/>
    </row>
    <row r="174" spans="1:2" x14ac:dyDescent="0.35">
      <c r="A174"/>
      <c r="B174"/>
    </row>
    <row r="175" spans="1:2" x14ac:dyDescent="0.35">
      <c r="A175"/>
      <c r="B175"/>
    </row>
    <row r="176" spans="1:2" x14ac:dyDescent="0.35">
      <c r="A176"/>
      <c r="B176"/>
    </row>
    <row r="177" spans="1:2" x14ac:dyDescent="0.35">
      <c r="A177"/>
      <c r="B177"/>
    </row>
    <row r="178" spans="1:2" x14ac:dyDescent="0.35">
      <c r="A178"/>
      <c r="B178"/>
    </row>
    <row r="179" spans="1:2" x14ac:dyDescent="0.35">
      <c r="A179"/>
      <c r="B179"/>
    </row>
    <row r="180" spans="1:2" x14ac:dyDescent="0.35">
      <c r="A180"/>
      <c r="B180"/>
    </row>
    <row r="181" spans="1:2" x14ac:dyDescent="0.35">
      <c r="A181"/>
      <c r="B181"/>
    </row>
    <row r="182" spans="1:2" x14ac:dyDescent="0.35">
      <c r="A182"/>
      <c r="B182"/>
    </row>
    <row r="183" spans="1:2" x14ac:dyDescent="0.35">
      <c r="A183"/>
      <c r="B183"/>
    </row>
    <row r="184" spans="1:2" x14ac:dyDescent="0.35">
      <c r="A184"/>
      <c r="B184"/>
    </row>
    <row r="185" spans="1:2" x14ac:dyDescent="0.35">
      <c r="A185"/>
      <c r="B185"/>
    </row>
    <row r="186" spans="1:2" x14ac:dyDescent="0.35">
      <c r="A186"/>
      <c r="B186"/>
    </row>
    <row r="187" spans="1:2" x14ac:dyDescent="0.35">
      <c r="A187"/>
      <c r="B187"/>
    </row>
    <row r="188" spans="1:2" x14ac:dyDescent="0.35">
      <c r="A188"/>
      <c r="B188"/>
    </row>
    <row r="189" spans="1:2" x14ac:dyDescent="0.35">
      <c r="A189"/>
      <c r="B189"/>
    </row>
    <row r="190" spans="1:2" x14ac:dyDescent="0.35">
      <c r="A190"/>
      <c r="B190"/>
    </row>
    <row r="191" spans="1:2" x14ac:dyDescent="0.35">
      <c r="A191"/>
      <c r="B191"/>
    </row>
    <row r="192" spans="1:2" x14ac:dyDescent="0.35">
      <c r="A192"/>
      <c r="B192"/>
    </row>
    <row r="193" spans="1:2" x14ac:dyDescent="0.35">
      <c r="A193"/>
      <c r="B193"/>
    </row>
    <row r="194" spans="1:2" x14ac:dyDescent="0.35">
      <c r="A194"/>
      <c r="B194"/>
    </row>
    <row r="195" spans="1:2" x14ac:dyDescent="0.35">
      <c r="A195"/>
      <c r="B195"/>
    </row>
    <row r="196" spans="1:2" x14ac:dyDescent="0.35">
      <c r="A196"/>
      <c r="B196"/>
    </row>
    <row r="197" spans="1:2" x14ac:dyDescent="0.35">
      <c r="A197"/>
      <c r="B197"/>
    </row>
    <row r="198" spans="1:2" x14ac:dyDescent="0.35">
      <c r="A198"/>
      <c r="B198"/>
    </row>
    <row r="199" spans="1:2" x14ac:dyDescent="0.35">
      <c r="A199"/>
      <c r="B199"/>
    </row>
    <row r="200" spans="1:2" x14ac:dyDescent="0.35">
      <c r="A200"/>
      <c r="B200"/>
    </row>
    <row r="201" spans="1:2" x14ac:dyDescent="0.35">
      <c r="A201"/>
      <c r="B201"/>
    </row>
    <row r="202" spans="1:2" x14ac:dyDescent="0.35">
      <c r="A202"/>
      <c r="B202"/>
    </row>
    <row r="203" spans="1:2" x14ac:dyDescent="0.35">
      <c r="A203"/>
      <c r="B203"/>
    </row>
    <row r="204" spans="1:2" x14ac:dyDescent="0.35">
      <c r="A204"/>
      <c r="B204"/>
    </row>
    <row r="205" spans="1:2" x14ac:dyDescent="0.35">
      <c r="A205"/>
      <c r="B205"/>
    </row>
    <row r="206" spans="1:2" x14ac:dyDescent="0.35">
      <c r="A206"/>
      <c r="B206"/>
    </row>
    <row r="207" spans="1:2" x14ac:dyDescent="0.35">
      <c r="A207"/>
      <c r="B207"/>
    </row>
    <row r="208" spans="1:2" x14ac:dyDescent="0.35">
      <c r="A208"/>
      <c r="B208"/>
    </row>
    <row r="209" spans="1:2" x14ac:dyDescent="0.35">
      <c r="A209"/>
      <c r="B209"/>
    </row>
    <row r="210" spans="1:2" x14ac:dyDescent="0.35">
      <c r="A210"/>
      <c r="B210"/>
    </row>
    <row r="211" spans="1:2" x14ac:dyDescent="0.35">
      <c r="A211"/>
      <c r="B211"/>
    </row>
    <row r="212" spans="1:2" x14ac:dyDescent="0.35">
      <c r="A212"/>
      <c r="B212"/>
    </row>
    <row r="213" spans="1:2" s="2" customFormat="1" x14ac:dyDescent="0.35">
      <c r="A213"/>
      <c r="B213"/>
    </row>
    <row r="214" spans="1:2" s="2" customFormat="1" x14ac:dyDescent="0.35">
      <c r="A214"/>
      <c r="B214"/>
    </row>
    <row r="215" spans="1:2" s="2" customFormat="1" x14ac:dyDescent="0.35">
      <c r="A215"/>
      <c r="B215"/>
    </row>
    <row r="216" spans="1:2" s="2" customFormat="1" x14ac:dyDescent="0.35">
      <c r="A216"/>
      <c r="B216"/>
    </row>
    <row r="217" spans="1:2" s="2" customFormat="1" x14ac:dyDescent="0.35">
      <c r="A217"/>
      <c r="B217"/>
    </row>
    <row r="218" spans="1:2" s="2" customFormat="1" x14ac:dyDescent="0.35">
      <c r="A218"/>
      <c r="B218"/>
    </row>
    <row r="219" spans="1:2" s="2" customFormat="1" x14ac:dyDescent="0.35">
      <c r="A219"/>
      <c r="B219"/>
    </row>
    <row r="220" spans="1:2" s="2" customFormat="1" x14ac:dyDescent="0.35">
      <c r="A220"/>
      <c r="B220"/>
    </row>
    <row r="221" spans="1:2" s="2" customFormat="1" x14ac:dyDescent="0.35">
      <c r="A221"/>
      <c r="B221"/>
    </row>
    <row r="222" spans="1:2" s="2" customFormat="1" x14ac:dyDescent="0.35">
      <c r="A222"/>
      <c r="B222"/>
    </row>
  </sheetData>
  <sortState xmlns:xlrd2="http://schemas.microsoft.com/office/spreadsheetml/2017/richdata2" ref="A2:B22">
    <sortCondition ref="B5:B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72302-27C8-407F-87BB-F30FF7D5C2F3}">
  <dimension ref="A1:R223"/>
  <sheetViews>
    <sheetView workbookViewId="0">
      <selection sqref="A1:XFD1048576"/>
    </sheetView>
  </sheetViews>
  <sheetFormatPr baseColWidth="10" defaultRowHeight="14.25" x14ac:dyDescent="0.35"/>
  <cols>
    <col min="1" max="2" width="11.42578125" style="1"/>
    <col min="3" max="3" width="25.28515625" style="1" customWidth="1"/>
    <col min="4" max="5" width="11.42578125" style="1"/>
    <col min="6" max="6" width="61.28515625" style="1" customWidth="1"/>
    <col min="7" max="8" width="11.42578125" style="1"/>
    <col min="9" max="9" width="27.7109375" style="1" customWidth="1"/>
    <col min="10" max="16" width="11.42578125" style="1"/>
    <col min="17" max="17" width="11.42578125" style="4"/>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 t="s">
        <v>17</v>
      </c>
      <c r="D2" s="1" t="s">
        <v>18</v>
      </c>
      <c r="E2">
        <v>1</v>
      </c>
      <c r="F2" s="1" t="s">
        <v>20</v>
      </c>
      <c r="G2" s="1" t="s">
        <v>18</v>
      </c>
      <c r="H2" s="1" t="s">
        <v>21</v>
      </c>
      <c r="I2" s="1" t="s">
        <v>22</v>
      </c>
      <c r="J2" s="1" t="s">
        <v>23</v>
      </c>
      <c r="K2" s="1" t="s">
        <v>24</v>
      </c>
      <c r="L2" s="1" t="s">
        <v>25</v>
      </c>
      <c r="M2" s="1" t="s">
        <v>26</v>
      </c>
      <c r="N2" s="1" t="s">
        <v>25</v>
      </c>
      <c r="O2" s="1" t="s">
        <v>26</v>
      </c>
      <c r="P2">
        <v>1</v>
      </c>
    </row>
    <row r="3" spans="1:18" x14ac:dyDescent="0.35">
      <c r="A3" s="1" t="s">
        <v>15</v>
      </c>
      <c r="B3" s="1" t="s">
        <v>288</v>
      </c>
      <c r="C3" s="1" t="s">
        <v>289</v>
      </c>
      <c r="D3" s="1" t="s">
        <v>18</v>
      </c>
      <c r="E3">
        <v>999</v>
      </c>
      <c r="F3" s="1" t="s">
        <v>290</v>
      </c>
      <c r="G3" s="1" t="s">
        <v>34</v>
      </c>
      <c r="H3" s="1" t="s">
        <v>21</v>
      </c>
      <c r="I3" s="1" t="s">
        <v>22</v>
      </c>
      <c r="J3" s="1" t="s">
        <v>131</v>
      </c>
      <c r="K3" s="1" t="s">
        <v>24</v>
      </c>
      <c r="L3" s="1" t="s">
        <v>25</v>
      </c>
      <c r="M3" s="1" t="s">
        <v>291</v>
      </c>
      <c r="N3" s="1" t="s">
        <v>25</v>
      </c>
      <c r="O3" s="1" t="s">
        <v>291</v>
      </c>
      <c r="P3">
        <v>1</v>
      </c>
    </row>
    <row r="4" spans="1:18" x14ac:dyDescent="0.35">
      <c r="A4" s="1" t="s">
        <v>15</v>
      </c>
      <c r="B4" s="1" t="s">
        <v>292</v>
      </c>
      <c r="C4" s="1" t="s">
        <v>293</v>
      </c>
      <c r="D4" s="1" t="s">
        <v>18</v>
      </c>
      <c r="E4">
        <v>999</v>
      </c>
      <c r="F4" s="1" t="s">
        <v>294</v>
      </c>
      <c r="G4" s="1" t="s">
        <v>18</v>
      </c>
      <c r="H4" s="1" t="s">
        <v>135</v>
      </c>
      <c r="I4" s="1" t="s">
        <v>22</v>
      </c>
      <c r="J4" s="1" t="s">
        <v>126</v>
      </c>
      <c r="K4" s="1" t="s">
        <v>24</v>
      </c>
      <c r="L4" s="1" t="s">
        <v>25</v>
      </c>
      <c r="M4" s="1" t="s">
        <v>291</v>
      </c>
      <c r="N4" s="1" t="s">
        <v>25</v>
      </c>
      <c r="O4" s="1" t="s">
        <v>291</v>
      </c>
      <c r="P4">
        <v>1</v>
      </c>
    </row>
    <row r="5" spans="1:18" x14ac:dyDescent="0.35">
      <c r="A5" s="1" t="s">
        <v>15</v>
      </c>
      <c r="B5" s="1" t="s">
        <v>295</v>
      </c>
      <c r="C5" s="1" t="s">
        <v>296</v>
      </c>
      <c r="D5" s="1" t="s">
        <v>18</v>
      </c>
      <c r="E5">
        <v>999</v>
      </c>
      <c r="F5" s="1" t="s">
        <v>297</v>
      </c>
      <c r="G5" s="1" t="s">
        <v>18</v>
      </c>
      <c r="H5" s="1" t="s">
        <v>135</v>
      </c>
      <c r="I5" s="1" t="s">
        <v>22</v>
      </c>
      <c r="J5" s="1" t="s">
        <v>126</v>
      </c>
      <c r="K5" s="1" t="s">
        <v>24</v>
      </c>
      <c r="L5" s="1" t="s">
        <v>25</v>
      </c>
      <c r="M5" s="1" t="s">
        <v>298</v>
      </c>
      <c r="N5" s="1" t="s">
        <v>25</v>
      </c>
      <c r="O5" s="1" t="s">
        <v>298</v>
      </c>
      <c r="P5">
        <v>1</v>
      </c>
    </row>
    <row r="6" spans="1:18" x14ac:dyDescent="0.35">
      <c r="A6" s="1" t="s">
        <v>15</v>
      </c>
      <c r="B6" s="1" t="s">
        <v>299</v>
      </c>
      <c r="C6" s="1" t="s">
        <v>300</v>
      </c>
      <c r="D6" s="1" t="s">
        <v>18</v>
      </c>
      <c r="E6">
        <v>999</v>
      </c>
      <c r="F6" s="1" t="s">
        <v>301</v>
      </c>
      <c r="G6" s="1" t="s">
        <v>19</v>
      </c>
      <c r="H6" s="1" t="s">
        <v>21</v>
      </c>
      <c r="I6" s="1" t="s">
        <v>22</v>
      </c>
      <c r="J6" s="1" t="s">
        <v>143</v>
      </c>
      <c r="K6" s="1" t="s">
        <v>24</v>
      </c>
      <c r="L6" s="1" t="s">
        <v>25</v>
      </c>
      <c r="M6" s="1" t="s">
        <v>298</v>
      </c>
      <c r="N6" s="1" t="s">
        <v>25</v>
      </c>
      <c r="O6" s="1" t="s">
        <v>298</v>
      </c>
      <c r="P6">
        <v>1</v>
      </c>
    </row>
    <row r="7" spans="1:18" x14ac:dyDescent="0.35">
      <c r="A7" s="1" t="s">
        <v>15</v>
      </c>
      <c r="B7" s="1" t="s">
        <v>302</v>
      </c>
      <c r="C7" s="1" t="s">
        <v>303</v>
      </c>
      <c r="D7" s="1" t="s">
        <v>18</v>
      </c>
      <c r="E7">
        <v>999</v>
      </c>
      <c r="F7" s="1" t="s">
        <v>304</v>
      </c>
      <c r="G7" s="1" t="s">
        <v>18</v>
      </c>
      <c r="H7" s="1" t="s">
        <v>21</v>
      </c>
      <c r="I7" s="1" t="s">
        <v>22</v>
      </c>
      <c r="J7" s="1" t="s">
        <v>148</v>
      </c>
      <c r="K7" s="1" t="s">
        <v>24</v>
      </c>
      <c r="L7" s="1" t="s">
        <v>25</v>
      </c>
      <c r="M7" s="1" t="s">
        <v>305</v>
      </c>
      <c r="N7" s="1" t="s">
        <v>25</v>
      </c>
      <c r="O7" s="1" t="s">
        <v>305</v>
      </c>
      <c r="P7">
        <v>1</v>
      </c>
    </row>
    <row r="8" spans="1:18" x14ac:dyDescent="0.35">
      <c r="A8" s="1" t="s">
        <v>15</v>
      </c>
      <c r="B8" s="1" t="s">
        <v>306</v>
      </c>
      <c r="C8" s="1" t="s">
        <v>307</v>
      </c>
      <c r="D8" s="1" t="s">
        <v>18</v>
      </c>
      <c r="E8">
        <v>999</v>
      </c>
      <c r="F8" s="1" t="s">
        <v>308</v>
      </c>
      <c r="G8" s="1" t="s">
        <v>40</v>
      </c>
      <c r="H8" s="1" t="s">
        <v>21</v>
      </c>
      <c r="I8" s="1" t="s">
        <v>22</v>
      </c>
      <c r="J8" s="1" t="s">
        <v>152</v>
      </c>
      <c r="K8" s="1" t="s">
        <v>24</v>
      </c>
      <c r="L8" s="1" t="s">
        <v>25</v>
      </c>
      <c r="M8" s="1" t="s">
        <v>305</v>
      </c>
      <c r="N8" s="1" t="s">
        <v>25</v>
      </c>
      <c r="O8" s="1" t="s">
        <v>305</v>
      </c>
      <c r="P8">
        <v>1</v>
      </c>
    </row>
    <row r="9" spans="1:18" x14ac:dyDescent="0.35">
      <c r="A9" s="1" t="s">
        <v>15</v>
      </c>
      <c r="B9" s="1" t="s">
        <v>309</v>
      </c>
      <c r="C9" s="1" t="s">
        <v>310</v>
      </c>
      <c r="D9" s="1" t="s">
        <v>18</v>
      </c>
      <c r="E9">
        <v>999</v>
      </c>
      <c r="F9" s="1" t="s">
        <v>311</v>
      </c>
      <c r="G9" s="1" t="s">
        <v>18</v>
      </c>
      <c r="H9" s="1" t="s">
        <v>21</v>
      </c>
      <c r="I9" s="1" t="s">
        <v>22</v>
      </c>
      <c r="J9" s="1" t="s">
        <v>143</v>
      </c>
      <c r="K9" s="1" t="s">
        <v>24</v>
      </c>
      <c r="L9" s="1" t="s">
        <v>25</v>
      </c>
      <c r="M9" s="1" t="s">
        <v>312</v>
      </c>
      <c r="N9" s="1" t="s">
        <v>25</v>
      </c>
      <c r="O9" s="1" t="s">
        <v>312</v>
      </c>
      <c r="P9">
        <v>1</v>
      </c>
    </row>
    <row r="10" spans="1:18" x14ac:dyDescent="0.35">
      <c r="A10" s="1" t="s">
        <v>15</v>
      </c>
      <c r="B10" s="1" t="s">
        <v>313</v>
      </c>
      <c r="C10" s="1" t="s">
        <v>314</v>
      </c>
      <c r="D10" s="1" t="s">
        <v>18</v>
      </c>
      <c r="E10">
        <v>999</v>
      </c>
      <c r="F10" s="1" t="s">
        <v>315</v>
      </c>
      <c r="G10" s="1" t="s">
        <v>18</v>
      </c>
      <c r="H10" s="1" t="s">
        <v>135</v>
      </c>
      <c r="I10" s="1" t="s">
        <v>22</v>
      </c>
      <c r="J10" s="1" t="s">
        <v>126</v>
      </c>
      <c r="K10" s="1" t="s">
        <v>24</v>
      </c>
      <c r="L10" s="1" t="s">
        <v>25</v>
      </c>
      <c r="M10" s="1" t="s">
        <v>312</v>
      </c>
      <c r="N10" s="1" t="s">
        <v>25</v>
      </c>
      <c r="O10" s="1" t="s">
        <v>312</v>
      </c>
      <c r="P10">
        <v>1</v>
      </c>
    </row>
    <row r="11" spans="1:18" x14ac:dyDescent="0.35">
      <c r="A11" s="1" t="s">
        <v>15</v>
      </c>
      <c r="B11" s="1" t="s">
        <v>316</v>
      </c>
      <c r="C11" s="1" t="s">
        <v>317</v>
      </c>
      <c r="D11" s="1" t="s">
        <v>18</v>
      </c>
      <c r="E11">
        <v>999</v>
      </c>
      <c r="F11" s="1" t="s">
        <v>318</v>
      </c>
      <c r="G11" s="1" t="s">
        <v>19</v>
      </c>
      <c r="H11" s="1" t="s">
        <v>135</v>
      </c>
      <c r="I11" s="1" t="s">
        <v>22</v>
      </c>
      <c r="J11" s="1" t="s">
        <v>126</v>
      </c>
      <c r="K11" s="1" t="s">
        <v>24</v>
      </c>
      <c r="L11" s="1" t="s">
        <v>25</v>
      </c>
      <c r="M11" s="1" t="s">
        <v>319</v>
      </c>
      <c r="N11" s="1" t="s">
        <v>25</v>
      </c>
      <c r="O11" s="1" t="s">
        <v>319</v>
      </c>
      <c r="P11">
        <v>1</v>
      </c>
    </row>
    <row r="12" spans="1:18" x14ac:dyDescent="0.35">
      <c r="A12" s="1" t="s">
        <v>15</v>
      </c>
      <c r="B12" s="1" t="s">
        <v>27</v>
      </c>
      <c r="C12" s="1" t="s">
        <v>28</v>
      </c>
      <c r="D12" s="1" t="s">
        <v>18</v>
      </c>
      <c r="E12">
        <v>2</v>
      </c>
      <c r="F12" s="1" t="s">
        <v>30</v>
      </c>
      <c r="G12" s="1" t="s">
        <v>18</v>
      </c>
      <c r="H12" s="1" t="s">
        <v>21</v>
      </c>
      <c r="I12" s="1" t="s">
        <v>31</v>
      </c>
      <c r="J12" s="1" t="s">
        <v>23</v>
      </c>
      <c r="K12" s="1" t="s">
        <v>24</v>
      </c>
      <c r="L12" s="1" t="s">
        <v>25</v>
      </c>
      <c r="M12" s="1" t="s">
        <v>26</v>
      </c>
      <c r="N12" s="1" t="s">
        <v>25</v>
      </c>
      <c r="O12" s="1" t="s">
        <v>26</v>
      </c>
      <c r="P12">
        <v>2</v>
      </c>
    </row>
    <row r="13" spans="1:18" x14ac:dyDescent="0.35">
      <c r="A13" s="1" t="s">
        <v>15</v>
      </c>
      <c r="B13" s="1" t="s">
        <v>256</v>
      </c>
      <c r="C13" s="1" t="s">
        <v>257</v>
      </c>
      <c r="D13" s="1" t="s">
        <v>18</v>
      </c>
      <c r="E13">
        <v>999</v>
      </c>
      <c r="F13" s="1" t="s">
        <v>258</v>
      </c>
      <c r="G13" s="1" t="s">
        <v>56</v>
      </c>
      <c r="H13" s="1" t="s">
        <v>21</v>
      </c>
      <c r="I13" s="1" t="s">
        <v>31</v>
      </c>
      <c r="J13" s="1" t="s">
        <v>131</v>
      </c>
      <c r="K13" s="1" t="s">
        <v>24</v>
      </c>
      <c r="L13" s="1" t="s">
        <v>25</v>
      </c>
      <c r="M13" s="1" t="s">
        <v>259</v>
      </c>
      <c r="N13" s="1" t="s">
        <v>25</v>
      </c>
      <c r="O13" s="1" t="s">
        <v>259</v>
      </c>
      <c r="P13">
        <v>2</v>
      </c>
    </row>
    <row r="14" spans="1:18" x14ac:dyDescent="0.35">
      <c r="A14" s="1" t="s">
        <v>15</v>
      </c>
      <c r="B14" s="1" t="s">
        <v>260</v>
      </c>
      <c r="C14" s="1" t="s">
        <v>261</v>
      </c>
      <c r="D14" s="1" t="s">
        <v>18</v>
      </c>
      <c r="E14">
        <v>999</v>
      </c>
      <c r="F14" s="1" t="s">
        <v>262</v>
      </c>
      <c r="G14" s="1" t="s">
        <v>18</v>
      </c>
      <c r="H14" s="1" t="s">
        <v>135</v>
      </c>
      <c r="I14" s="1" t="s">
        <v>31</v>
      </c>
      <c r="J14" s="1" t="s">
        <v>126</v>
      </c>
      <c r="K14" s="1" t="s">
        <v>24</v>
      </c>
      <c r="L14" s="1" t="s">
        <v>25</v>
      </c>
      <c r="M14" s="1" t="s">
        <v>259</v>
      </c>
      <c r="N14" s="1" t="s">
        <v>25</v>
      </c>
      <c r="O14" s="1" t="s">
        <v>259</v>
      </c>
      <c r="P14">
        <v>2</v>
      </c>
    </row>
    <row r="15" spans="1:18" x14ac:dyDescent="0.35">
      <c r="A15" s="1" t="s">
        <v>15</v>
      </c>
      <c r="B15" s="1" t="s">
        <v>263</v>
      </c>
      <c r="C15" s="1" t="s">
        <v>264</v>
      </c>
      <c r="D15" s="1" t="s">
        <v>18</v>
      </c>
      <c r="E15">
        <v>999</v>
      </c>
      <c r="F15" s="1" t="s">
        <v>265</v>
      </c>
      <c r="G15" s="1" t="s">
        <v>18</v>
      </c>
      <c r="H15" s="1" t="s">
        <v>135</v>
      </c>
      <c r="I15" s="1" t="s">
        <v>31</v>
      </c>
      <c r="J15" s="1" t="s">
        <v>126</v>
      </c>
      <c r="K15" s="1" t="s">
        <v>24</v>
      </c>
      <c r="L15" s="1" t="s">
        <v>25</v>
      </c>
      <c r="M15" s="1" t="s">
        <v>266</v>
      </c>
      <c r="N15" s="1" t="s">
        <v>25</v>
      </c>
      <c r="O15" s="1" t="s">
        <v>266</v>
      </c>
      <c r="P15">
        <v>2</v>
      </c>
    </row>
    <row r="16" spans="1:18" x14ac:dyDescent="0.35">
      <c r="A16" s="1" t="s">
        <v>15</v>
      </c>
      <c r="B16" s="1" t="s">
        <v>267</v>
      </c>
      <c r="C16" s="1" t="s">
        <v>268</v>
      </c>
      <c r="D16" s="1" t="s">
        <v>18</v>
      </c>
      <c r="E16">
        <v>999</v>
      </c>
      <c r="F16" s="1" t="s">
        <v>269</v>
      </c>
      <c r="G16" s="1" t="s">
        <v>19</v>
      </c>
      <c r="H16" s="1" t="s">
        <v>21</v>
      </c>
      <c r="I16" s="1" t="s">
        <v>31</v>
      </c>
      <c r="J16" s="1" t="s">
        <v>143</v>
      </c>
      <c r="K16" s="1" t="s">
        <v>24</v>
      </c>
      <c r="L16" s="1" t="s">
        <v>25</v>
      </c>
      <c r="M16" s="1" t="s">
        <v>266</v>
      </c>
      <c r="N16" s="1" t="s">
        <v>25</v>
      </c>
      <c r="O16" s="1" t="s">
        <v>266</v>
      </c>
      <c r="P16">
        <v>2</v>
      </c>
    </row>
    <row r="17" spans="1:16" x14ac:dyDescent="0.35">
      <c r="A17" s="1" t="s">
        <v>15</v>
      </c>
      <c r="B17" s="1" t="s">
        <v>270</v>
      </c>
      <c r="C17" s="1" t="s">
        <v>271</v>
      </c>
      <c r="D17" s="1" t="s">
        <v>18</v>
      </c>
      <c r="E17">
        <v>999</v>
      </c>
      <c r="F17" s="1" t="s">
        <v>272</v>
      </c>
      <c r="G17" s="1" t="s">
        <v>18</v>
      </c>
      <c r="H17" s="1" t="s">
        <v>21</v>
      </c>
      <c r="I17" s="1" t="s">
        <v>31</v>
      </c>
      <c r="J17" s="1" t="s">
        <v>148</v>
      </c>
      <c r="K17" s="1" t="s">
        <v>24</v>
      </c>
      <c r="L17" s="1" t="s">
        <v>25</v>
      </c>
      <c r="M17" s="1" t="s">
        <v>273</v>
      </c>
      <c r="N17" s="1" t="s">
        <v>25</v>
      </c>
      <c r="O17" s="1" t="s">
        <v>273</v>
      </c>
      <c r="P17">
        <v>2</v>
      </c>
    </row>
    <row r="18" spans="1:16" x14ac:dyDescent="0.35">
      <c r="A18" s="1" t="s">
        <v>15</v>
      </c>
      <c r="B18" s="1" t="s">
        <v>274</v>
      </c>
      <c r="C18" s="1" t="s">
        <v>275</v>
      </c>
      <c r="D18" s="1" t="s">
        <v>18</v>
      </c>
      <c r="E18">
        <v>999</v>
      </c>
      <c r="F18" s="1" t="s">
        <v>276</v>
      </c>
      <c r="G18" s="1" t="s">
        <v>56</v>
      </c>
      <c r="H18" s="1" t="s">
        <v>21</v>
      </c>
      <c r="I18" s="1" t="s">
        <v>31</v>
      </c>
      <c r="J18" s="1" t="s">
        <v>152</v>
      </c>
      <c r="K18" s="1" t="s">
        <v>24</v>
      </c>
      <c r="L18" s="1" t="s">
        <v>25</v>
      </c>
      <c r="M18" s="1" t="s">
        <v>277</v>
      </c>
      <c r="N18" s="1" t="s">
        <v>25</v>
      </c>
      <c r="O18" s="1" t="s">
        <v>277</v>
      </c>
      <c r="P18">
        <v>2</v>
      </c>
    </row>
    <row r="19" spans="1:16" x14ac:dyDescent="0.35">
      <c r="A19" s="1" t="s">
        <v>15</v>
      </c>
      <c r="B19" s="1" t="s">
        <v>278</v>
      </c>
      <c r="C19" s="1" t="s">
        <v>279</v>
      </c>
      <c r="D19" s="1" t="s">
        <v>18</v>
      </c>
      <c r="E19">
        <v>999</v>
      </c>
      <c r="F19" s="1" t="s">
        <v>280</v>
      </c>
      <c r="G19" s="1" t="s">
        <v>18</v>
      </c>
      <c r="H19" s="1" t="s">
        <v>21</v>
      </c>
      <c r="I19" s="1" t="s">
        <v>31</v>
      </c>
      <c r="J19" s="1" t="s">
        <v>143</v>
      </c>
      <c r="K19" s="1" t="s">
        <v>24</v>
      </c>
      <c r="L19" s="1" t="s">
        <v>25</v>
      </c>
      <c r="M19" s="1" t="s">
        <v>277</v>
      </c>
      <c r="N19" s="1" t="s">
        <v>25</v>
      </c>
      <c r="O19" s="1" t="s">
        <v>277</v>
      </c>
      <c r="P19">
        <v>2</v>
      </c>
    </row>
    <row r="20" spans="1:16" x14ac:dyDescent="0.35">
      <c r="A20" s="1" t="s">
        <v>15</v>
      </c>
      <c r="B20" s="1" t="s">
        <v>281</v>
      </c>
      <c r="C20" s="1" t="s">
        <v>282</v>
      </c>
      <c r="D20" s="1" t="s">
        <v>18</v>
      </c>
      <c r="E20">
        <v>999</v>
      </c>
      <c r="F20" s="1" t="s">
        <v>283</v>
      </c>
      <c r="G20" s="1" t="s">
        <v>18</v>
      </c>
      <c r="H20" s="1" t="s">
        <v>135</v>
      </c>
      <c r="I20" s="1" t="s">
        <v>31</v>
      </c>
      <c r="J20" s="1" t="s">
        <v>126</v>
      </c>
      <c r="K20" s="1" t="s">
        <v>24</v>
      </c>
      <c r="L20" s="1" t="s">
        <v>25</v>
      </c>
      <c r="M20" s="1" t="s">
        <v>284</v>
      </c>
      <c r="N20" s="1" t="s">
        <v>25</v>
      </c>
      <c r="O20" s="1" t="s">
        <v>284</v>
      </c>
      <c r="P20">
        <v>2</v>
      </c>
    </row>
    <row r="21" spans="1:16" x14ac:dyDescent="0.35">
      <c r="A21" s="1" t="s">
        <v>15</v>
      </c>
      <c r="B21" s="1" t="s">
        <v>285</v>
      </c>
      <c r="C21" s="1" t="s">
        <v>286</v>
      </c>
      <c r="D21" s="1" t="s">
        <v>18</v>
      </c>
      <c r="E21">
        <v>999</v>
      </c>
      <c r="F21" s="1" t="s">
        <v>287</v>
      </c>
      <c r="G21" s="1" t="s">
        <v>19</v>
      </c>
      <c r="H21" s="1" t="s">
        <v>135</v>
      </c>
      <c r="I21" s="1" t="s">
        <v>31</v>
      </c>
      <c r="J21" s="1" t="s">
        <v>126</v>
      </c>
      <c r="K21" s="1" t="s">
        <v>24</v>
      </c>
      <c r="L21" s="1" t="s">
        <v>25</v>
      </c>
      <c r="M21" s="1" t="s">
        <v>284</v>
      </c>
      <c r="N21" s="1" t="s">
        <v>25</v>
      </c>
      <c r="O21" s="1" t="s">
        <v>284</v>
      </c>
      <c r="P21">
        <v>2</v>
      </c>
    </row>
    <row r="22" spans="1:16" x14ac:dyDescent="0.35">
      <c r="A22" s="1" t="s">
        <v>15</v>
      </c>
      <c r="B22" s="1" t="s">
        <v>32</v>
      </c>
      <c r="C22" s="1" t="s">
        <v>33</v>
      </c>
      <c r="D22" s="1" t="s">
        <v>18</v>
      </c>
      <c r="E22">
        <v>3</v>
      </c>
      <c r="F22" s="1" t="s">
        <v>35</v>
      </c>
      <c r="G22" s="1" t="s">
        <v>18</v>
      </c>
      <c r="H22" s="1" t="s">
        <v>21</v>
      </c>
      <c r="I22" s="1" t="s">
        <v>36</v>
      </c>
      <c r="J22" s="1" t="s">
        <v>23</v>
      </c>
      <c r="K22" s="1" t="s">
        <v>24</v>
      </c>
      <c r="L22" s="1" t="s">
        <v>25</v>
      </c>
      <c r="M22" s="1" t="s">
        <v>37</v>
      </c>
      <c r="N22" s="1" t="s">
        <v>25</v>
      </c>
      <c r="O22" s="1" t="s">
        <v>37</v>
      </c>
      <c r="P22">
        <v>3</v>
      </c>
    </row>
    <row r="23" spans="1:16" x14ac:dyDescent="0.35">
      <c r="A23" s="1" t="s">
        <v>15</v>
      </c>
      <c r="B23" s="1" t="s">
        <v>352</v>
      </c>
      <c r="C23" s="1" t="s">
        <v>353</v>
      </c>
      <c r="D23" s="1" t="s">
        <v>18</v>
      </c>
      <c r="E23">
        <v>999</v>
      </c>
      <c r="F23" s="1" t="s">
        <v>354</v>
      </c>
      <c r="G23" s="1" t="s">
        <v>45</v>
      </c>
      <c r="H23" s="1" t="s">
        <v>21</v>
      </c>
      <c r="I23" s="1" t="s">
        <v>36</v>
      </c>
      <c r="J23" s="1" t="s">
        <v>131</v>
      </c>
      <c r="K23" s="1" t="s">
        <v>24</v>
      </c>
      <c r="L23" s="1" t="s">
        <v>25</v>
      </c>
      <c r="M23" s="1" t="s">
        <v>351</v>
      </c>
      <c r="N23" s="1" t="s">
        <v>25</v>
      </c>
      <c r="O23" s="1" t="s">
        <v>351</v>
      </c>
      <c r="P23">
        <v>3</v>
      </c>
    </row>
    <row r="24" spans="1:16" x14ac:dyDescent="0.35">
      <c r="A24" s="1" t="s">
        <v>15</v>
      </c>
      <c r="B24" s="1" t="s">
        <v>355</v>
      </c>
      <c r="C24" s="1" t="s">
        <v>356</v>
      </c>
      <c r="D24" s="1" t="s">
        <v>18</v>
      </c>
      <c r="E24">
        <v>999</v>
      </c>
      <c r="F24" s="1" t="s">
        <v>357</v>
      </c>
      <c r="G24" s="1" t="s">
        <v>18</v>
      </c>
      <c r="H24" s="1" t="s">
        <v>135</v>
      </c>
      <c r="I24" s="1" t="s">
        <v>36</v>
      </c>
      <c r="J24" s="1" t="s">
        <v>126</v>
      </c>
      <c r="K24" s="1" t="s">
        <v>24</v>
      </c>
      <c r="L24" s="1" t="s">
        <v>25</v>
      </c>
      <c r="M24" s="1" t="s">
        <v>358</v>
      </c>
      <c r="N24" s="1" t="s">
        <v>25</v>
      </c>
      <c r="O24" s="1" t="s">
        <v>358</v>
      </c>
      <c r="P24">
        <v>3</v>
      </c>
    </row>
    <row r="25" spans="1:16" x14ac:dyDescent="0.35">
      <c r="A25" s="1" t="s">
        <v>15</v>
      </c>
      <c r="B25" s="1" t="s">
        <v>359</v>
      </c>
      <c r="C25" s="1" t="s">
        <v>360</v>
      </c>
      <c r="D25" s="1" t="s">
        <v>18</v>
      </c>
      <c r="E25">
        <v>999</v>
      </c>
      <c r="F25" s="1" t="s">
        <v>361</v>
      </c>
      <c r="G25" s="1" t="s">
        <v>18</v>
      </c>
      <c r="H25" s="1" t="s">
        <v>135</v>
      </c>
      <c r="I25" s="1" t="s">
        <v>36</v>
      </c>
      <c r="J25" s="1" t="s">
        <v>126</v>
      </c>
      <c r="K25" s="1" t="s">
        <v>24</v>
      </c>
      <c r="L25" s="1" t="s">
        <v>25</v>
      </c>
      <c r="M25" s="1" t="s">
        <v>358</v>
      </c>
      <c r="N25" s="1" t="s">
        <v>25</v>
      </c>
      <c r="O25" s="1" t="s">
        <v>358</v>
      </c>
      <c r="P25">
        <v>3</v>
      </c>
    </row>
    <row r="26" spans="1:16" x14ac:dyDescent="0.35">
      <c r="A26" s="1" t="s">
        <v>15</v>
      </c>
      <c r="B26" s="1" t="s">
        <v>362</v>
      </c>
      <c r="C26" s="1" t="s">
        <v>363</v>
      </c>
      <c r="D26" s="1" t="s">
        <v>18</v>
      </c>
      <c r="E26">
        <v>999</v>
      </c>
      <c r="F26" s="1" t="s">
        <v>364</v>
      </c>
      <c r="G26" s="1" t="s">
        <v>19</v>
      </c>
      <c r="H26" s="1" t="s">
        <v>21</v>
      </c>
      <c r="I26" s="1" t="s">
        <v>36</v>
      </c>
      <c r="J26" s="1" t="s">
        <v>143</v>
      </c>
      <c r="K26" s="1" t="s">
        <v>24</v>
      </c>
      <c r="L26" s="1" t="s">
        <v>25</v>
      </c>
      <c r="M26" s="1" t="s">
        <v>365</v>
      </c>
      <c r="N26" s="1" t="s">
        <v>25</v>
      </c>
      <c r="O26" s="1" t="s">
        <v>365</v>
      </c>
      <c r="P26">
        <v>3</v>
      </c>
    </row>
    <row r="27" spans="1:16" x14ac:dyDescent="0.35">
      <c r="A27" s="1" t="s">
        <v>15</v>
      </c>
      <c r="B27" s="1" t="s">
        <v>366</v>
      </c>
      <c r="C27" s="1" t="s">
        <v>367</v>
      </c>
      <c r="D27" s="1" t="s">
        <v>18</v>
      </c>
      <c r="E27">
        <v>999</v>
      </c>
      <c r="F27" s="1" t="s">
        <v>368</v>
      </c>
      <c r="G27" s="1" t="s">
        <v>18</v>
      </c>
      <c r="H27" s="1" t="s">
        <v>21</v>
      </c>
      <c r="I27" s="1" t="s">
        <v>36</v>
      </c>
      <c r="J27" s="1" t="s">
        <v>148</v>
      </c>
      <c r="K27" s="1" t="s">
        <v>24</v>
      </c>
      <c r="L27" s="1" t="s">
        <v>25</v>
      </c>
      <c r="M27" s="1" t="s">
        <v>365</v>
      </c>
      <c r="N27" s="1" t="s">
        <v>25</v>
      </c>
      <c r="O27" s="1" t="s">
        <v>365</v>
      </c>
      <c r="P27">
        <v>3</v>
      </c>
    </row>
    <row r="28" spans="1:16" x14ac:dyDescent="0.35">
      <c r="A28" s="1" t="s">
        <v>15</v>
      </c>
      <c r="B28" s="1" t="s">
        <v>369</v>
      </c>
      <c r="C28" s="1" t="s">
        <v>370</v>
      </c>
      <c r="D28" s="1" t="s">
        <v>18</v>
      </c>
      <c r="E28">
        <v>999</v>
      </c>
      <c r="F28" s="1" t="s">
        <v>371</v>
      </c>
      <c r="G28" s="1" t="s">
        <v>51</v>
      </c>
      <c r="H28" s="1" t="s">
        <v>21</v>
      </c>
      <c r="I28" s="1" t="s">
        <v>36</v>
      </c>
      <c r="J28" s="1" t="s">
        <v>152</v>
      </c>
      <c r="K28" s="1" t="s">
        <v>24</v>
      </c>
      <c r="L28" s="1" t="s">
        <v>25</v>
      </c>
      <c r="M28" s="1" t="s">
        <v>372</v>
      </c>
      <c r="N28" s="1" t="s">
        <v>25</v>
      </c>
      <c r="O28" s="1" t="s">
        <v>372</v>
      </c>
      <c r="P28">
        <v>3</v>
      </c>
    </row>
    <row r="29" spans="1:16" x14ac:dyDescent="0.35">
      <c r="A29" s="1" t="s">
        <v>15</v>
      </c>
      <c r="B29" s="1" t="s">
        <v>373</v>
      </c>
      <c r="C29" s="1" t="s">
        <v>374</v>
      </c>
      <c r="D29" s="1" t="s">
        <v>18</v>
      </c>
      <c r="E29">
        <v>999</v>
      </c>
      <c r="F29" s="1" t="s">
        <v>375</v>
      </c>
      <c r="G29" s="1" t="s">
        <v>18</v>
      </c>
      <c r="H29" s="1" t="s">
        <v>21</v>
      </c>
      <c r="I29" s="1" t="s">
        <v>36</v>
      </c>
      <c r="J29" s="1" t="s">
        <v>143</v>
      </c>
      <c r="K29" s="1" t="s">
        <v>24</v>
      </c>
      <c r="L29" s="1" t="s">
        <v>25</v>
      </c>
      <c r="M29" s="1" t="s">
        <v>376</v>
      </c>
      <c r="N29" s="1" t="s">
        <v>25</v>
      </c>
      <c r="O29" s="1" t="s">
        <v>376</v>
      </c>
      <c r="P29">
        <v>3</v>
      </c>
    </row>
    <row r="30" spans="1:16" x14ac:dyDescent="0.35">
      <c r="A30" s="1" t="s">
        <v>15</v>
      </c>
      <c r="B30" s="1" t="s">
        <v>377</v>
      </c>
      <c r="C30" s="1" t="s">
        <v>378</v>
      </c>
      <c r="D30" s="1" t="s">
        <v>18</v>
      </c>
      <c r="E30">
        <v>999</v>
      </c>
      <c r="F30" s="1" t="s">
        <v>379</v>
      </c>
      <c r="G30" s="1" t="s">
        <v>19</v>
      </c>
      <c r="H30" s="1" t="s">
        <v>135</v>
      </c>
      <c r="I30" s="1" t="s">
        <v>36</v>
      </c>
      <c r="J30" s="1" t="s">
        <v>126</v>
      </c>
      <c r="K30" s="1" t="s">
        <v>24</v>
      </c>
      <c r="L30" s="1" t="s">
        <v>25</v>
      </c>
      <c r="M30" s="1" t="s">
        <v>376</v>
      </c>
      <c r="N30" s="1" t="s">
        <v>25</v>
      </c>
      <c r="O30" s="1" t="s">
        <v>376</v>
      </c>
      <c r="P30">
        <v>3</v>
      </c>
    </row>
    <row r="31" spans="1:16" x14ac:dyDescent="0.35">
      <c r="A31" s="1" t="s">
        <v>15</v>
      </c>
      <c r="B31" s="1" t="s">
        <v>380</v>
      </c>
      <c r="C31" s="1" t="s">
        <v>381</v>
      </c>
      <c r="D31" s="1" t="s">
        <v>18</v>
      </c>
      <c r="E31">
        <v>999</v>
      </c>
      <c r="F31" s="1" t="s">
        <v>382</v>
      </c>
      <c r="G31" s="1" t="s">
        <v>19</v>
      </c>
      <c r="H31" s="1" t="s">
        <v>135</v>
      </c>
      <c r="I31" s="1" t="s">
        <v>36</v>
      </c>
      <c r="J31" s="1" t="s">
        <v>126</v>
      </c>
      <c r="K31" s="1" t="s">
        <v>24</v>
      </c>
      <c r="L31" s="1" t="s">
        <v>25</v>
      </c>
      <c r="M31" s="1" t="s">
        <v>383</v>
      </c>
      <c r="N31" s="1" t="s">
        <v>25</v>
      </c>
      <c r="O31" s="1" t="s">
        <v>383</v>
      </c>
      <c r="P31">
        <v>3</v>
      </c>
    </row>
    <row r="32" spans="1:16" x14ac:dyDescent="0.35">
      <c r="A32" s="1" t="s">
        <v>15</v>
      </c>
      <c r="B32" s="1" t="s">
        <v>38</v>
      </c>
      <c r="C32" s="1" t="s">
        <v>39</v>
      </c>
      <c r="D32" s="1" t="s">
        <v>18</v>
      </c>
      <c r="E32">
        <v>4</v>
      </c>
      <c r="F32" s="1" t="s">
        <v>41</v>
      </c>
      <c r="G32" s="1" t="s">
        <v>18</v>
      </c>
      <c r="H32" s="1" t="s">
        <v>21</v>
      </c>
      <c r="I32" s="1" t="s">
        <v>42</v>
      </c>
      <c r="J32" s="1" t="s">
        <v>23</v>
      </c>
      <c r="K32" s="1" t="s">
        <v>24</v>
      </c>
      <c r="L32" s="1" t="s">
        <v>25</v>
      </c>
      <c r="M32" s="1" t="s">
        <v>37</v>
      </c>
      <c r="N32" s="1" t="s">
        <v>25</v>
      </c>
      <c r="O32" s="1" t="s">
        <v>37</v>
      </c>
      <c r="P32">
        <v>4</v>
      </c>
    </row>
    <row r="33" spans="1:16" x14ac:dyDescent="0.35">
      <c r="A33" s="1" t="s">
        <v>15</v>
      </c>
      <c r="B33" s="1" t="s">
        <v>228</v>
      </c>
      <c r="C33" s="1" t="s">
        <v>229</v>
      </c>
      <c r="D33" s="1" t="s">
        <v>18</v>
      </c>
      <c r="E33">
        <v>999</v>
      </c>
      <c r="F33" s="1" t="s">
        <v>230</v>
      </c>
      <c r="G33" s="1" t="s">
        <v>89</v>
      </c>
      <c r="H33" s="1" t="s">
        <v>21</v>
      </c>
      <c r="I33" s="1" t="s">
        <v>42</v>
      </c>
      <c r="J33" s="1" t="s">
        <v>131</v>
      </c>
      <c r="K33" s="1" t="s">
        <v>24</v>
      </c>
      <c r="L33" s="1" t="s">
        <v>25</v>
      </c>
      <c r="M33" s="1" t="s">
        <v>231</v>
      </c>
      <c r="N33" s="1" t="s">
        <v>25</v>
      </c>
      <c r="O33" s="1" t="s">
        <v>231</v>
      </c>
      <c r="P33">
        <v>4</v>
      </c>
    </row>
    <row r="34" spans="1:16" x14ac:dyDescent="0.35">
      <c r="A34" s="1" t="s">
        <v>15</v>
      </c>
      <c r="B34" s="1" t="s">
        <v>232</v>
      </c>
      <c r="C34" s="1" t="s">
        <v>233</v>
      </c>
      <c r="D34" s="1" t="s">
        <v>18</v>
      </c>
      <c r="E34">
        <v>999</v>
      </c>
      <c r="F34" s="1" t="s">
        <v>234</v>
      </c>
      <c r="G34" s="1" t="s">
        <v>18</v>
      </c>
      <c r="H34" s="1" t="s">
        <v>135</v>
      </c>
      <c r="I34" s="1" t="s">
        <v>42</v>
      </c>
      <c r="J34" s="1" t="s">
        <v>126</v>
      </c>
      <c r="K34" s="1" t="s">
        <v>24</v>
      </c>
      <c r="L34" s="1" t="s">
        <v>25</v>
      </c>
      <c r="M34" s="1" t="s">
        <v>231</v>
      </c>
      <c r="N34" s="1" t="s">
        <v>25</v>
      </c>
      <c r="O34" s="1" t="s">
        <v>231</v>
      </c>
      <c r="P34">
        <v>4</v>
      </c>
    </row>
    <row r="35" spans="1:16" x14ac:dyDescent="0.35">
      <c r="A35" s="1" t="s">
        <v>15</v>
      </c>
      <c r="B35" s="1" t="s">
        <v>235</v>
      </c>
      <c r="C35" s="1" t="s">
        <v>236</v>
      </c>
      <c r="D35" s="1" t="s">
        <v>18</v>
      </c>
      <c r="E35">
        <v>999</v>
      </c>
      <c r="F35" s="1" t="s">
        <v>237</v>
      </c>
      <c r="G35" s="1" t="s">
        <v>19</v>
      </c>
      <c r="H35" s="1" t="s">
        <v>21</v>
      </c>
      <c r="I35" s="1" t="s">
        <v>42</v>
      </c>
      <c r="J35" s="1" t="s">
        <v>143</v>
      </c>
      <c r="K35" s="1" t="s">
        <v>24</v>
      </c>
      <c r="L35" s="1" t="s">
        <v>25</v>
      </c>
      <c r="M35" s="1" t="s">
        <v>238</v>
      </c>
      <c r="N35" s="1" t="s">
        <v>25</v>
      </c>
      <c r="O35" s="1" t="s">
        <v>238</v>
      </c>
      <c r="P35">
        <v>4</v>
      </c>
    </row>
    <row r="36" spans="1:16" x14ac:dyDescent="0.35">
      <c r="A36" s="1" t="s">
        <v>15</v>
      </c>
      <c r="B36" s="1" t="s">
        <v>239</v>
      </c>
      <c r="C36" s="1" t="s">
        <v>240</v>
      </c>
      <c r="D36" s="1" t="s">
        <v>18</v>
      </c>
      <c r="E36">
        <v>999</v>
      </c>
      <c r="F36" s="1" t="s">
        <v>241</v>
      </c>
      <c r="G36" s="1" t="s">
        <v>18</v>
      </c>
      <c r="H36" s="1" t="s">
        <v>21</v>
      </c>
      <c r="I36" s="1" t="s">
        <v>42</v>
      </c>
      <c r="J36" s="1" t="s">
        <v>148</v>
      </c>
      <c r="K36" s="1" t="s">
        <v>24</v>
      </c>
      <c r="L36" s="1" t="s">
        <v>25</v>
      </c>
      <c r="M36" s="1" t="s">
        <v>238</v>
      </c>
      <c r="N36" s="1" t="s">
        <v>25</v>
      </c>
      <c r="O36" s="1" t="s">
        <v>238</v>
      </c>
      <c r="P36">
        <v>4</v>
      </c>
    </row>
    <row r="37" spans="1:16" x14ac:dyDescent="0.35">
      <c r="A37" s="1" t="s">
        <v>15</v>
      </c>
      <c r="B37" s="1" t="s">
        <v>242</v>
      </c>
      <c r="C37" s="1" t="s">
        <v>243</v>
      </c>
      <c r="D37" s="1" t="s">
        <v>18</v>
      </c>
      <c r="E37">
        <v>999</v>
      </c>
      <c r="F37" s="1" t="s">
        <v>244</v>
      </c>
      <c r="G37" s="1" t="s">
        <v>89</v>
      </c>
      <c r="H37" s="1" t="s">
        <v>21</v>
      </c>
      <c r="I37" s="1" t="s">
        <v>42</v>
      </c>
      <c r="J37" s="1" t="s">
        <v>152</v>
      </c>
      <c r="K37" s="1" t="s">
        <v>24</v>
      </c>
      <c r="L37" s="1" t="s">
        <v>25</v>
      </c>
      <c r="M37" s="1" t="s">
        <v>245</v>
      </c>
      <c r="N37" s="1" t="s">
        <v>25</v>
      </c>
      <c r="O37" s="1" t="s">
        <v>245</v>
      </c>
      <c r="P37">
        <v>4</v>
      </c>
    </row>
    <row r="38" spans="1:16" x14ac:dyDescent="0.35">
      <c r="A38" s="1" t="s">
        <v>15</v>
      </c>
      <c r="B38" s="1" t="s">
        <v>246</v>
      </c>
      <c r="C38" s="1" t="s">
        <v>247</v>
      </c>
      <c r="D38" s="1" t="s">
        <v>18</v>
      </c>
      <c r="E38">
        <v>999</v>
      </c>
      <c r="F38" s="1" t="s">
        <v>248</v>
      </c>
      <c r="G38" s="1" t="s">
        <v>18</v>
      </c>
      <c r="H38" s="1" t="s">
        <v>21</v>
      </c>
      <c r="I38" s="1" t="s">
        <v>42</v>
      </c>
      <c r="J38" s="1" t="s">
        <v>143</v>
      </c>
      <c r="K38" s="1" t="s">
        <v>24</v>
      </c>
      <c r="L38" s="1" t="s">
        <v>25</v>
      </c>
      <c r="M38" s="1" t="s">
        <v>245</v>
      </c>
      <c r="N38" s="1" t="s">
        <v>25</v>
      </c>
      <c r="O38" s="1" t="s">
        <v>245</v>
      </c>
      <c r="P38">
        <v>4</v>
      </c>
    </row>
    <row r="39" spans="1:16" x14ac:dyDescent="0.35">
      <c r="A39" s="1" t="s">
        <v>15</v>
      </c>
      <c r="B39" s="1" t="s">
        <v>249</v>
      </c>
      <c r="C39" s="1" t="s">
        <v>250</v>
      </c>
      <c r="D39" s="1" t="s">
        <v>18</v>
      </c>
      <c r="E39">
        <v>999</v>
      </c>
      <c r="F39" s="1" t="s">
        <v>251</v>
      </c>
      <c r="G39" s="1" t="s">
        <v>18</v>
      </c>
      <c r="H39" s="1" t="s">
        <v>135</v>
      </c>
      <c r="I39" s="1" t="s">
        <v>42</v>
      </c>
      <c r="J39" s="1" t="s">
        <v>126</v>
      </c>
      <c r="K39" s="1" t="s">
        <v>24</v>
      </c>
      <c r="L39" s="1" t="s">
        <v>25</v>
      </c>
      <c r="M39" s="1" t="s">
        <v>252</v>
      </c>
      <c r="N39" s="1" t="s">
        <v>25</v>
      </c>
      <c r="O39" s="1" t="s">
        <v>252</v>
      </c>
      <c r="P39">
        <v>4</v>
      </c>
    </row>
    <row r="40" spans="1:16" x14ac:dyDescent="0.35">
      <c r="A40" s="1" t="s">
        <v>15</v>
      </c>
      <c r="B40" s="1" t="s">
        <v>253</v>
      </c>
      <c r="C40" s="1" t="s">
        <v>254</v>
      </c>
      <c r="D40" s="1" t="s">
        <v>18</v>
      </c>
      <c r="E40">
        <v>999</v>
      </c>
      <c r="F40" s="1" t="s">
        <v>255</v>
      </c>
      <c r="G40" s="1" t="s">
        <v>19</v>
      </c>
      <c r="H40" s="1" t="s">
        <v>135</v>
      </c>
      <c r="I40" s="1" t="s">
        <v>42</v>
      </c>
      <c r="J40" s="1" t="s">
        <v>126</v>
      </c>
      <c r="K40" s="1" t="s">
        <v>24</v>
      </c>
      <c r="L40" s="1" t="s">
        <v>25</v>
      </c>
      <c r="M40" s="1" t="s">
        <v>252</v>
      </c>
      <c r="N40" s="1" t="s">
        <v>25</v>
      </c>
      <c r="O40" s="1" t="s">
        <v>252</v>
      </c>
      <c r="P40">
        <v>4</v>
      </c>
    </row>
    <row r="41" spans="1:16" x14ac:dyDescent="0.35">
      <c r="A41" s="1" t="s">
        <v>15</v>
      </c>
      <c r="B41" s="1" t="s">
        <v>43</v>
      </c>
      <c r="C41" s="1" t="s">
        <v>44</v>
      </c>
      <c r="D41" s="1" t="s">
        <v>18</v>
      </c>
      <c r="E41">
        <v>5</v>
      </c>
      <c r="F41" s="1" t="s">
        <v>46</v>
      </c>
      <c r="G41" s="1" t="s">
        <v>18</v>
      </c>
      <c r="H41" s="1" t="s">
        <v>21</v>
      </c>
      <c r="I41" s="1" t="s">
        <v>47</v>
      </c>
      <c r="J41" s="1" t="s">
        <v>23</v>
      </c>
      <c r="K41" s="1" t="s">
        <v>24</v>
      </c>
      <c r="L41" s="1" t="s">
        <v>25</v>
      </c>
      <c r="M41" s="1" t="s">
        <v>48</v>
      </c>
      <c r="N41" s="1" t="s">
        <v>25</v>
      </c>
      <c r="O41" s="1" t="s">
        <v>48</v>
      </c>
      <c r="P41">
        <v>5</v>
      </c>
    </row>
    <row r="42" spans="1:16" x14ac:dyDescent="0.35">
      <c r="A42" s="1" t="s">
        <v>15</v>
      </c>
      <c r="B42" s="1" t="s">
        <v>517</v>
      </c>
      <c r="C42" s="1" t="s">
        <v>518</v>
      </c>
      <c r="D42" s="1" t="s">
        <v>18</v>
      </c>
      <c r="E42">
        <v>999</v>
      </c>
      <c r="F42" s="1" t="s">
        <v>519</v>
      </c>
      <c r="G42" s="1" t="s">
        <v>73</v>
      </c>
      <c r="H42" s="1" t="s">
        <v>21</v>
      </c>
      <c r="I42" s="1" t="s">
        <v>47</v>
      </c>
      <c r="J42" s="1" t="s">
        <v>131</v>
      </c>
      <c r="K42" s="1" t="s">
        <v>24</v>
      </c>
      <c r="L42" s="1" t="s">
        <v>25</v>
      </c>
      <c r="M42" s="1" t="s">
        <v>520</v>
      </c>
      <c r="N42" s="1" t="s">
        <v>25</v>
      </c>
      <c r="O42" s="1" t="s">
        <v>520</v>
      </c>
      <c r="P42">
        <v>5</v>
      </c>
    </row>
    <row r="43" spans="1:16" x14ac:dyDescent="0.35">
      <c r="A43" s="1" t="s">
        <v>15</v>
      </c>
      <c r="B43" s="1" t="s">
        <v>521</v>
      </c>
      <c r="C43" s="1" t="s">
        <v>522</v>
      </c>
      <c r="D43" s="1" t="s">
        <v>18</v>
      </c>
      <c r="E43">
        <v>999</v>
      </c>
      <c r="F43" s="1" t="s">
        <v>523</v>
      </c>
      <c r="G43" s="1" t="s">
        <v>18</v>
      </c>
      <c r="H43" s="1" t="s">
        <v>135</v>
      </c>
      <c r="I43" s="1" t="s">
        <v>47</v>
      </c>
      <c r="J43" s="1" t="s">
        <v>126</v>
      </c>
      <c r="K43" s="1" t="s">
        <v>24</v>
      </c>
      <c r="L43" s="1" t="s">
        <v>25</v>
      </c>
      <c r="M43" s="1" t="s">
        <v>524</v>
      </c>
      <c r="N43" s="1" t="s">
        <v>25</v>
      </c>
      <c r="O43" s="1" t="s">
        <v>524</v>
      </c>
      <c r="P43">
        <v>5</v>
      </c>
    </row>
    <row r="44" spans="1:16" x14ac:dyDescent="0.35">
      <c r="A44" s="1" t="s">
        <v>15</v>
      </c>
      <c r="B44" s="1" t="s">
        <v>525</v>
      </c>
      <c r="C44" s="1" t="s">
        <v>526</v>
      </c>
      <c r="D44" s="1" t="s">
        <v>18</v>
      </c>
      <c r="E44">
        <v>999</v>
      </c>
      <c r="F44" s="1" t="s">
        <v>527</v>
      </c>
      <c r="G44" s="1" t="s">
        <v>29</v>
      </c>
      <c r="H44" s="1" t="s">
        <v>21</v>
      </c>
      <c r="I44" s="1" t="s">
        <v>47</v>
      </c>
      <c r="J44" s="1" t="s">
        <v>143</v>
      </c>
      <c r="K44" s="1" t="s">
        <v>24</v>
      </c>
      <c r="L44" s="1" t="s">
        <v>25</v>
      </c>
      <c r="M44" s="1" t="s">
        <v>524</v>
      </c>
      <c r="N44" s="1" t="s">
        <v>25</v>
      </c>
      <c r="O44" s="1" t="s">
        <v>524</v>
      </c>
      <c r="P44">
        <v>5</v>
      </c>
    </row>
    <row r="45" spans="1:16" x14ac:dyDescent="0.35">
      <c r="A45" s="1" t="s">
        <v>15</v>
      </c>
      <c r="B45" s="1" t="s">
        <v>528</v>
      </c>
      <c r="C45" s="1" t="s">
        <v>529</v>
      </c>
      <c r="D45" s="1" t="s">
        <v>18</v>
      </c>
      <c r="E45">
        <v>999</v>
      </c>
      <c r="F45" s="1" t="s">
        <v>530</v>
      </c>
      <c r="G45" s="1" t="s">
        <v>18</v>
      </c>
      <c r="H45" s="1" t="s">
        <v>21</v>
      </c>
      <c r="I45" s="1" t="s">
        <v>47</v>
      </c>
      <c r="J45" s="1" t="s">
        <v>148</v>
      </c>
      <c r="K45" s="1" t="s">
        <v>24</v>
      </c>
      <c r="L45" s="1" t="s">
        <v>25</v>
      </c>
      <c r="M45" s="1" t="s">
        <v>531</v>
      </c>
      <c r="N45" s="1" t="s">
        <v>25</v>
      </c>
      <c r="O45" s="1" t="s">
        <v>531</v>
      </c>
      <c r="P45">
        <v>5</v>
      </c>
    </row>
    <row r="46" spans="1:16" x14ac:dyDescent="0.35">
      <c r="A46" s="1" t="s">
        <v>15</v>
      </c>
      <c r="B46" s="1" t="s">
        <v>532</v>
      </c>
      <c r="C46" s="1" t="s">
        <v>533</v>
      </c>
      <c r="D46" s="1" t="s">
        <v>18</v>
      </c>
      <c r="E46">
        <v>999</v>
      </c>
      <c r="F46" s="1" t="s">
        <v>534</v>
      </c>
      <c r="G46" s="1" t="s">
        <v>89</v>
      </c>
      <c r="H46" s="1" t="s">
        <v>21</v>
      </c>
      <c r="I46" s="1" t="s">
        <v>47</v>
      </c>
      <c r="J46" s="1" t="s">
        <v>152</v>
      </c>
      <c r="K46" s="1" t="s">
        <v>24</v>
      </c>
      <c r="L46" s="1" t="s">
        <v>25</v>
      </c>
      <c r="M46" s="1" t="s">
        <v>531</v>
      </c>
      <c r="N46" s="1" t="s">
        <v>25</v>
      </c>
      <c r="O46" s="1" t="s">
        <v>531</v>
      </c>
      <c r="P46">
        <v>5</v>
      </c>
    </row>
    <row r="47" spans="1:16" x14ac:dyDescent="0.35">
      <c r="A47" s="1" t="s">
        <v>15</v>
      </c>
      <c r="B47" s="1" t="s">
        <v>535</v>
      </c>
      <c r="C47" s="1" t="s">
        <v>536</v>
      </c>
      <c r="D47" s="1" t="s">
        <v>18</v>
      </c>
      <c r="E47">
        <v>999</v>
      </c>
      <c r="F47" s="1" t="s">
        <v>537</v>
      </c>
      <c r="G47" s="1" t="s">
        <v>18</v>
      </c>
      <c r="H47" s="1" t="s">
        <v>21</v>
      </c>
      <c r="I47" s="1" t="s">
        <v>47</v>
      </c>
      <c r="J47" s="1" t="s">
        <v>143</v>
      </c>
      <c r="K47" s="1" t="s">
        <v>24</v>
      </c>
      <c r="L47" s="1" t="s">
        <v>25</v>
      </c>
      <c r="M47" s="1" t="s">
        <v>538</v>
      </c>
      <c r="N47" s="1" t="s">
        <v>25</v>
      </c>
      <c r="O47" s="1" t="s">
        <v>538</v>
      </c>
      <c r="P47">
        <v>5</v>
      </c>
    </row>
    <row r="48" spans="1:16" x14ac:dyDescent="0.35">
      <c r="A48" s="1" t="s">
        <v>15</v>
      </c>
      <c r="B48" s="1" t="s">
        <v>539</v>
      </c>
      <c r="C48" s="1" t="s">
        <v>540</v>
      </c>
      <c r="D48" s="1" t="s">
        <v>18</v>
      </c>
      <c r="E48">
        <v>999</v>
      </c>
      <c r="F48" s="1" t="s">
        <v>541</v>
      </c>
      <c r="G48" s="1" t="s">
        <v>18</v>
      </c>
      <c r="H48" s="1" t="s">
        <v>135</v>
      </c>
      <c r="I48" s="1" t="s">
        <v>47</v>
      </c>
      <c r="J48" s="1" t="s">
        <v>126</v>
      </c>
      <c r="K48" s="1" t="s">
        <v>24</v>
      </c>
      <c r="L48" s="1" t="s">
        <v>25</v>
      </c>
      <c r="M48" s="1" t="s">
        <v>538</v>
      </c>
      <c r="N48" s="1" t="s">
        <v>25</v>
      </c>
      <c r="O48" s="1" t="s">
        <v>538</v>
      </c>
      <c r="P48">
        <v>5</v>
      </c>
    </row>
    <row r="49" spans="1:16" x14ac:dyDescent="0.35">
      <c r="A49" s="1" t="s">
        <v>15</v>
      </c>
      <c r="B49" s="1" t="s">
        <v>542</v>
      </c>
      <c r="C49" s="1" t="s">
        <v>543</v>
      </c>
      <c r="D49" s="1" t="s">
        <v>18</v>
      </c>
      <c r="E49">
        <v>999</v>
      </c>
      <c r="F49" s="1" t="s">
        <v>544</v>
      </c>
      <c r="G49" s="1" t="s">
        <v>104</v>
      </c>
      <c r="H49" s="1" t="s">
        <v>135</v>
      </c>
      <c r="I49" s="1" t="s">
        <v>47</v>
      </c>
      <c r="J49" s="1" t="s">
        <v>126</v>
      </c>
      <c r="K49" s="1" t="s">
        <v>24</v>
      </c>
      <c r="L49" s="1" t="s">
        <v>25</v>
      </c>
      <c r="M49" s="1" t="s">
        <v>545</v>
      </c>
      <c r="N49" s="1" t="s">
        <v>25</v>
      </c>
      <c r="O49" s="1" t="s">
        <v>545</v>
      </c>
      <c r="P49">
        <v>5</v>
      </c>
    </row>
    <row r="50" spans="1:16" x14ac:dyDescent="0.35">
      <c r="A50" s="1" t="s">
        <v>15</v>
      </c>
      <c r="B50" s="1" t="s">
        <v>546</v>
      </c>
      <c r="C50" s="1" t="s">
        <v>547</v>
      </c>
      <c r="D50" s="1" t="s">
        <v>18</v>
      </c>
      <c r="E50">
        <v>999</v>
      </c>
      <c r="F50" s="1" t="s">
        <v>548</v>
      </c>
      <c r="G50" s="1" t="s">
        <v>29</v>
      </c>
      <c r="H50" s="1" t="s">
        <v>135</v>
      </c>
      <c r="I50" s="1" t="s">
        <v>47</v>
      </c>
      <c r="J50" s="1" t="s">
        <v>126</v>
      </c>
      <c r="K50" s="1" t="s">
        <v>24</v>
      </c>
      <c r="L50" s="1" t="s">
        <v>25</v>
      </c>
      <c r="M50" s="1" t="s">
        <v>545</v>
      </c>
      <c r="N50" s="1" t="s">
        <v>25</v>
      </c>
      <c r="O50" s="1" t="s">
        <v>545</v>
      </c>
      <c r="P50">
        <v>5</v>
      </c>
    </row>
    <row r="51" spans="1:16" x14ac:dyDescent="0.35">
      <c r="A51" s="1" t="s">
        <v>15</v>
      </c>
      <c r="B51" s="1" t="s">
        <v>49</v>
      </c>
      <c r="C51" s="1" t="s">
        <v>50</v>
      </c>
      <c r="D51" s="1" t="s">
        <v>18</v>
      </c>
      <c r="E51">
        <v>6</v>
      </c>
      <c r="F51" s="1" t="s">
        <v>52</v>
      </c>
      <c r="G51" s="1" t="s">
        <v>18</v>
      </c>
      <c r="H51" s="1" t="s">
        <v>21</v>
      </c>
      <c r="I51" s="1" t="s">
        <v>53</v>
      </c>
      <c r="J51" s="1" t="s">
        <v>23</v>
      </c>
      <c r="K51" s="1" t="s">
        <v>24</v>
      </c>
      <c r="L51" s="1" t="s">
        <v>25</v>
      </c>
      <c r="M51" s="1" t="s">
        <v>48</v>
      </c>
      <c r="N51" s="1" t="s">
        <v>25</v>
      </c>
      <c r="O51" s="1" t="s">
        <v>48</v>
      </c>
      <c r="P51">
        <v>6</v>
      </c>
    </row>
    <row r="52" spans="1:16" x14ac:dyDescent="0.35">
      <c r="A52" s="1" t="s">
        <v>15</v>
      </c>
      <c r="B52" s="1" t="s">
        <v>417</v>
      </c>
      <c r="C52" s="1" t="s">
        <v>418</v>
      </c>
      <c r="D52" s="1" t="s">
        <v>18</v>
      </c>
      <c r="E52">
        <v>999</v>
      </c>
      <c r="F52" s="1" t="s">
        <v>419</v>
      </c>
      <c r="G52" s="1" t="s">
        <v>67</v>
      </c>
      <c r="H52" s="1" t="s">
        <v>21</v>
      </c>
      <c r="I52" s="1" t="s">
        <v>53</v>
      </c>
      <c r="J52" s="1" t="s">
        <v>131</v>
      </c>
      <c r="K52" s="1" t="s">
        <v>24</v>
      </c>
      <c r="L52" s="1" t="s">
        <v>25</v>
      </c>
      <c r="M52" s="1" t="s">
        <v>420</v>
      </c>
      <c r="N52" s="1" t="s">
        <v>25</v>
      </c>
      <c r="O52" s="1" t="s">
        <v>420</v>
      </c>
      <c r="P52">
        <v>6</v>
      </c>
    </row>
    <row r="53" spans="1:16" x14ac:dyDescent="0.35">
      <c r="A53" s="1" t="s">
        <v>15</v>
      </c>
      <c r="B53" s="1" t="s">
        <v>421</v>
      </c>
      <c r="C53" s="1" t="s">
        <v>422</v>
      </c>
      <c r="D53" s="1" t="s">
        <v>18</v>
      </c>
      <c r="E53">
        <v>999</v>
      </c>
      <c r="F53" s="1" t="s">
        <v>423</v>
      </c>
      <c r="G53" s="1" t="s">
        <v>19</v>
      </c>
      <c r="H53" s="1" t="s">
        <v>135</v>
      </c>
      <c r="I53" s="1" t="s">
        <v>53</v>
      </c>
      <c r="J53" s="1" t="s">
        <v>126</v>
      </c>
      <c r="K53" s="1" t="s">
        <v>24</v>
      </c>
      <c r="L53" s="1" t="s">
        <v>25</v>
      </c>
      <c r="M53" s="1" t="s">
        <v>424</v>
      </c>
      <c r="N53" s="1" t="s">
        <v>25</v>
      </c>
      <c r="O53" s="1" t="s">
        <v>424</v>
      </c>
      <c r="P53">
        <v>6</v>
      </c>
    </row>
    <row r="54" spans="1:16" x14ac:dyDescent="0.35">
      <c r="A54" s="1" t="s">
        <v>15</v>
      </c>
      <c r="B54" s="1" t="s">
        <v>425</v>
      </c>
      <c r="C54" s="1" t="s">
        <v>426</v>
      </c>
      <c r="D54" s="1" t="s">
        <v>18</v>
      </c>
      <c r="E54">
        <v>999</v>
      </c>
      <c r="F54" s="1" t="s">
        <v>427</v>
      </c>
      <c r="G54" s="1" t="s">
        <v>18</v>
      </c>
      <c r="H54" s="1" t="s">
        <v>135</v>
      </c>
      <c r="I54" s="1" t="s">
        <v>53</v>
      </c>
      <c r="J54" s="1" t="s">
        <v>126</v>
      </c>
      <c r="K54" s="1" t="s">
        <v>24</v>
      </c>
      <c r="L54" s="1" t="s">
        <v>25</v>
      </c>
      <c r="M54" s="1" t="s">
        <v>424</v>
      </c>
      <c r="N54" s="1" t="s">
        <v>25</v>
      </c>
      <c r="O54" s="1" t="s">
        <v>424</v>
      </c>
      <c r="P54">
        <v>6</v>
      </c>
    </row>
    <row r="55" spans="1:16" x14ac:dyDescent="0.35">
      <c r="A55" s="1" t="s">
        <v>15</v>
      </c>
      <c r="B55" s="1" t="s">
        <v>428</v>
      </c>
      <c r="C55" s="1" t="s">
        <v>429</v>
      </c>
      <c r="D55" s="1" t="s">
        <v>18</v>
      </c>
      <c r="E55">
        <v>999</v>
      </c>
      <c r="F55" s="1" t="s">
        <v>430</v>
      </c>
      <c r="G55" s="1" t="s">
        <v>29</v>
      </c>
      <c r="H55" s="1" t="s">
        <v>21</v>
      </c>
      <c r="I55" s="1" t="s">
        <v>53</v>
      </c>
      <c r="J55" s="1" t="s">
        <v>143</v>
      </c>
      <c r="K55" s="1" t="s">
        <v>24</v>
      </c>
      <c r="L55" s="1" t="s">
        <v>25</v>
      </c>
      <c r="M55" s="1" t="s">
        <v>431</v>
      </c>
      <c r="N55" s="1" t="s">
        <v>25</v>
      </c>
      <c r="O55" s="1" t="s">
        <v>431</v>
      </c>
      <c r="P55">
        <v>6</v>
      </c>
    </row>
    <row r="56" spans="1:16" x14ac:dyDescent="0.35">
      <c r="A56" s="1" t="s">
        <v>15</v>
      </c>
      <c r="B56" s="1" t="s">
        <v>432</v>
      </c>
      <c r="C56" s="1" t="s">
        <v>433</v>
      </c>
      <c r="D56" s="1" t="s">
        <v>18</v>
      </c>
      <c r="E56">
        <v>999</v>
      </c>
      <c r="F56" s="1" t="s">
        <v>434</v>
      </c>
      <c r="G56" s="1" t="s">
        <v>18</v>
      </c>
      <c r="H56" s="1" t="s">
        <v>21</v>
      </c>
      <c r="I56" s="1" t="s">
        <v>53</v>
      </c>
      <c r="J56" s="1" t="s">
        <v>148</v>
      </c>
      <c r="K56" s="1" t="s">
        <v>24</v>
      </c>
      <c r="L56" s="1" t="s">
        <v>25</v>
      </c>
      <c r="M56" s="1" t="s">
        <v>435</v>
      </c>
      <c r="N56" s="1" t="s">
        <v>25</v>
      </c>
      <c r="O56" s="1" t="s">
        <v>435</v>
      </c>
      <c r="P56">
        <v>6</v>
      </c>
    </row>
    <row r="57" spans="1:16" x14ac:dyDescent="0.35">
      <c r="A57" s="1" t="s">
        <v>15</v>
      </c>
      <c r="B57" s="1" t="s">
        <v>436</v>
      </c>
      <c r="C57" s="1" t="s">
        <v>437</v>
      </c>
      <c r="D57" s="1" t="s">
        <v>18</v>
      </c>
      <c r="E57">
        <v>999</v>
      </c>
      <c r="F57" s="1" t="s">
        <v>438</v>
      </c>
      <c r="G57" s="1" t="s">
        <v>73</v>
      </c>
      <c r="H57" s="1" t="s">
        <v>21</v>
      </c>
      <c r="I57" s="1" t="s">
        <v>53</v>
      </c>
      <c r="J57" s="1" t="s">
        <v>152</v>
      </c>
      <c r="K57" s="1" t="s">
        <v>24</v>
      </c>
      <c r="L57" s="1" t="s">
        <v>25</v>
      </c>
      <c r="M57" s="1" t="s">
        <v>435</v>
      </c>
      <c r="N57" s="1" t="s">
        <v>25</v>
      </c>
      <c r="O57" s="1" t="s">
        <v>435</v>
      </c>
      <c r="P57">
        <v>6</v>
      </c>
    </row>
    <row r="58" spans="1:16" x14ac:dyDescent="0.35">
      <c r="A58" s="1" t="s">
        <v>15</v>
      </c>
      <c r="B58" s="1" t="s">
        <v>439</v>
      </c>
      <c r="C58" s="1" t="s">
        <v>440</v>
      </c>
      <c r="D58" s="1" t="s">
        <v>18</v>
      </c>
      <c r="E58">
        <v>999</v>
      </c>
      <c r="F58" s="1" t="s">
        <v>441</v>
      </c>
      <c r="G58" s="1" t="s">
        <v>18</v>
      </c>
      <c r="H58" s="1" t="s">
        <v>21</v>
      </c>
      <c r="I58" s="1" t="s">
        <v>53</v>
      </c>
      <c r="J58" s="1" t="s">
        <v>143</v>
      </c>
      <c r="K58" s="1" t="s">
        <v>24</v>
      </c>
      <c r="L58" s="1" t="s">
        <v>25</v>
      </c>
      <c r="M58" s="1" t="s">
        <v>442</v>
      </c>
      <c r="N58" s="1" t="s">
        <v>25</v>
      </c>
      <c r="O58" s="1" t="s">
        <v>442</v>
      </c>
      <c r="P58">
        <v>6</v>
      </c>
    </row>
    <row r="59" spans="1:16" x14ac:dyDescent="0.35">
      <c r="A59" s="1" t="s">
        <v>15</v>
      </c>
      <c r="B59" s="1" t="s">
        <v>443</v>
      </c>
      <c r="C59" s="1" t="s">
        <v>444</v>
      </c>
      <c r="D59" s="1" t="s">
        <v>18</v>
      </c>
      <c r="E59">
        <v>999</v>
      </c>
      <c r="F59" s="1" t="s">
        <v>445</v>
      </c>
      <c r="G59" s="1" t="s">
        <v>18</v>
      </c>
      <c r="H59" s="1" t="s">
        <v>135</v>
      </c>
      <c r="I59" s="1" t="s">
        <v>53</v>
      </c>
      <c r="J59" s="1" t="s">
        <v>126</v>
      </c>
      <c r="K59" s="1" t="s">
        <v>24</v>
      </c>
      <c r="L59" s="1" t="s">
        <v>25</v>
      </c>
      <c r="M59" s="1" t="s">
        <v>446</v>
      </c>
      <c r="N59" s="1" t="s">
        <v>25</v>
      </c>
      <c r="O59" s="1" t="s">
        <v>446</v>
      </c>
      <c r="P59">
        <v>6</v>
      </c>
    </row>
    <row r="60" spans="1:16" x14ac:dyDescent="0.35">
      <c r="A60" s="1" t="s">
        <v>15</v>
      </c>
      <c r="B60" s="1" t="s">
        <v>447</v>
      </c>
      <c r="C60" s="1" t="s">
        <v>448</v>
      </c>
      <c r="D60" s="1" t="s">
        <v>18</v>
      </c>
      <c r="E60">
        <v>999</v>
      </c>
      <c r="F60" s="1" t="s">
        <v>449</v>
      </c>
      <c r="G60" s="1" t="s">
        <v>29</v>
      </c>
      <c r="H60" s="1" t="s">
        <v>135</v>
      </c>
      <c r="I60" s="1" t="s">
        <v>53</v>
      </c>
      <c r="J60" s="1" t="s">
        <v>126</v>
      </c>
      <c r="K60" s="1" t="s">
        <v>24</v>
      </c>
      <c r="L60" s="1" t="s">
        <v>25</v>
      </c>
      <c r="M60" s="1" t="s">
        <v>450</v>
      </c>
      <c r="N60" s="1" t="s">
        <v>25</v>
      </c>
      <c r="O60" s="1" t="s">
        <v>450</v>
      </c>
      <c r="P60">
        <v>6</v>
      </c>
    </row>
    <row r="61" spans="1:16" x14ac:dyDescent="0.35">
      <c r="A61" s="1" t="s">
        <v>15</v>
      </c>
      <c r="B61" s="1" t="s">
        <v>746</v>
      </c>
      <c r="C61" s="1" t="s">
        <v>747</v>
      </c>
      <c r="D61" s="1" t="s">
        <v>19</v>
      </c>
      <c r="E61">
        <v>999</v>
      </c>
      <c r="F61" s="1" t="s">
        <v>748</v>
      </c>
      <c r="G61" s="1" t="s">
        <v>29</v>
      </c>
      <c r="H61" s="1" t="s">
        <v>135</v>
      </c>
      <c r="I61" s="1" t="s">
        <v>53</v>
      </c>
      <c r="J61" s="1" t="s">
        <v>126</v>
      </c>
      <c r="K61" s="1" t="s">
        <v>24</v>
      </c>
      <c r="L61" s="1" t="s">
        <v>25</v>
      </c>
      <c r="M61" s="1" t="s">
        <v>749</v>
      </c>
      <c r="N61" s="1" t="s">
        <v>25</v>
      </c>
      <c r="O61" s="1" t="s">
        <v>749</v>
      </c>
      <c r="P61">
        <v>6</v>
      </c>
    </row>
    <row r="62" spans="1:16" x14ac:dyDescent="0.35">
      <c r="A62" s="1" t="s">
        <v>15</v>
      </c>
      <c r="B62" s="1" t="s">
        <v>54</v>
      </c>
      <c r="C62" s="1" t="s">
        <v>55</v>
      </c>
      <c r="D62" s="1" t="s">
        <v>18</v>
      </c>
      <c r="E62">
        <v>7</v>
      </c>
      <c r="F62" s="1" t="s">
        <v>57</v>
      </c>
      <c r="G62" s="1" t="s">
        <v>18</v>
      </c>
      <c r="H62" s="1" t="s">
        <v>21</v>
      </c>
      <c r="I62" s="1" t="s">
        <v>58</v>
      </c>
      <c r="J62" s="1" t="s">
        <v>23</v>
      </c>
      <c r="K62" s="1" t="s">
        <v>24</v>
      </c>
      <c r="L62" s="1" t="s">
        <v>25</v>
      </c>
      <c r="M62" s="1" t="s">
        <v>59</v>
      </c>
      <c r="N62" s="1" t="s">
        <v>25</v>
      </c>
      <c r="O62" s="1" t="s">
        <v>59</v>
      </c>
      <c r="P62">
        <v>7</v>
      </c>
    </row>
    <row r="63" spans="1:16" x14ac:dyDescent="0.35">
      <c r="A63" s="1" t="s">
        <v>15</v>
      </c>
      <c r="B63" s="1" t="s">
        <v>196</v>
      </c>
      <c r="C63" s="1" t="s">
        <v>197</v>
      </c>
      <c r="D63" s="1" t="s">
        <v>18</v>
      </c>
      <c r="E63">
        <v>999</v>
      </c>
      <c r="F63" s="1" t="s">
        <v>198</v>
      </c>
      <c r="G63" s="1" t="s">
        <v>45</v>
      </c>
      <c r="H63" s="1" t="s">
        <v>21</v>
      </c>
      <c r="I63" s="1" t="s">
        <v>58</v>
      </c>
      <c r="J63" s="1" t="s">
        <v>131</v>
      </c>
      <c r="K63" s="1" t="s">
        <v>24</v>
      </c>
      <c r="L63" s="1" t="s">
        <v>25</v>
      </c>
      <c r="M63" s="1" t="s">
        <v>199</v>
      </c>
      <c r="N63" s="1" t="s">
        <v>25</v>
      </c>
      <c r="O63" s="1" t="s">
        <v>199</v>
      </c>
      <c r="P63">
        <v>7</v>
      </c>
    </row>
    <row r="64" spans="1:16" x14ac:dyDescent="0.35">
      <c r="A64" s="1" t="s">
        <v>15</v>
      </c>
      <c r="B64" s="1" t="s">
        <v>200</v>
      </c>
      <c r="C64" s="1" t="s">
        <v>201</v>
      </c>
      <c r="D64" s="1" t="s">
        <v>18</v>
      </c>
      <c r="E64">
        <v>999</v>
      </c>
      <c r="F64" s="1" t="s">
        <v>202</v>
      </c>
      <c r="G64" s="1" t="s">
        <v>19</v>
      </c>
      <c r="H64" s="1" t="s">
        <v>135</v>
      </c>
      <c r="I64" s="1" t="s">
        <v>58</v>
      </c>
      <c r="J64" s="1" t="s">
        <v>126</v>
      </c>
      <c r="K64" s="1" t="s">
        <v>24</v>
      </c>
      <c r="L64" s="1" t="s">
        <v>25</v>
      </c>
      <c r="M64" s="1" t="s">
        <v>199</v>
      </c>
      <c r="N64" s="1" t="s">
        <v>25</v>
      </c>
      <c r="O64" s="1" t="s">
        <v>199</v>
      </c>
      <c r="P64">
        <v>7</v>
      </c>
    </row>
    <row r="65" spans="1:16" x14ac:dyDescent="0.35">
      <c r="A65" s="1" t="s">
        <v>15</v>
      </c>
      <c r="B65" s="1" t="s">
        <v>203</v>
      </c>
      <c r="C65" s="1" t="s">
        <v>204</v>
      </c>
      <c r="D65" s="1" t="s">
        <v>18</v>
      </c>
      <c r="E65">
        <v>999</v>
      </c>
      <c r="F65" s="1" t="s">
        <v>205</v>
      </c>
      <c r="G65" s="1" t="s">
        <v>18</v>
      </c>
      <c r="H65" s="1" t="s">
        <v>135</v>
      </c>
      <c r="I65" s="1" t="s">
        <v>58</v>
      </c>
      <c r="J65" s="1" t="s">
        <v>126</v>
      </c>
      <c r="K65" s="1" t="s">
        <v>24</v>
      </c>
      <c r="L65" s="1" t="s">
        <v>25</v>
      </c>
      <c r="M65" s="1" t="s">
        <v>206</v>
      </c>
      <c r="N65" s="1" t="s">
        <v>25</v>
      </c>
      <c r="O65" s="1" t="s">
        <v>206</v>
      </c>
      <c r="P65">
        <v>7</v>
      </c>
    </row>
    <row r="66" spans="1:16" x14ac:dyDescent="0.35">
      <c r="A66" s="1" t="s">
        <v>15</v>
      </c>
      <c r="B66" s="1" t="s">
        <v>207</v>
      </c>
      <c r="C66" s="1" t="s">
        <v>208</v>
      </c>
      <c r="D66" s="1" t="s">
        <v>18</v>
      </c>
      <c r="E66">
        <v>999</v>
      </c>
      <c r="F66" s="1" t="s">
        <v>209</v>
      </c>
      <c r="G66" s="1" t="s">
        <v>29</v>
      </c>
      <c r="H66" s="1" t="s">
        <v>21</v>
      </c>
      <c r="I66" s="1" t="s">
        <v>58</v>
      </c>
      <c r="J66" s="1" t="s">
        <v>143</v>
      </c>
      <c r="K66" s="1" t="s">
        <v>24</v>
      </c>
      <c r="L66" s="1" t="s">
        <v>25</v>
      </c>
      <c r="M66" s="1" t="s">
        <v>206</v>
      </c>
      <c r="N66" s="1" t="s">
        <v>25</v>
      </c>
      <c r="O66" s="1" t="s">
        <v>206</v>
      </c>
      <c r="P66">
        <v>7</v>
      </c>
    </row>
    <row r="67" spans="1:16" x14ac:dyDescent="0.35">
      <c r="A67" s="1" t="s">
        <v>15</v>
      </c>
      <c r="B67" s="1" t="s">
        <v>210</v>
      </c>
      <c r="C67" s="1" t="s">
        <v>211</v>
      </c>
      <c r="D67" s="1" t="s">
        <v>18</v>
      </c>
      <c r="E67">
        <v>999</v>
      </c>
      <c r="F67" s="1" t="s">
        <v>212</v>
      </c>
      <c r="G67" s="1" t="s">
        <v>18</v>
      </c>
      <c r="H67" s="1" t="s">
        <v>21</v>
      </c>
      <c r="I67" s="1" t="s">
        <v>58</v>
      </c>
      <c r="J67" s="1" t="s">
        <v>148</v>
      </c>
      <c r="K67" s="1" t="s">
        <v>24</v>
      </c>
      <c r="L67" s="1" t="s">
        <v>25</v>
      </c>
      <c r="M67" s="1" t="s">
        <v>213</v>
      </c>
      <c r="N67" s="1" t="s">
        <v>25</v>
      </c>
      <c r="O67" s="1" t="s">
        <v>213</v>
      </c>
      <c r="P67">
        <v>7</v>
      </c>
    </row>
    <row r="68" spans="1:16" x14ac:dyDescent="0.35">
      <c r="A68" s="1" t="s">
        <v>15</v>
      </c>
      <c r="B68" s="1" t="s">
        <v>214</v>
      </c>
      <c r="C68" s="1" t="s">
        <v>215</v>
      </c>
      <c r="D68" s="1" t="s">
        <v>18</v>
      </c>
      <c r="E68">
        <v>999</v>
      </c>
      <c r="F68" s="1" t="s">
        <v>216</v>
      </c>
      <c r="G68" s="1" t="s">
        <v>51</v>
      </c>
      <c r="H68" s="1" t="s">
        <v>21</v>
      </c>
      <c r="I68" s="1" t="s">
        <v>58</v>
      </c>
      <c r="J68" s="1" t="s">
        <v>152</v>
      </c>
      <c r="K68" s="1" t="s">
        <v>24</v>
      </c>
      <c r="L68" s="1" t="s">
        <v>25</v>
      </c>
      <c r="M68" s="1" t="s">
        <v>213</v>
      </c>
      <c r="N68" s="1" t="s">
        <v>25</v>
      </c>
      <c r="O68" s="1" t="s">
        <v>213</v>
      </c>
      <c r="P68">
        <v>7</v>
      </c>
    </row>
    <row r="69" spans="1:16" x14ac:dyDescent="0.35">
      <c r="A69" s="1" t="s">
        <v>15</v>
      </c>
      <c r="B69" s="1" t="s">
        <v>217</v>
      </c>
      <c r="C69" s="1" t="s">
        <v>218</v>
      </c>
      <c r="D69" s="1" t="s">
        <v>18</v>
      </c>
      <c r="E69">
        <v>999</v>
      </c>
      <c r="F69" s="1" t="s">
        <v>219</v>
      </c>
      <c r="G69" s="1" t="s">
        <v>18</v>
      </c>
      <c r="H69" s="1" t="s">
        <v>21</v>
      </c>
      <c r="I69" s="1" t="s">
        <v>58</v>
      </c>
      <c r="J69" s="1" t="s">
        <v>143</v>
      </c>
      <c r="K69" s="1" t="s">
        <v>24</v>
      </c>
      <c r="L69" s="1" t="s">
        <v>25</v>
      </c>
      <c r="M69" s="1" t="s">
        <v>220</v>
      </c>
      <c r="N69" s="1" t="s">
        <v>25</v>
      </c>
      <c r="O69" s="1" t="s">
        <v>220</v>
      </c>
      <c r="P69">
        <v>7</v>
      </c>
    </row>
    <row r="70" spans="1:16" x14ac:dyDescent="0.35">
      <c r="A70" s="1" t="s">
        <v>15</v>
      </c>
      <c r="B70" s="1" t="s">
        <v>221</v>
      </c>
      <c r="C70" s="1" t="s">
        <v>222</v>
      </c>
      <c r="D70" s="1" t="s">
        <v>18</v>
      </c>
      <c r="E70">
        <v>999</v>
      </c>
      <c r="F70" s="1" t="s">
        <v>223</v>
      </c>
      <c r="G70" s="1" t="s">
        <v>18</v>
      </c>
      <c r="H70" s="1" t="s">
        <v>135</v>
      </c>
      <c r="I70" s="1" t="s">
        <v>58</v>
      </c>
      <c r="J70" s="1" t="s">
        <v>126</v>
      </c>
      <c r="K70" s="1" t="s">
        <v>24</v>
      </c>
      <c r="L70" s="1" t="s">
        <v>25</v>
      </c>
      <c r="M70" s="1" t="s">
        <v>224</v>
      </c>
      <c r="N70" s="1" t="s">
        <v>25</v>
      </c>
      <c r="O70" s="1" t="s">
        <v>224</v>
      </c>
      <c r="P70">
        <v>7</v>
      </c>
    </row>
    <row r="71" spans="1:16" x14ac:dyDescent="0.35">
      <c r="A71" s="1" t="s">
        <v>15</v>
      </c>
      <c r="B71" s="1" t="s">
        <v>225</v>
      </c>
      <c r="C71" s="1" t="s">
        <v>226</v>
      </c>
      <c r="D71" s="1" t="s">
        <v>18</v>
      </c>
      <c r="E71">
        <v>999</v>
      </c>
      <c r="F71" s="1" t="s">
        <v>227</v>
      </c>
      <c r="G71" s="1" t="s">
        <v>29</v>
      </c>
      <c r="H71" s="1" t="s">
        <v>135</v>
      </c>
      <c r="I71" s="1" t="s">
        <v>58</v>
      </c>
      <c r="J71" s="1" t="s">
        <v>126</v>
      </c>
      <c r="K71" s="1" t="s">
        <v>24</v>
      </c>
      <c r="L71" s="1" t="s">
        <v>25</v>
      </c>
      <c r="M71" s="1" t="s">
        <v>224</v>
      </c>
      <c r="N71" s="1" t="s">
        <v>25</v>
      </c>
      <c r="O71" s="1" t="s">
        <v>224</v>
      </c>
      <c r="P71">
        <v>7</v>
      </c>
    </row>
    <row r="72" spans="1:16" x14ac:dyDescent="0.35">
      <c r="A72" s="1" t="s">
        <v>15</v>
      </c>
      <c r="B72" s="1" t="s">
        <v>60</v>
      </c>
      <c r="C72" s="1" t="s">
        <v>61</v>
      </c>
      <c r="D72" s="1" t="s">
        <v>18</v>
      </c>
      <c r="E72">
        <v>8</v>
      </c>
      <c r="F72" s="1" t="s">
        <v>63</v>
      </c>
      <c r="G72" s="1" t="s">
        <v>18</v>
      </c>
      <c r="H72" s="1" t="s">
        <v>21</v>
      </c>
      <c r="I72" s="1" t="s">
        <v>64</v>
      </c>
      <c r="J72" s="1" t="s">
        <v>23</v>
      </c>
      <c r="K72" s="1" t="s">
        <v>24</v>
      </c>
      <c r="L72" s="1" t="s">
        <v>25</v>
      </c>
      <c r="M72" s="1" t="s">
        <v>59</v>
      </c>
      <c r="N72" s="1" t="s">
        <v>25</v>
      </c>
      <c r="O72" s="1" t="s">
        <v>59</v>
      </c>
      <c r="P72">
        <v>8</v>
      </c>
    </row>
    <row r="73" spans="1:16" x14ac:dyDescent="0.35">
      <c r="A73" s="1" t="s">
        <v>15</v>
      </c>
      <c r="B73" s="1" t="s">
        <v>549</v>
      </c>
      <c r="C73" s="1" t="s">
        <v>550</v>
      </c>
      <c r="D73" s="1" t="s">
        <v>18</v>
      </c>
      <c r="E73">
        <v>999</v>
      </c>
      <c r="F73" s="1" t="s">
        <v>551</v>
      </c>
      <c r="G73" s="1" t="s">
        <v>51</v>
      </c>
      <c r="H73" s="1" t="s">
        <v>21</v>
      </c>
      <c r="I73" s="1" t="s">
        <v>64</v>
      </c>
      <c r="J73" s="1" t="s">
        <v>131</v>
      </c>
      <c r="K73" s="1" t="s">
        <v>24</v>
      </c>
      <c r="L73" s="1" t="s">
        <v>25</v>
      </c>
      <c r="M73" s="1" t="s">
        <v>552</v>
      </c>
      <c r="N73" s="1" t="s">
        <v>25</v>
      </c>
      <c r="O73" s="1" t="s">
        <v>552</v>
      </c>
      <c r="P73">
        <v>8</v>
      </c>
    </row>
    <row r="74" spans="1:16" x14ac:dyDescent="0.35">
      <c r="A74" s="1" t="s">
        <v>15</v>
      </c>
      <c r="B74" s="1" t="s">
        <v>553</v>
      </c>
      <c r="C74" s="1" t="s">
        <v>554</v>
      </c>
      <c r="D74" s="1" t="s">
        <v>18</v>
      </c>
      <c r="E74">
        <v>999</v>
      </c>
      <c r="F74" s="1" t="s">
        <v>555</v>
      </c>
      <c r="G74" s="1" t="s">
        <v>29</v>
      </c>
      <c r="H74" s="1" t="s">
        <v>135</v>
      </c>
      <c r="I74" s="1" t="s">
        <v>64</v>
      </c>
      <c r="J74" s="1" t="s">
        <v>126</v>
      </c>
      <c r="K74" s="1" t="s">
        <v>24</v>
      </c>
      <c r="L74" s="1" t="s">
        <v>25</v>
      </c>
      <c r="M74" s="1" t="s">
        <v>556</v>
      </c>
      <c r="N74" s="1" t="s">
        <v>25</v>
      </c>
      <c r="O74" s="1" t="s">
        <v>556</v>
      </c>
      <c r="P74">
        <v>8</v>
      </c>
    </row>
    <row r="75" spans="1:16" x14ac:dyDescent="0.35">
      <c r="A75" s="1" t="s">
        <v>15</v>
      </c>
      <c r="B75" s="1" t="s">
        <v>557</v>
      </c>
      <c r="C75" s="1" t="s">
        <v>558</v>
      </c>
      <c r="D75" s="1" t="s">
        <v>18</v>
      </c>
      <c r="E75">
        <v>999</v>
      </c>
      <c r="F75" s="1" t="s">
        <v>559</v>
      </c>
      <c r="G75" s="1" t="s">
        <v>18</v>
      </c>
      <c r="H75" s="1" t="s">
        <v>135</v>
      </c>
      <c r="I75" s="1" t="s">
        <v>64</v>
      </c>
      <c r="J75" s="1" t="s">
        <v>126</v>
      </c>
      <c r="K75" s="1" t="s">
        <v>24</v>
      </c>
      <c r="L75" s="1" t="s">
        <v>25</v>
      </c>
      <c r="M75" s="1" t="s">
        <v>556</v>
      </c>
      <c r="N75" s="1" t="s">
        <v>25</v>
      </c>
      <c r="O75" s="1" t="s">
        <v>556</v>
      </c>
      <c r="P75">
        <v>8</v>
      </c>
    </row>
    <row r="76" spans="1:16" x14ac:dyDescent="0.35">
      <c r="A76" s="1" t="s">
        <v>15</v>
      </c>
      <c r="B76" s="1" t="s">
        <v>560</v>
      </c>
      <c r="C76" s="1" t="s">
        <v>561</v>
      </c>
      <c r="D76" s="1" t="s">
        <v>18</v>
      </c>
      <c r="E76">
        <v>999</v>
      </c>
      <c r="F76" s="1" t="s">
        <v>562</v>
      </c>
      <c r="G76" s="1" t="s">
        <v>34</v>
      </c>
      <c r="H76" s="1" t="s">
        <v>21</v>
      </c>
      <c r="I76" s="1" t="s">
        <v>64</v>
      </c>
      <c r="J76" s="1" t="s">
        <v>143</v>
      </c>
      <c r="K76" s="1" t="s">
        <v>24</v>
      </c>
      <c r="L76" s="1" t="s">
        <v>25</v>
      </c>
      <c r="M76" s="1" t="s">
        <v>563</v>
      </c>
      <c r="N76" s="1" t="s">
        <v>25</v>
      </c>
      <c r="O76" s="1" t="s">
        <v>563</v>
      </c>
      <c r="P76">
        <v>8</v>
      </c>
    </row>
    <row r="77" spans="1:16" x14ac:dyDescent="0.35">
      <c r="A77" s="1" t="s">
        <v>15</v>
      </c>
      <c r="B77" s="1" t="s">
        <v>564</v>
      </c>
      <c r="C77" s="1" t="s">
        <v>565</v>
      </c>
      <c r="D77" s="1" t="s">
        <v>18</v>
      </c>
      <c r="E77">
        <v>999</v>
      </c>
      <c r="F77" s="1" t="s">
        <v>566</v>
      </c>
      <c r="G77" s="1" t="s">
        <v>18</v>
      </c>
      <c r="H77" s="1" t="s">
        <v>21</v>
      </c>
      <c r="I77" s="1" t="s">
        <v>64</v>
      </c>
      <c r="J77" s="1" t="s">
        <v>148</v>
      </c>
      <c r="K77" s="1" t="s">
        <v>24</v>
      </c>
      <c r="L77" s="1" t="s">
        <v>25</v>
      </c>
      <c r="M77" s="1" t="s">
        <v>563</v>
      </c>
      <c r="N77" s="1" t="s">
        <v>25</v>
      </c>
      <c r="O77" s="1" t="s">
        <v>563</v>
      </c>
      <c r="P77">
        <v>8</v>
      </c>
    </row>
    <row r="78" spans="1:16" x14ac:dyDescent="0.35">
      <c r="A78" s="1" t="s">
        <v>15</v>
      </c>
      <c r="B78" s="1" t="s">
        <v>567</v>
      </c>
      <c r="C78" s="1" t="s">
        <v>568</v>
      </c>
      <c r="D78" s="1" t="s">
        <v>18</v>
      </c>
      <c r="E78">
        <v>999</v>
      </c>
      <c r="F78" s="1" t="s">
        <v>569</v>
      </c>
      <c r="G78" s="1" t="s">
        <v>56</v>
      </c>
      <c r="H78" s="1" t="s">
        <v>21</v>
      </c>
      <c r="I78" s="1" t="s">
        <v>64</v>
      </c>
      <c r="J78" s="1" t="s">
        <v>152</v>
      </c>
      <c r="K78" s="1" t="s">
        <v>24</v>
      </c>
      <c r="L78" s="1" t="s">
        <v>25</v>
      </c>
      <c r="M78" s="1" t="s">
        <v>570</v>
      </c>
      <c r="N78" s="1" t="s">
        <v>25</v>
      </c>
      <c r="O78" s="1" t="s">
        <v>570</v>
      </c>
      <c r="P78">
        <v>8</v>
      </c>
    </row>
    <row r="79" spans="1:16" x14ac:dyDescent="0.35">
      <c r="A79" s="1" t="s">
        <v>15</v>
      </c>
      <c r="B79" s="1" t="s">
        <v>571</v>
      </c>
      <c r="C79" s="1" t="s">
        <v>572</v>
      </c>
      <c r="D79" s="1" t="s">
        <v>18</v>
      </c>
      <c r="E79">
        <v>999</v>
      </c>
      <c r="F79" s="1" t="s">
        <v>573</v>
      </c>
      <c r="G79" s="1" t="s">
        <v>18</v>
      </c>
      <c r="H79" s="1" t="s">
        <v>21</v>
      </c>
      <c r="I79" s="1" t="s">
        <v>64</v>
      </c>
      <c r="J79" s="1" t="s">
        <v>143</v>
      </c>
      <c r="K79" s="1" t="s">
        <v>24</v>
      </c>
      <c r="L79" s="1" t="s">
        <v>25</v>
      </c>
      <c r="M79" s="1" t="s">
        <v>570</v>
      </c>
      <c r="N79" s="1" t="s">
        <v>25</v>
      </c>
      <c r="O79" s="1" t="s">
        <v>570</v>
      </c>
      <c r="P79">
        <v>8</v>
      </c>
    </row>
    <row r="80" spans="1:16" x14ac:dyDescent="0.35">
      <c r="A80" s="1" t="s">
        <v>15</v>
      </c>
      <c r="B80" s="1" t="s">
        <v>574</v>
      </c>
      <c r="C80" s="1" t="s">
        <v>575</v>
      </c>
      <c r="D80" s="1" t="s">
        <v>18</v>
      </c>
      <c r="E80">
        <v>999</v>
      </c>
      <c r="F80" s="1" t="s">
        <v>576</v>
      </c>
      <c r="G80" s="1" t="s">
        <v>18</v>
      </c>
      <c r="H80" s="1" t="s">
        <v>135</v>
      </c>
      <c r="I80" s="1" t="s">
        <v>64</v>
      </c>
      <c r="J80" s="1" t="s">
        <v>126</v>
      </c>
      <c r="K80" s="1" t="s">
        <v>24</v>
      </c>
      <c r="L80" s="1" t="s">
        <v>25</v>
      </c>
      <c r="M80" s="1" t="s">
        <v>577</v>
      </c>
      <c r="N80" s="1" t="s">
        <v>25</v>
      </c>
      <c r="O80" s="1" t="s">
        <v>577</v>
      </c>
      <c r="P80">
        <v>8</v>
      </c>
    </row>
    <row r="81" spans="1:16" x14ac:dyDescent="0.35">
      <c r="A81" s="1" t="s">
        <v>15</v>
      </c>
      <c r="B81" s="1" t="s">
        <v>578</v>
      </c>
      <c r="C81" s="1" t="s">
        <v>579</v>
      </c>
      <c r="D81" s="1" t="s">
        <v>18</v>
      </c>
      <c r="E81">
        <v>999</v>
      </c>
      <c r="F81" s="1" t="s">
        <v>580</v>
      </c>
      <c r="G81" s="1" t="s">
        <v>34</v>
      </c>
      <c r="H81" s="1" t="s">
        <v>135</v>
      </c>
      <c r="I81" s="1" t="s">
        <v>64</v>
      </c>
      <c r="J81" s="1" t="s">
        <v>126</v>
      </c>
      <c r="K81" s="1" t="s">
        <v>24</v>
      </c>
      <c r="L81" s="1" t="s">
        <v>25</v>
      </c>
      <c r="M81" s="1" t="s">
        <v>577</v>
      </c>
      <c r="N81" s="1" t="s">
        <v>25</v>
      </c>
      <c r="O81" s="1" t="s">
        <v>577</v>
      </c>
      <c r="P81">
        <v>8</v>
      </c>
    </row>
    <row r="82" spans="1:16" x14ac:dyDescent="0.35">
      <c r="A82" s="1" t="s">
        <v>15</v>
      </c>
      <c r="B82" s="1" t="s">
        <v>65</v>
      </c>
      <c r="C82" s="1" t="s">
        <v>66</v>
      </c>
      <c r="D82" s="1" t="s">
        <v>18</v>
      </c>
      <c r="E82">
        <v>9</v>
      </c>
      <c r="F82" s="1" t="s">
        <v>68</v>
      </c>
      <c r="G82" s="1" t="s">
        <v>18</v>
      </c>
      <c r="H82" s="1" t="s">
        <v>21</v>
      </c>
      <c r="I82" s="1" t="s">
        <v>69</v>
      </c>
      <c r="J82" s="1" t="s">
        <v>23</v>
      </c>
      <c r="K82" s="1" t="s">
        <v>24</v>
      </c>
      <c r="L82" s="1" t="s">
        <v>25</v>
      </c>
      <c r="M82" s="1" t="s">
        <v>70</v>
      </c>
      <c r="N82" s="1" t="s">
        <v>25</v>
      </c>
      <c r="O82" s="1" t="s">
        <v>70</v>
      </c>
      <c r="P82">
        <v>9</v>
      </c>
    </row>
    <row r="83" spans="1:16" x14ac:dyDescent="0.35">
      <c r="A83" s="1" t="s">
        <v>15</v>
      </c>
      <c r="B83" s="1" t="s">
        <v>128</v>
      </c>
      <c r="C83" s="1" t="s">
        <v>129</v>
      </c>
      <c r="D83" s="1" t="s">
        <v>18</v>
      </c>
      <c r="E83">
        <v>999</v>
      </c>
      <c r="F83" s="1" t="s">
        <v>130</v>
      </c>
      <c r="G83" s="1" t="s">
        <v>45</v>
      </c>
      <c r="H83" s="1" t="s">
        <v>21</v>
      </c>
      <c r="I83" s="1" t="s">
        <v>69</v>
      </c>
      <c r="J83" s="1" t="s">
        <v>131</v>
      </c>
      <c r="K83" s="1" t="s">
        <v>24</v>
      </c>
      <c r="L83" s="1" t="s">
        <v>25</v>
      </c>
      <c r="M83" s="1" t="s">
        <v>127</v>
      </c>
      <c r="N83" s="1" t="s">
        <v>25</v>
      </c>
      <c r="O83" s="1" t="s">
        <v>127</v>
      </c>
      <c r="P83">
        <v>9</v>
      </c>
    </row>
    <row r="84" spans="1:16" x14ac:dyDescent="0.35">
      <c r="A84" s="1" t="s">
        <v>15</v>
      </c>
      <c r="B84" s="1" t="s">
        <v>132</v>
      </c>
      <c r="C84" s="1" t="s">
        <v>133</v>
      </c>
      <c r="D84" s="1" t="s">
        <v>18</v>
      </c>
      <c r="E84">
        <v>999</v>
      </c>
      <c r="F84" s="1" t="s">
        <v>134</v>
      </c>
      <c r="G84" s="1" t="s">
        <v>19</v>
      </c>
      <c r="H84" s="1" t="s">
        <v>135</v>
      </c>
      <c r="I84" s="1" t="s">
        <v>69</v>
      </c>
      <c r="J84" s="1" t="s">
        <v>126</v>
      </c>
      <c r="K84" s="1" t="s">
        <v>24</v>
      </c>
      <c r="L84" s="1" t="s">
        <v>25</v>
      </c>
      <c r="M84" s="1" t="s">
        <v>136</v>
      </c>
      <c r="N84" s="1" t="s">
        <v>25</v>
      </c>
      <c r="O84" s="1" t="s">
        <v>136</v>
      </c>
      <c r="P84">
        <v>9</v>
      </c>
    </row>
    <row r="85" spans="1:16" x14ac:dyDescent="0.35">
      <c r="A85" s="1" t="s">
        <v>15</v>
      </c>
      <c r="B85" s="1" t="s">
        <v>137</v>
      </c>
      <c r="C85" s="1" t="s">
        <v>138</v>
      </c>
      <c r="D85" s="1" t="s">
        <v>18</v>
      </c>
      <c r="E85">
        <v>999</v>
      </c>
      <c r="F85" s="1" t="s">
        <v>139</v>
      </c>
      <c r="G85" s="1" t="s">
        <v>18</v>
      </c>
      <c r="H85" s="1" t="s">
        <v>135</v>
      </c>
      <c r="I85" s="1" t="s">
        <v>69</v>
      </c>
      <c r="J85" s="1" t="s">
        <v>126</v>
      </c>
      <c r="K85" s="1" t="s">
        <v>24</v>
      </c>
      <c r="L85" s="1" t="s">
        <v>25</v>
      </c>
      <c r="M85" s="1" t="s">
        <v>136</v>
      </c>
      <c r="N85" s="1" t="s">
        <v>25</v>
      </c>
      <c r="O85" s="1" t="s">
        <v>136</v>
      </c>
      <c r="P85">
        <v>9</v>
      </c>
    </row>
    <row r="86" spans="1:16" x14ac:dyDescent="0.35">
      <c r="A86" s="1" t="s">
        <v>15</v>
      </c>
      <c r="B86" s="1" t="s">
        <v>140</v>
      </c>
      <c r="C86" s="1" t="s">
        <v>141</v>
      </c>
      <c r="D86" s="1" t="s">
        <v>18</v>
      </c>
      <c r="E86">
        <v>999</v>
      </c>
      <c r="F86" s="1" t="s">
        <v>142</v>
      </c>
      <c r="G86" s="1" t="s">
        <v>29</v>
      </c>
      <c r="H86" s="1" t="s">
        <v>21</v>
      </c>
      <c r="I86" s="1" t="s">
        <v>69</v>
      </c>
      <c r="J86" s="1" t="s">
        <v>143</v>
      </c>
      <c r="K86" s="1" t="s">
        <v>24</v>
      </c>
      <c r="L86" s="1" t="s">
        <v>25</v>
      </c>
      <c r="M86" s="1" t="s">
        <v>144</v>
      </c>
      <c r="N86" s="1" t="s">
        <v>25</v>
      </c>
      <c r="O86" s="1" t="s">
        <v>144</v>
      </c>
      <c r="P86">
        <v>9</v>
      </c>
    </row>
    <row r="87" spans="1:16" x14ac:dyDescent="0.35">
      <c r="A87" s="1" t="s">
        <v>15</v>
      </c>
      <c r="B87" s="1" t="s">
        <v>145</v>
      </c>
      <c r="C87" s="1" t="s">
        <v>146</v>
      </c>
      <c r="D87" s="1" t="s">
        <v>18</v>
      </c>
      <c r="E87">
        <v>999</v>
      </c>
      <c r="F87" s="1" t="s">
        <v>147</v>
      </c>
      <c r="G87" s="1" t="s">
        <v>18</v>
      </c>
      <c r="H87" s="1" t="s">
        <v>21</v>
      </c>
      <c r="I87" s="1" t="s">
        <v>69</v>
      </c>
      <c r="J87" s="1" t="s">
        <v>148</v>
      </c>
      <c r="K87" s="1" t="s">
        <v>24</v>
      </c>
      <c r="L87" s="1" t="s">
        <v>25</v>
      </c>
      <c r="M87" s="1" t="s">
        <v>144</v>
      </c>
      <c r="N87" s="1" t="s">
        <v>25</v>
      </c>
      <c r="O87" s="1" t="s">
        <v>144</v>
      </c>
      <c r="P87">
        <v>9</v>
      </c>
    </row>
    <row r="88" spans="1:16" x14ac:dyDescent="0.35">
      <c r="A88" s="1" t="s">
        <v>15</v>
      </c>
      <c r="B88" s="1" t="s">
        <v>149</v>
      </c>
      <c r="C88" s="1" t="s">
        <v>150</v>
      </c>
      <c r="D88" s="1" t="s">
        <v>18</v>
      </c>
      <c r="E88">
        <v>999</v>
      </c>
      <c r="F88" s="1" t="s">
        <v>151</v>
      </c>
      <c r="G88" s="1" t="s">
        <v>51</v>
      </c>
      <c r="H88" s="1" t="s">
        <v>21</v>
      </c>
      <c r="I88" s="1" t="s">
        <v>69</v>
      </c>
      <c r="J88" s="1" t="s">
        <v>152</v>
      </c>
      <c r="K88" s="1" t="s">
        <v>24</v>
      </c>
      <c r="L88" s="1" t="s">
        <v>25</v>
      </c>
      <c r="M88" s="1" t="s">
        <v>153</v>
      </c>
      <c r="N88" s="1" t="s">
        <v>25</v>
      </c>
      <c r="O88" s="1" t="s">
        <v>153</v>
      </c>
      <c r="P88">
        <v>9</v>
      </c>
    </row>
    <row r="89" spans="1:16" x14ac:dyDescent="0.35">
      <c r="A89" s="1" t="s">
        <v>15</v>
      </c>
      <c r="B89" s="1" t="s">
        <v>154</v>
      </c>
      <c r="C89" s="1" t="s">
        <v>155</v>
      </c>
      <c r="D89" s="1" t="s">
        <v>18</v>
      </c>
      <c r="E89">
        <v>999</v>
      </c>
      <c r="F89" s="1" t="s">
        <v>156</v>
      </c>
      <c r="G89" s="1" t="s">
        <v>18</v>
      </c>
      <c r="H89" s="1" t="s">
        <v>21</v>
      </c>
      <c r="I89" s="1" t="s">
        <v>69</v>
      </c>
      <c r="J89" s="1" t="s">
        <v>143</v>
      </c>
      <c r="K89" s="1" t="s">
        <v>24</v>
      </c>
      <c r="L89" s="1" t="s">
        <v>25</v>
      </c>
      <c r="M89" s="1" t="s">
        <v>153</v>
      </c>
      <c r="N89" s="1" t="s">
        <v>25</v>
      </c>
      <c r="O89" s="1" t="s">
        <v>153</v>
      </c>
      <c r="P89">
        <v>9</v>
      </c>
    </row>
    <row r="90" spans="1:16" x14ac:dyDescent="0.35">
      <c r="A90" s="1" t="s">
        <v>15</v>
      </c>
      <c r="B90" s="1" t="s">
        <v>157</v>
      </c>
      <c r="C90" s="1" t="s">
        <v>158</v>
      </c>
      <c r="D90" s="1" t="s">
        <v>18</v>
      </c>
      <c r="E90">
        <v>999</v>
      </c>
      <c r="F90" s="1" t="s">
        <v>159</v>
      </c>
      <c r="G90" s="1" t="s">
        <v>18</v>
      </c>
      <c r="H90" s="1" t="s">
        <v>135</v>
      </c>
      <c r="I90" s="1" t="s">
        <v>69</v>
      </c>
      <c r="J90" s="1" t="s">
        <v>126</v>
      </c>
      <c r="K90" s="1" t="s">
        <v>24</v>
      </c>
      <c r="L90" s="1" t="s">
        <v>25</v>
      </c>
      <c r="M90" s="1" t="s">
        <v>160</v>
      </c>
      <c r="N90" s="1" t="s">
        <v>25</v>
      </c>
      <c r="O90" s="1" t="s">
        <v>160</v>
      </c>
      <c r="P90">
        <v>9</v>
      </c>
    </row>
    <row r="91" spans="1:16" x14ac:dyDescent="0.35">
      <c r="A91" s="1" t="s">
        <v>15</v>
      </c>
      <c r="B91" s="1" t="s">
        <v>161</v>
      </c>
      <c r="C91" s="1" t="s">
        <v>162</v>
      </c>
      <c r="D91" s="1" t="s">
        <v>18</v>
      </c>
      <c r="E91">
        <v>999</v>
      </c>
      <c r="F91" s="1" t="s">
        <v>163</v>
      </c>
      <c r="G91" s="1" t="s">
        <v>29</v>
      </c>
      <c r="H91" s="1" t="s">
        <v>135</v>
      </c>
      <c r="I91" s="1" t="s">
        <v>69</v>
      </c>
      <c r="J91" s="1" t="s">
        <v>126</v>
      </c>
      <c r="K91" s="1" t="s">
        <v>24</v>
      </c>
      <c r="L91" s="1" t="s">
        <v>25</v>
      </c>
      <c r="M91" s="1" t="s">
        <v>164</v>
      </c>
      <c r="N91" s="1" t="s">
        <v>25</v>
      </c>
      <c r="O91" s="1" t="s">
        <v>164</v>
      </c>
      <c r="P91">
        <v>9</v>
      </c>
    </row>
    <row r="92" spans="1:16" x14ac:dyDescent="0.35">
      <c r="A92" s="1" t="s">
        <v>15</v>
      </c>
      <c r="B92" s="1" t="s">
        <v>71</v>
      </c>
      <c r="C92" s="1" t="s">
        <v>72</v>
      </c>
      <c r="D92" s="1" t="s">
        <v>18</v>
      </c>
      <c r="E92">
        <v>10</v>
      </c>
      <c r="F92" s="1" t="s">
        <v>74</v>
      </c>
      <c r="G92" s="1" t="s">
        <v>18</v>
      </c>
      <c r="H92" s="1" t="s">
        <v>21</v>
      </c>
      <c r="I92" s="1" t="s">
        <v>75</v>
      </c>
      <c r="J92" s="1" t="s">
        <v>23</v>
      </c>
      <c r="K92" s="1" t="s">
        <v>24</v>
      </c>
      <c r="L92" s="1" t="s">
        <v>25</v>
      </c>
      <c r="M92" s="1" t="s">
        <v>70</v>
      </c>
      <c r="N92" s="1" t="s">
        <v>25</v>
      </c>
      <c r="O92" s="1" t="s">
        <v>70</v>
      </c>
      <c r="P92">
        <v>10</v>
      </c>
    </row>
    <row r="93" spans="1:16" x14ac:dyDescent="0.35">
      <c r="A93" s="1" t="s">
        <v>15</v>
      </c>
      <c r="B93" s="1" t="s">
        <v>320</v>
      </c>
      <c r="C93" s="1" t="s">
        <v>321</v>
      </c>
      <c r="D93" s="1" t="s">
        <v>18</v>
      </c>
      <c r="E93">
        <v>999</v>
      </c>
      <c r="F93" s="1" t="s">
        <v>322</v>
      </c>
      <c r="G93" s="1" t="s">
        <v>51</v>
      </c>
      <c r="H93" s="1" t="s">
        <v>21</v>
      </c>
      <c r="I93" s="1" t="s">
        <v>75</v>
      </c>
      <c r="J93" s="1" t="s">
        <v>131</v>
      </c>
      <c r="K93" s="1" t="s">
        <v>24</v>
      </c>
      <c r="L93" s="1" t="s">
        <v>25</v>
      </c>
      <c r="M93" s="1" t="s">
        <v>323</v>
      </c>
      <c r="N93" s="1" t="s">
        <v>25</v>
      </c>
      <c r="O93" s="1" t="s">
        <v>323</v>
      </c>
      <c r="P93">
        <v>10</v>
      </c>
    </row>
    <row r="94" spans="1:16" x14ac:dyDescent="0.35">
      <c r="A94" s="1" t="s">
        <v>15</v>
      </c>
      <c r="B94" s="1" t="s">
        <v>324</v>
      </c>
      <c r="C94" s="1" t="s">
        <v>325</v>
      </c>
      <c r="D94" s="1" t="s">
        <v>18</v>
      </c>
      <c r="E94">
        <v>999</v>
      </c>
      <c r="F94" s="1" t="s">
        <v>326</v>
      </c>
      <c r="G94" s="1" t="s">
        <v>29</v>
      </c>
      <c r="H94" s="1" t="s">
        <v>135</v>
      </c>
      <c r="I94" s="1" t="s">
        <v>75</v>
      </c>
      <c r="J94" s="1" t="s">
        <v>126</v>
      </c>
      <c r="K94" s="1" t="s">
        <v>24</v>
      </c>
      <c r="L94" s="1" t="s">
        <v>25</v>
      </c>
      <c r="M94" s="1" t="s">
        <v>323</v>
      </c>
      <c r="N94" s="1" t="s">
        <v>25</v>
      </c>
      <c r="O94" s="1" t="s">
        <v>323</v>
      </c>
      <c r="P94">
        <v>10</v>
      </c>
    </row>
    <row r="95" spans="1:16" x14ac:dyDescent="0.35">
      <c r="A95" s="1" t="s">
        <v>15</v>
      </c>
      <c r="B95" s="1" t="s">
        <v>327</v>
      </c>
      <c r="C95" s="1" t="s">
        <v>328</v>
      </c>
      <c r="D95" s="1" t="s">
        <v>18</v>
      </c>
      <c r="E95">
        <v>999</v>
      </c>
      <c r="F95" s="1" t="s">
        <v>329</v>
      </c>
      <c r="G95" s="1" t="s">
        <v>18</v>
      </c>
      <c r="H95" s="1" t="s">
        <v>135</v>
      </c>
      <c r="I95" s="1" t="s">
        <v>75</v>
      </c>
      <c r="J95" s="1" t="s">
        <v>126</v>
      </c>
      <c r="K95" s="1" t="s">
        <v>24</v>
      </c>
      <c r="L95" s="1" t="s">
        <v>25</v>
      </c>
      <c r="M95" s="1" t="s">
        <v>330</v>
      </c>
      <c r="N95" s="1" t="s">
        <v>25</v>
      </c>
      <c r="O95" s="1" t="s">
        <v>330</v>
      </c>
      <c r="P95">
        <v>10</v>
      </c>
    </row>
    <row r="96" spans="1:16" x14ac:dyDescent="0.35">
      <c r="A96" s="1" t="s">
        <v>15</v>
      </c>
      <c r="B96" s="1" t="s">
        <v>331</v>
      </c>
      <c r="C96" s="1" t="s">
        <v>332</v>
      </c>
      <c r="D96" s="1" t="s">
        <v>18</v>
      </c>
      <c r="E96">
        <v>999</v>
      </c>
      <c r="F96" s="1" t="s">
        <v>333</v>
      </c>
      <c r="G96" s="1" t="s">
        <v>34</v>
      </c>
      <c r="H96" s="1" t="s">
        <v>21</v>
      </c>
      <c r="I96" s="1" t="s">
        <v>75</v>
      </c>
      <c r="J96" s="1" t="s">
        <v>143</v>
      </c>
      <c r="K96" s="1" t="s">
        <v>24</v>
      </c>
      <c r="L96" s="1" t="s">
        <v>25</v>
      </c>
      <c r="M96" s="1" t="s">
        <v>330</v>
      </c>
      <c r="N96" s="1" t="s">
        <v>25</v>
      </c>
      <c r="O96" s="1" t="s">
        <v>330</v>
      </c>
      <c r="P96">
        <v>10</v>
      </c>
    </row>
    <row r="97" spans="1:16" x14ac:dyDescent="0.35">
      <c r="A97" s="1" t="s">
        <v>15</v>
      </c>
      <c r="B97" s="1" t="s">
        <v>334</v>
      </c>
      <c r="C97" s="1" t="s">
        <v>335</v>
      </c>
      <c r="D97" s="1" t="s">
        <v>18</v>
      </c>
      <c r="E97">
        <v>999</v>
      </c>
      <c r="F97" s="1" t="s">
        <v>336</v>
      </c>
      <c r="G97" s="1" t="s">
        <v>18</v>
      </c>
      <c r="H97" s="1" t="s">
        <v>21</v>
      </c>
      <c r="I97" s="1" t="s">
        <v>75</v>
      </c>
      <c r="J97" s="1" t="s">
        <v>148</v>
      </c>
      <c r="K97" s="1" t="s">
        <v>24</v>
      </c>
      <c r="L97" s="1" t="s">
        <v>25</v>
      </c>
      <c r="M97" s="1" t="s">
        <v>337</v>
      </c>
      <c r="N97" s="1" t="s">
        <v>25</v>
      </c>
      <c r="O97" s="1" t="s">
        <v>337</v>
      </c>
      <c r="P97">
        <v>10</v>
      </c>
    </row>
    <row r="98" spans="1:16" x14ac:dyDescent="0.35">
      <c r="A98" s="1" t="s">
        <v>15</v>
      </c>
      <c r="B98" s="1" t="s">
        <v>338</v>
      </c>
      <c r="C98" s="1" t="s">
        <v>339</v>
      </c>
      <c r="D98" s="1" t="s">
        <v>18</v>
      </c>
      <c r="E98">
        <v>999</v>
      </c>
      <c r="F98" s="1" t="s">
        <v>340</v>
      </c>
      <c r="G98" s="1" t="s">
        <v>56</v>
      </c>
      <c r="H98" s="1" t="s">
        <v>21</v>
      </c>
      <c r="I98" s="1" t="s">
        <v>75</v>
      </c>
      <c r="J98" s="1" t="s">
        <v>152</v>
      </c>
      <c r="K98" s="1" t="s">
        <v>24</v>
      </c>
      <c r="L98" s="1" t="s">
        <v>25</v>
      </c>
      <c r="M98" s="1" t="s">
        <v>337</v>
      </c>
      <c r="N98" s="1" t="s">
        <v>25</v>
      </c>
      <c r="O98" s="1" t="s">
        <v>337</v>
      </c>
      <c r="P98">
        <v>10</v>
      </c>
    </row>
    <row r="99" spans="1:16" x14ac:dyDescent="0.35">
      <c r="A99" s="1" t="s">
        <v>15</v>
      </c>
      <c r="B99" s="1" t="s">
        <v>341</v>
      </c>
      <c r="C99" s="1" t="s">
        <v>342</v>
      </c>
      <c r="D99" s="1" t="s">
        <v>18</v>
      </c>
      <c r="E99">
        <v>999</v>
      </c>
      <c r="F99" s="1" t="s">
        <v>343</v>
      </c>
      <c r="G99" s="1" t="s">
        <v>18</v>
      </c>
      <c r="H99" s="1" t="s">
        <v>21</v>
      </c>
      <c r="I99" s="1" t="s">
        <v>75</v>
      </c>
      <c r="J99" s="1" t="s">
        <v>143</v>
      </c>
      <c r="K99" s="1" t="s">
        <v>24</v>
      </c>
      <c r="L99" s="1" t="s">
        <v>25</v>
      </c>
      <c r="M99" s="1" t="s">
        <v>344</v>
      </c>
      <c r="N99" s="1" t="s">
        <v>25</v>
      </c>
      <c r="O99" s="1" t="s">
        <v>344</v>
      </c>
      <c r="P99">
        <v>10</v>
      </c>
    </row>
    <row r="100" spans="1:16" x14ac:dyDescent="0.35">
      <c r="A100" s="1" t="s">
        <v>15</v>
      </c>
      <c r="B100" s="1" t="s">
        <v>345</v>
      </c>
      <c r="C100" s="1" t="s">
        <v>346</v>
      </c>
      <c r="D100" s="1" t="s">
        <v>18</v>
      </c>
      <c r="E100">
        <v>999</v>
      </c>
      <c r="F100" s="1" t="s">
        <v>347</v>
      </c>
      <c r="G100" s="1" t="s">
        <v>18</v>
      </c>
      <c r="H100" s="1" t="s">
        <v>135</v>
      </c>
      <c r="I100" s="1" t="s">
        <v>75</v>
      </c>
      <c r="J100" s="1" t="s">
        <v>126</v>
      </c>
      <c r="K100" s="1" t="s">
        <v>24</v>
      </c>
      <c r="L100" s="1" t="s">
        <v>25</v>
      </c>
      <c r="M100" s="1" t="s">
        <v>344</v>
      </c>
      <c r="N100" s="1" t="s">
        <v>25</v>
      </c>
      <c r="O100" s="1" t="s">
        <v>344</v>
      </c>
      <c r="P100">
        <v>10</v>
      </c>
    </row>
    <row r="101" spans="1:16" x14ac:dyDescent="0.35">
      <c r="A101" s="1" t="s">
        <v>15</v>
      </c>
      <c r="B101" s="1" t="s">
        <v>348</v>
      </c>
      <c r="C101" s="1" t="s">
        <v>349</v>
      </c>
      <c r="D101" s="1" t="s">
        <v>18</v>
      </c>
      <c r="E101">
        <v>999</v>
      </c>
      <c r="F101" s="1" t="s">
        <v>350</v>
      </c>
      <c r="G101" s="1" t="s">
        <v>34</v>
      </c>
      <c r="H101" s="1" t="s">
        <v>135</v>
      </c>
      <c r="I101" s="1" t="s">
        <v>75</v>
      </c>
      <c r="J101" s="1" t="s">
        <v>126</v>
      </c>
      <c r="K101" s="1" t="s">
        <v>24</v>
      </c>
      <c r="L101" s="1" t="s">
        <v>25</v>
      </c>
      <c r="M101" s="1" t="s">
        <v>351</v>
      </c>
      <c r="N101" s="1" t="s">
        <v>25</v>
      </c>
      <c r="O101" s="1" t="s">
        <v>351</v>
      </c>
      <c r="P101">
        <v>10</v>
      </c>
    </row>
    <row r="102" spans="1:16" x14ac:dyDescent="0.35">
      <c r="A102" s="1" t="s">
        <v>15</v>
      </c>
      <c r="B102" s="1" t="s">
        <v>76</v>
      </c>
      <c r="C102" s="1" t="s">
        <v>77</v>
      </c>
      <c r="D102" s="1" t="s">
        <v>18</v>
      </c>
      <c r="E102">
        <v>11</v>
      </c>
      <c r="F102" s="1" t="s">
        <v>79</v>
      </c>
      <c r="G102" s="1" t="s">
        <v>18</v>
      </c>
      <c r="H102" s="1" t="s">
        <v>21</v>
      </c>
      <c r="I102" s="1" t="s">
        <v>80</v>
      </c>
      <c r="J102" s="1" t="s">
        <v>23</v>
      </c>
      <c r="K102" s="1" t="s">
        <v>24</v>
      </c>
      <c r="L102" s="1" t="s">
        <v>25</v>
      </c>
      <c r="M102" s="1" t="s">
        <v>81</v>
      </c>
      <c r="N102" s="1" t="s">
        <v>25</v>
      </c>
      <c r="O102" s="1" t="s">
        <v>81</v>
      </c>
      <c r="P102">
        <v>11</v>
      </c>
    </row>
    <row r="103" spans="1:16" x14ac:dyDescent="0.35">
      <c r="A103" s="1" t="s">
        <v>15</v>
      </c>
      <c r="B103" s="1" t="s">
        <v>165</v>
      </c>
      <c r="C103" s="1" t="s">
        <v>166</v>
      </c>
      <c r="D103" s="1" t="s">
        <v>18</v>
      </c>
      <c r="E103">
        <v>999</v>
      </c>
      <c r="F103" s="1" t="s">
        <v>167</v>
      </c>
      <c r="G103" s="1" t="s">
        <v>45</v>
      </c>
      <c r="H103" s="1" t="s">
        <v>21</v>
      </c>
      <c r="I103" s="1" t="s">
        <v>80</v>
      </c>
      <c r="J103" s="1" t="s">
        <v>131</v>
      </c>
      <c r="K103" s="1" t="s">
        <v>24</v>
      </c>
      <c r="L103" s="1" t="s">
        <v>25</v>
      </c>
      <c r="M103" s="1" t="s">
        <v>164</v>
      </c>
      <c r="N103" s="1" t="s">
        <v>25</v>
      </c>
      <c r="O103" s="1" t="s">
        <v>164</v>
      </c>
      <c r="P103">
        <v>11</v>
      </c>
    </row>
    <row r="104" spans="1:16" x14ac:dyDescent="0.35">
      <c r="A104" s="1" t="s">
        <v>15</v>
      </c>
      <c r="B104" s="1" t="s">
        <v>168</v>
      </c>
      <c r="C104" s="1" t="s">
        <v>169</v>
      </c>
      <c r="D104" s="1" t="s">
        <v>18</v>
      </c>
      <c r="E104">
        <v>999</v>
      </c>
      <c r="F104" s="1" t="s">
        <v>170</v>
      </c>
      <c r="G104" s="1" t="s">
        <v>19</v>
      </c>
      <c r="H104" s="1" t="s">
        <v>135</v>
      </c>
      <c r="I104" s="1" t="s">
        <v>80</v>
      </c>
      <c r="J104" s="1" t="s">
        <v>126</v>
      </c>
      <c r="K104" s="1" t="s">
        <v>24</v>
      </c>
      <c r="L104" s="1" t="s">
        <v>25</v>
      </c>
      <c r="M104" s="1" t="s">
        <v>171</v>
      </c>
      <c r="N104" s="1" t="s">
        <v>25</v>
      </c>
      <c r="O104" s="1" t="s">
        <v>171</v>
      </c>
      <c r="P104">
        <v>11</v>
      </c>
    </row>
    <row r="105" spans="1:16" x14ac:dyDescent="0.35">
      <c r="A105" s="1" t="s">
        <v>15</v>
      </c>
      <c r="B105" s="1" t="s">
        <v>172</v>
      </c>
      <c r="C105" s="1" t="s">
        <v>173</v>
      </c>
      <c r="D105" s="1" t="s">
        <v>18</v>
      </c>
      <c r="E105">
        <v>999</v>
      </c>
      <c r="F105" s="1" t="s">
        <v>174</v>
      </c>
      <c r="G105" s="1" t="s">
        <v>18</v>
      </c>
      <c r="H105" s="1" t="s">
        <v>135</v>
      </c>
      <c r="I105" s="1" t="s">
        <v>80</v>
      </c>
      <c r="J105" s="1" t="s">
        <v>126</v>
      </c>
      <c r="K105" s="1" t="s">
        <v>24</v>
      </c>
      <c r="L105" s="1" t="s">
        <v>25</v>
      </c>
      <c r="M105" s="1" t="s">
        <v>171</v>
      </c>
      <c r="N105" s="1" t="s">
        <v>25</v>
      </c>
      <c r="O105" s="1" t="s">
        <v>171</v>
      </c>
      <c r="P105">
        <v>11</v>
      </c>
    </row>
    <row r="106" spans="1:16" x14ac:dyDescent="0.35">
      <c r="A106" s="1" t="s">
        <v>15</v>
      </c>
      <c r="B106" s="1" t="s">
        <v>175</v>
      </c>
      <c r="C106" s="1" t="s">
        <v>176</v>
      </c>
      <c r="D106" s="1" t="s">
        <v>18</v>
      </c>
      <c r="E106">
        <v>999</v>
      </c>
      <c r="F106" s="1" t="s">
        <v>177</v>
      </c>
      <c r="G106" s="1" t="s">
        <v>29</v>
      </c>
      <c r="H106" s="1" t="s">
        <v>21</v>
      </c>
      <c r="I106" s="1" t="s">
        <v>80</v>
      </c>
      <c r="J106" s="1" t="s">
        <v>143</v>
      </c>
      <c r="K106" s="1" t="s">
        <v>24</v>
      </c>
      <c r="L106" s="1" t="s">
        <v>25</v>
      </c>
      <c r="M106" s="1" t="s">
        <v>178</v>
      </c>
      <c r="N106" s="1" t="s">
        <v>25</v>
      </c>
      <c r="O106" s="1" t="s">
        <v>178</v>
      </c>
      <c r="P106">
        <v>11</v>
      </c>
    </row>
    <row r="107" spans="1:16" x14ac:dyDescent="0.35">
      <c r="A107" s="1" t="s">
        <v>15</v>
      </c>
      <c r="B107" s="1" t="s">
        <v>179</v>
      </c>
      <c r="C107" s="1" t="s">
        <v>180</v>
      </c>
      <c r="D107" s="1" t="s">
        <v>18</v>
      </c>
      <c r="E107">
        <v>999</v>
      </c>
      <c r="F107" s="1" t="s">
        <v>181</v>
      </c>
      <c r="G107" s="1" t="s">
        <v>18</v>
      </c>
      <c r="H107" s="1" t="s">
        <v>21</v>
      </c>
      <c r="I107" s="1" t="s">
        <v>80</v>
      </c>
      <c r="J107" s="1" t="s">
        <v>148</v>
      </c>
      <c r="K107" s="1" t="s">
        <v>24</v>
      </c>
      <c r="L107" s="1" t="s">
        <v>25</v>
      </c>
      <c r="M107" s="1" t="s">
        <v>178</v>
      </c>
      <c r="N107" s="1" t="s">
        <v>25</v>
      </c>
      <c r="O107" s="1" t="s">
        <v>178</v>
      </c>
      <c r="P107">
        <v>11</v>
      </c>
    </row>
    <row r="108" spans="1:16" x14ac:dyDescent="0.35">
      <c r="A108" s="1" t="s">
        <v>15</v>
      </c>
      <c r="B108" s="1" t="s">
        <v>182</v>
      </c>
      <c r="C108" s="1" t="s">
        <v>183</v>
      </c>
      <c r="D108" s="1" t="s">
        <v>18</v>
      </c>
      <c r="E108">
        <v>999</v>
      </c>
      <c r="F108" s="1" t="s">
        <v>184</v>
      </c>
      <c r="G108" s="1" t="s">
        <v>51</v>
      </c>
      <c r="H108" s="1" t="s">
        <v>21</v>
      </c>
      <c r="I108" s="1" t="s">
        <v>80</v>
      </c>
      <c r="J108" s="1" t="s">
        <v>152</v>
      </c>
      <c r="K108" s="1" t="s">
        <v>24</v>
      </c>
      <c r="L108" s="1" t="s">
        <v>25</v>
      </c>
      <c r="M108" s="1" t="s">
        <v>185</v>
      </c>
      <c r="N108" s="1" t="s">
        <v>25</v>
      </c>
      <c r="O108" s="1" t="s">
        <v>185</v>
      </c>
      <c r="P108">
        <v>11</v>
      </c>
    </row>
    <row r="109" spans="1:16" x14ac:dyDescent="0.35">
      <c r="A109" s="1" t="s">
        <v>15</v>
      </c>
      <c r="B109" s="1" t="s">
        <v>186</v>
      </c>
      <c r="C109" s="1" t="s">
        <v>187</v>
      </c>
      <c r="D109" s="1" t="s">
        <v>18</v>
      </c>
      <c r="E109">
        <v>999</v>
      </c>
      <c r="F109" s="1" t="s">
        <v>188</v>
      </c>
      <c r="G109" s="1" t="s">
        <v>18</v>
      </c>
      <c r="H109" s="1" t="s">
        <v>21</v>
      </c>
      <c r="I109" s="1" t="s">
        <v>80</v>
      </c>
      <c r="J109" s="1" t="s">
        <v>143</v>
      </c>
      <c r="K109" s="1" t="s">
        <v>24</v>
      </c>
      <c r="L109" s="1" t="s">
        <v>25</v>
      </c>
      <c r="M109" s="1" t="s">
        <v>185</v>
      </c>
      <c r="N109" s="1" t="s">
        <v>25</v>
      </c>
      <c r="O109" s="1" t="s">
        <v>185</v>
      </c>
      <c r="P109">
        <v>11</v>
      </c>
    </row>
    <row r="110" spans="1:16" x14ac:dyDescent="0.35">
      <c r="A110" s="1" t="s">
        <v>15</v>
      </c>
      <c r="B110" s="1" t="s">
        <v>189</v>
      </c>
      <c r="C110" s="1" t="s">
        <v>190</v>
      </c>
      <c r="D110" s="1" t="s">
        <v>18</v>
      </c>
      <c r="E110">
        <v>999</v>
      </c>
      <c r="F110" s="1" t="s">
        <v>191</v>
      </c>
      <c r="G110" s="1" t="s">
        <v>18</v>
      </c>
      <c r="H110" s="1" t="s">
        <v>135</v>
      </c>
      <c r="I110" s="1" t="s">
        <v>80</v>
      </c>
      <c r="J110" s="1" t="s">
        <v>126</v>
      </c>
      <c r="K110" s="1" t="s">
        <v>24</v>
      </c>
      <c r="L110" s="1" t="s">
        <v>25</v>
      </c>
      <c r="M110" s="1" t="s">
        <v>192</v>
      </c>
      <c r="N110" s="1" t="s">
        <v>25</v>
      </c>
      <c r="O110" s="1" t="s">
        <v>192</v>
      </c>
      <c r="P110">
        <v>11</v>
      </c>
    </row>
    <row r="111" spans="1:16" x14ac:dyDescent="0.35">
      <c r="A111" s="1" t="s">
        <v>15</v>
      </c>
      <c r="B111" s="1" t="s">
        <v>193</v>
      </c>
      <c r="C111" s="1" t="s">
        <v>194</v>
      </c>
      <c r="D111" s="1" t="s">
        <v>18</v>
      </c>
      <c r="E111">
        <v>999</v>
      </c>
      <c r="F111" s="1" t="s">
        <v>195</v>
      </c>
      <c r="G111" s="1" t="s">
        <v>29</v>
      </c>
      <c r="H111" s="1" t="s">
        <v>135</v>
      </c>
      <c r="I111" s="1" t="s">
        <v>80</v>
      </c>
      <c r="J111" s="1" t="s">
        <v>126</v>
      </c>
      <c r="K111" s="1" t="s">
        <v>24</v>
      </c>
      <c r="L111" s="1" t="s">
        <v>25</v>
      </c>
      <c r="M111" s="1" t="s">
        <v>192</v>
      </c>
      <c r="N111" s="1" t="s">
        <v>25</v>
      </c>
      <c r="O111" s="1" t="s">
        <v>192</v>
      </c>
      <c r="P111">
        <v>11</v>
      </c>
    </row>
    <row r="112" spans="1:16" x14ac:dyDescent="0.35">
      <c r="A112" s="1" t="s">
        <v>15</v>
      </c>
      <c r="B112" s="1" t="s">
        <v>112</v>
      </c>
      <c r="C112" s="1" t="s">
        <v>113</v>
      </c>
      <c r="D112" s="1" t="s">
        <v>18</v>
      </c>
      <c r="E112">
        <v>12</v>
      </c>
      <c r="F112" s="1" t="s">
        <v>114</v>
      </c>
      <c r="G112" s="1" t="s">
        <v>18</v>
      </c>
      <c r="H112" s="1" t="s">
        <v>21</v>
      </c>
      <c r="I112" s="1" t="s">
        <v>115</v>
      </c>
      <c r="J112" s="1" t="s">
        <v>23</v>
      </c>
      <c r="K112" s="1" t="s">
        <v>24</v>
      </c>
      <c r="L112" s="1" t="s">
        <v>25</v>
      </c>
      <c r="M112" s="1" t="s">
        <v>116</v>
      </c>
      <c r="N112" s="1" t="s">
        <v>25</v>
      </c>
      <c r="O112" s="1" t="s">
        <v>116</v>
      </c>
      <c r="P112">
        <v>12</v>
      </c>
    </row>
    <row r="113" spans="1:16" x14ac:dyDescent="0.35">
      <c r="A113" s="1" t="s">
        <v>15</v>
      </c>
      <c r="B113" s="1" t="s">
        <v>485</v>
      </c>
      <c r="C113" s="1" t="s">
        <v>486</v>
      </c>
      <c r="D113" s="1" t="s">
        <v>18</v>
      </c>
      <c r="E113">
        <v>999</v>
      </c>
      <c r="F113" s="1" t="s">
        <v>487</v>
      </c>
      <c r="G113" s="1" t="s">
        <v>45</v>
      </c>
      <c r="H113" s="1" t="s">
        <v>21</v>
      </c>
      <c r="I113" s="1" t="s">
        <v>115</v>
      </c>
      <c r="J113" s="1" t="s">
        <v>131</v>
      </c>
      <c r="K113" s="1" t="s">
        <v>24</v>
      </c>
      <c r="L113" s="1" t="s">
        <v>25</v>
      </c>
      <c r="M113" s="1" t="s">
        <v>484</v>
      </c>
      <c r="N113" s="1" t="s">
        <v>25</v>
      </c>
      <c r="O113" s="1" t="s">
        <v>484</v>
      </c>
      <c r="P113">
        <v>12</v>
      </c>
    </row>
    <row r="114" spans="1:16" x14ac:dyDescent="0.35">
      <c r="A114" s="1" t="s">
        <v>15</v>
      </c>
      <c r="B114" s="1" t="s">
        <v>488</v>
      </c>
      <c r="C114" s="1" t="s">
        <v>489</v>
      </c>
      <c r="D114" s="1" t="s">
        <v>18</v>
      </c>
      <c r="E114">
        <v>999</v>
      </c>
      <c r="F114" s="1" t="s">
        <v>490</v>
      </c>
      <c r="G114" s="1" t="s">
        <v>19</v>
      </c>
      <c r="H114" s="1" t="s">
        <v>135</v>
      </c>
      <c r="I114" s="1" t="s">
        <v>115</v>
      </c>
      <c r="J114" s="1" t="s">
        <v>126</v>
      </c>
      <c r="K114" s="1" t="s">
        <v>24</v>
      </c>
      <c r="L114" s="1" t="s">
        <v>25</v>
      </c>
      <c r="M114" s="1" t="s">
        <v>491</v>
      </c>
      <c r="N114" s="1" t="s">
        <v>25</v>
      </c>
      <c r="O114" s="1" t="s">
        <v>491</v>
      </c>
      <c r="P114">
        <v>12</v>
      </c>
    </row>
    <row r="115" spans="1:16" x14ac:dyDescent="0.35">
      <c r="A115" s="1" t="s">
        <v>15</v>
      </c>
      <c r="B115" s="1" t="s">
        <v>492</v>
      </c>
      <c r="C115" s="1" t="s">
        <v>493</v>
      </c>
      <c r="D115" s="1" t="s">
        <v>18</v>
      </c>
      <c r="E115">
        <v>999</v>
      </c>
      <c r="F115" s="1" t="s">
        <v>494</v>
      </c>
      <c r="G115" s="1" t="s">
        <v>18</v>
      </c>
      <c r="H115" s="1" t="s">
        <v>135</v>
      </c>
      <c r="I115" s="1" t="s">
        <v>115</v>
      </c>
      <c r="J115" s="1" t="s">
        <v>126</v>
      </c>
      <c r="K115" s="1" t="s">
        <v>24</v>
      </c>
      <c r="L115" s="1" t="s">
        <v>25</v>
      </c>
      <c r="M115" s="1" t="s">
        <v>491</v>
      </c>
      <c r="N115" s="1" t="s">
        <v>25</v>
      </c>
      <c r="O115" s="1" t="s">
        <v>491</v>
      </c>
      <c r="P115">
        <v>12</v>
      </c>
    </row>
    <row r="116" spans="1:16" x14ac:dyDescent="0.35">
      <c r="A116" s="1" t="s">
        <v>15</v>
      </c>
      <c r="B116" s="1" t="s">
        <v>495</v>
      </c>
      <c r="C116" s="1" t="s">
        <v>496</v>
      </c>
      <c r="D116" s="1" t="s">
        <v>18</v>
      </c>
      <c r="E116">
        <v>999</v>
      </c>
      <c r="F116" s="1" t="s">
        <v>497</v>
      </c>
      <c r="G116" s="1" t="s">
        <v>29</v>
      </c>
      <c r="H116" s="1" t="s">
        <v>21</v>
      </c>
      <c r="I116" s="1" t="s">
        <v>115</v>
      </c>
      <c r="J116" s="1" t="s">
        <v>143</v>
      </c>
      <c r="K116" s="1" t="s">
        <v>24</v>
      </c>
      <c r="L116" s="1" t="s">
        <v>25</v>
      </c>
      <c r="M116" s="1" t="s">
        <v>498</v>
      </c>
      <c r="N116" s="1" t="s">
        <v>25</v>
      </c>
      <c r="O116" s="1" t="s">
        <v>498</v>
      </c>
      <c r="P116">
        <v>12</v>
      </c>
    </row>
    <row r="117" spans="1:16" x14ac:dyDescent="0.35">
      <c r="A117" s="1" t="s">
        <v>15</v>
      </c>
      <c r="B117" s="1" t="s">
        <v>499</v>
      </c>
      <c r="C117" s="1" t="s">
        <v>500</v>
      </c>
      <c r="D117" s="1" t="s">
        <v>18</v>
      </c>
      <c r="E117">
        <v>999</v>
      </c>
      <c r="F117" s="1" t="s">
        <v>501</v>
      </c>
      <c r="G117" s="1" t="s">
        <v>18</v>
      </c>
      <c r="H117" s="1" t="s">
        <v>21</v>
      </c>
      <c r="I117" s="1" t="s">
        <v>115</v>
      </c>
      <c r="J117" s="1" t="s">
        <v>148</v>
      </c>
      <c r="K117" s="1" t="s">
        <v>24</v>
      </c>
      <c r="L117" s="1" t="s">
        <v>25</v>
      </c>
      <c r="M117" s="1" t="s">
        <v>502</v>
      </c>
      <c r="N117" s="1" t="s">
        <v>25</v>
      </c>
      <c r="O117" s="1" t="s">
        <v>502</v>
      </c>
      <c r="P117">
        <v>12</v>
      </c>
    </row>
    <row r="118" spans="1:16" x14ac:dyDescent="0.35">
      <c r="A118" s="1" t="s">
        <v>15</v>
      </c>
      <c r="B118" s="1" t="s">
        <v>503</v>
      </c>
      <c r="C118" s="1" t="s">
        <v>504</v>
      </c>
      <c r="D118" s="1" t="s">
        <v>18</v>
      </c>
      <c r="E118">
        <v>999</v>
      </c>
      <c r="F118" s="1" t="s">
        <v>505</v>
      </c>
      <c r="G118" s="1" t="s">
        <v>51</v>
      </c>
      <c r="H118" s="1" t="s">
        <v>21</v>
      </c>
      <c r="I118" s="1" t="s">
        <v>115</v>
      </c>
      <c r="J118" s="1" t="s">
        <v>152</v>
      </c>
      <c r="K118" s="1" t="s">
        <v>24</v>
      </c>
      <c r="L118" s="1" t="s">
        <v>25</v>
      </c>
      <c r="M118" s="1" t="s">
        <v>506</v>
      </c>
      <c r="N118" s="1" t="s">
        <v>25</v>
      </c>
      <c r="O118" s="1" t="s">
        <v>506</v>
      </c>
      <c r="P118">
        <v>12</v>
      </c>
    </row>
    <row r="119" spans="1:16" x14ac:dyDescent="0.35">
      <c r="A119" s="1" t="s">
        <v>15</v>
      </c>
      <c r="B119" s="1" t="s">
        <v>507</v>
      </c>
      <c r="C119" s="1" t="s">
        <v>508</v>
      </c>
      <c r="D119" s="1" t="s">
        <v>18</v>
      </c>
      <c r="E119">
        <v>999</v>
      </c>
      <c r="F119" s="1" t="s">
        <v>509</v>
      </c>
      <c r="G119" s="1" t="s">
        <v>18</v>
      </c>
      <c r="H119" s="1" t="s">
        <v>21</v>
      </c>
      <c r="I119" s="1" t="s">
        <v>115</v>
      </c>
      <c r="J119" s="1" t="s">
        <v>143</v>
      </c>
      <c r="K119" s="1" t="s">
        <v>24</v>
      </c>
      <c r="L119" s="1" t="s">
        <v>25</v>
      </c>
      <c r="M119" s="1" t="s">
        <v>506</v>
      </c>
      <c r="N119" s="1" t="s">
        <v>25</v>
      </c>
      <c r="O119" s="1" t="s">
        <v>506</v>
      </c>
      <c r="P119">
        <v>12</v>
      </c>
    </row>
    <row r="120" spans="1:16" x14ac:dyDescent="0.35">
      <c r="A120" s="1" t="s">
        <v>15</v>
      </c>
      <c r="B120" s="1" t="s">
        <v>510</v>
      </c>
      <c r="C120" s="1" t="s">
        <v>511</v>
      </c>
      <c r="D120" s="1" t="s">
        <v>18</v>
      </c>
      <c r="E120">
        <v>999</v>
      </c>
      <c r="F120" s="1" t="s">
        <v>512</v>
      </c>
      <c r="G120" s="1" t="s">
        <v>18</v>
      </c>
      <c r="H120" s="1" t="s">
        <v>135</v>
      </c>
      <c r="I120" s="1" t="s">
        <v>115</v>
      </c>
      <c r="J120" s="1" t="s">
        <v>126</v>
      </c>
      <c r="K120" s="1" t="s">
        <v>24</v>
      </c>
      <c r="L120" s="1" t="s">
        <v>25</v>
      </c>
      <c r="M120" s="1" t="s">
        <v>513</v>
      </c>
      <c r="N120" s="1" t="s">
        <v>25</v>
      </c>
      <c r="O120" s="1" t="s">
        <v>513</v>
      </c>
      <c r="P120">
        <v>12</v>
      </c>
    </row>
    <row r="121" spans="1:16" x14ac:dyDescent="0.35">
      <c r="A121" s="1" t="s">
        <v>15</v>
      </c>
      <c r="B121" s="1" t="s">
        <v>514</v>
      </c>
      <c r="C121" s="1" t="s">
        <v>515</v>
      </c>
      <c r="D121" s="1" t="s">
        <v>18</v>
      </c>
      <c r="E121">
        <v>999</v>
      </c>
      <c r="F121" s="1" t="s">
        <v>516</v>
      </c>
      <c r="G121" s="1" t="s">
        <v>29</v>
      </c>
      <c r="H121" s="1" t="s">
        <v>135</v>
      </c>
      <c r="I121" s="1" t="s">
        <v>115</v>
      </c>
      <c r="J121" s="1" t="s">
        <v>126</v>
      </c>
      <c r="K121" s="1" t="s">
        <v>24</v>
      </c>
      <c r="L121" s="1" t="s">
        <v>25</v>
      </c>
      <c r="M121" s="1" t="s">
        <v>513</v>
      </c>
      <c r="N121" s="1" t="s">
        <v>25</v>
      </c>
      <c r="O121" s="1" t="s">
        <v>513</v>
      </c>
      <c r="P121">
        <v>12</v>
      </c>
    </row>
    <row r="122" spans="1:16" x14ac:dyDescent="0.35">
      <c r="A122" s="1" t="s">
        <v>15</v>
      </c>
      <c r="B122" s="1" t="s">
        <v>93</v>
      </c>
      <c r="C122" s="1" t="s">
        <v>94</v>
      </c>
      <c r="D122" s="1" t="s">
        <v>18</v>
      </c>
      <c r="E122">
        <v>13</v>
      </c>
      <c r="F122" s="1" t="s">
        <v>95</v>
      </c>
      <c r="G122" s="1" t="s">
        <v>18</v>
      </c>
      <c r="H122" s="1" t="s">
        <v>21</v>
      </c>
      <c r="I122" s="1" t="s">
        <v>96</v>
      </c>
      <c r="J122" s="1" t="s">
        <v>23</v>
      </c>
      <c r="K122" s="1" t="s">
        <v>24</v>
      </c>
      <c r="L122" s="1" t="s">
        <v>25</v>
      </c>
      <c r="M122" s="1" t="s">
        <v>92</v>
      </c>
      <c r="N122" s="1" t="s">
        <v>25</v>
      </c>
      <c r="O122" s="1" t="s">
        <v>92</v>
      </c>
      <c r="P122">
        <v>13</v>
      </c>
    </row>
    <row r="123" spans="1:16" x14ac:dyDescent="0.35">
      <c r="A123" s="1" t="s">
        <v>15</v>
      </c>
      <c r="B123" s="1" t="s">
        <v>384</v>
      </c>
      <c r="C123" s="1" t="s">
        <v>385</v>
      </c>
      <c r="D123" s="1" t="s">
        <v>18</v>
      </c>
      <c r="E123">
        <v>999</v>
      </c>
      <c r="F123" s="1" t="s">
        <v>386</v>
      </c>
      <c r="G123" s="1" t="s">
        <v>51</v>
      </c>
      <c r="H123" s="1" t="s">
        <v>21</v>
      </c>
      <c r="I123" s="1" t="s">
        <v>96</v>
      </c>
      <c r="J123" s="1" t="s">
        <v>131</v>
      </c>
      <c r="K123" s="1" t="s">
        <v>24</v>
      </c>
      <c r="L123" s="1" t="s">
        <v>25</v>
      </c>
      <c r="M123" s="1" t="s">
        <v>387</v>
      </c>
      <c r="N123" s="1" t="s">
        <v>25</v>
      </c>
      <c r="O123" s="1" t="s">
        <v>387</v>
      </c>
      <c r="P123">
        <v>13</v>
      </c>
    </row>
    <row r="124" spans="1:16" x14ac:dyDescent="0.35">
      <c r="A124" s="1" t="s">
        <v>15</v>
      </c>
      <c r="B124" s="1" t="s">
        <v>388</v>
      </c>
      <c r="C124" s="1" t="s">
        <v>389</v>
      </c>
      <c r="D124" s="1" t="s">
        <v>18</v>
      </c>
      <c r="E124">
        <v>999</v>
      </c>
      <c r="F124" s="1" t="s">
        <v>390</v>
      </c>
      <c r="G124" s="1" t="s">
        <v>19</v>
      </c>
      <c r="H124" s="1" t="s">
        <v>135</v>
      </c>
      <c r="I124" s="1" t="s">
        <v>96</v>
      </c>
      <c r="J124" s="1" t="s">
        <v>126</v>
      </c>
      <c r="K124" s="1" t="s">
        <v>24</v>
      </c>
      <c r="L124" s="1" t="s">
        <v>25</v>
      </c>
      <c r="M124" s="1" t="s">
        <v>391</v>
      </c>
      <c r="N124" s="1" t="s">
        <v>25</v>
      </c>
      <c r="O124" s="1" t="s">
        <v>391</v>
      </c>
      <c r="P124">
        <v>13</v>
      </c>
    </row>
    <row r="125" spans="1:16" x14ac:dyDescent="0.35">
      <c r="A125" s="1" t="s">
        <v>15</v>
      </c>
      <c r="B125" s="1" t="s">
        <v>392</v>
      </c>
      <c r="C125" s="1" t="s">
        <v>393</v>
      </c>
      <c r="D125" s="1" t="s">
        <v>18</v>
      </c>
      <c r="E125">
        <v>999</v>
      </c>
      <c r="F125" s="1" t="s">
        <v>394</v>
      </c>
      <c r="G125" s="1" t="s">
        <v>18</v>
      </c>
      <c r="H125" s="1" t="s">
        <v>135</v>
      </c>
      <c r="I125" s="1" t="s">
        <v>96</v>
      </c>
      <c r="J125" s="1" t="s">
        <v>126</v>
      </c>
      <c r="K125" s="1" t="s">
        <v>24</v>
      </c>
      <c r="L125" s="1" t="s">
        <v>25</v>
      </c>
      <c r="M125" s="1" t="s">
        <v>395</v>
      </c>
      <c r="N125" s="1" t="s">
        <v>25</v>
      </c>
      <c r="O125" s="1" t="s">
        <v>395</v>
      </c>
      <c r="P125">
        <v>13</v>
      </c>
    </row>
    <row r="126" spans="1:16" x14ac:dyDescent="0.35">
      <c r="A126" s="1" t="s">
        <v>15</v>
      </c>
      <c r="B126" s="1" t="s">
        <v>396</v>
      </c>
      <c r="C126" s="1" t="s">
        <v>397</v>
      </c>
      <c r="D126" s="1" t="s">
        <v>18</v>
      </c>
      <c r="E126">
        <v>999</v>
      </c>
      <c r="F126" s="1" t="s">
        <v>398</v>
      </c>
      <c r="G126" s="1" t="s">
        <v>29</v>
      </c>
      <c r="H126" s="1" t="s">
        <v>21</v>
      </c>
      <c r="I126" s="1" t="s">
        <v>96</v>
      </c>
      <c r="J126" s="1" t="s">
        <v>143</v>
      </c>
      <c r="K126" s="1" t="s">
        <v>24</v>
      </c>
      <c r="L126" s="1" t="s">
        <v>25</v>
      </c>
      <c r="M126" s="1" t="s">
        <v>395</v>
      </c>
      <c r="N126" s="1" t="s">
        <v>25</v>
      </c>
      <c r="O126" s="1" t="s">
        <v>395</v>
      </c>
      <c r="P126">
        <v>13</v>
      </c>
    </row>
    <row r="127" spans="1:16" x14ac:dyDescent="0.35">
      <c r="A127" s="1" t="s">
        <v>15</v>
      </c>
      <c r="B127" s="1" t="s">
        <v>399</v>
      </c>
      <c r="C127" s="1" t="s">
        <v>400</v>
      </c>
      <c r="D127" s="1" t="s">
        <v>18</v>
      </c>
      <c r="E127">
        <v>999</v>
      </c>
      <c r="F127" s="1" t="s">
        <v>401</v>
      </c>
      <c r="G127" s="1" t="s">
        <v>18</v>
      </c>
      <c r="H127" s="1" t="s">
        <v>21</v>
      </c>
      <c r="I127" s="1" t="s">
        <v>96</v>
      </c>
      <c r="J127" s="1" t="s">
        <v>148</v>
      </c>
      <c r="K127" s="1" t="s">
        <v>24</v>
      </c>
      <c r="L127" s="1" t="s">
        <v>25</v>
      </c>
      <c r="M127" s="1" t="s">
        <v>402</v>
      </c>
      <c r="N127" s="1" t="s">
        <v>25</v>
      </c>
      <c r="O127" s="1" t="s">
        <v>402</v>
      </c>
      <c r="P127">
        <v>13</v>
      </c>
    </row>
    <row r="128" spans="1:16" x14ac:dyDescent="0.35">
      <c r="A128" s="1" t="s">
        <v>15</v>
      </c>
      <c r="B128" s="1" t="s">
        <v>403</v>
      </c>
      <c r="C128" s="1" t="s">
        <v>404</v>
      </c>
      <c r="D128" s="1" t="s">
        <v>18</v>
      </c>
      <c r="E128">
        <v>999</v>
      </c>
      <c r="F128" s="1" t="s">
        <v>405</v>
      </c>
      <c r="G128" s="1" t="s">
        <v>56</v>
      </c>
      <c r="H128" s="1" t="s">
        <v>21</v>
      </c>
      <c r="I128" s="1" t="s">
        <v>96</v>
      </c>
      <c r="J128" s="1" t="s">
        <v>152</v>
      </c>
      <c r="K128" s="1" t="s">
        <v>24</v>
      </c>
      <c r="L128" s="1" t="s">
        <v>25</v>
      </c>
      <c r="M128" s="1" t="s">
        <v>402</v>
      </c>
      <c r="N128" s="1" t="s">
        <v>25</v>
      </c>
      <c r="O128" s="1" t="s">
        <v>402</v>
      </c>
      <c r="P128">
        <v>13</v>
      </c>
    </row>
    <row r="129" spans="1:17" x14ac:dyDescent="0.35">
      <c r="A129" s="1" t="s">
        <v>15</v>
      </c>
      <c r="B129" s="1" t="s">
        <v>406</v>
      </c>
      <c r="C129" s="1" t="s">
        <v>407</v>
      </c>
      <c r="D129" s="1" t="s">
        <v>18</v>
      </c>
      <c r="E129">
        <v>999</v>
      </c>
      <c r="F129" s="1" t="s">
        <v>408</v>
      </c>
      <c r="G129" s="1" t="s">
        <v>18</v>
      </c>
      <c r="H129" s="1" t="s">
        <v>21</v>
      </c>
      <c r="I129" s="1" t="s">
        <v>96</v>
      </c>
      <c r="J129" s="1" t="s">
        <v>143</v>
      </c>
      <c r="K129" s="1" t="s">
        <v>24</v>
      </c>
      <c r="L129" s="1" t="s">
        <v>25</v>
      </c>
      <c r="M129" s="1" t="s">
        <v>409</v>
      </c>
      <c r="N129" s="1" t="s">
        <v>25</v>
      </c>
      <c r="O129" s="1" t="s">
        <v>409</v>
      </c>
      <c r="P129">
        <v>13</v>
      </c>
    </row>
    <row r="130" spans="1:17" x14ac:dyDescent="0.35">
      <c r="A130" s="1" t="s">
        <v>15</v>
      </c>
      <c r="B130" s="1" t="s">
        <v>410</v>
      </c>
      <c r="C130" s="1" t="s">
        <v>411</v>
      </c>
      <c r="D130" s="1" t="s">
        <v>18</v>
      </c>
      <c r="E130">
        <v>999</v>
      </c>
      <c r="F130" s="1" t="s">
        <v>412</v>
      </c>
      <c r="G130" s="1" t="s">
        <v>18</v>
      </c>
      <c r="H130" s="1" t="s">
        <v>135</v>
      </c>
      <c r="I130" s="1" t="s">
        <v>96</v>
      </c>
      <c r="J130" s="1" t="s">
        <v>126</v>
      </c>
      <c r="K130" s="1" t="s">
        <v>24</v>
      </c>
      <c r="L130" s="1" t="s">
        <v>25</v>
      </c>
      <c r="M130" s="1" t="s">
        <v>413</v>
      </c>
      <c r="N130" s="1" t="s">
        <v>25</v>
      </c>
      <c r="O130" s="1" t="s">
        <v>413</v>
      </c>
      <c r="P130">
        <v>13</v>
      </c>
    </row>
    <row r="131" spans="1:17" x14ac:dyDescent="0.35">
      <c r="A131" s="1" t="s">
        <v>15</v>
      </c>
      <c r="B131" s="1" t="s">
        <v>414</v>
      </c>
      <c r="C131" s="1" t="s">
        <v>415</v>
      </c>
      <c r="D131" s="1" t="s">
        <v>18</v>
      </c>
      <c r="E131">
        <v>999</v>
      </c>
      <c r="F131" s="1" t="s">
        <v>416</v>
      </c>
      <c r="G131" s="1" t="s">
        <v>29</v>
      </c>
      <c r="H131" s="1" t="s">
        <v>135</v>
      </c>
      <c r="I131" s="1" t="s">
        <v>96</v>
      </c>
      <c r="J131" s="1" t="s">
        <v>126</v>
      </c>
      <c r="K131" s="1" t="s">
        <v>24</v>
      </c>
      <c r="L131" s="1" t="s">
        <v>25</v>
      </c>
      <c r="M131" s="1" t="s">
        <v>413</v>
      </c>
      <c r="N131" s="1" t="s">
        <v>25</v>
      </c>
      <c r="O131" s="1" t="s">
        <v>413</v>
      </c>
      <c r="P131">
        <v>13</v>
      </c>
    </row>
    <row r="132" spans="1:17" x14ac:dyDescent="0.35">
      <c r="A132" s="2" t="s">
        <v>15</v>
      </c>
      <c r="B132" s="2" t="s">
        <v>76</v>
      </c>
      <c r="C132" s="2" t="s">
        <v>828</v>
      </c>
      <c r="D132" s="2" t="s">
        <v>18</v>
      </c>
      <c r="E132">
        <v>14</v>
      </c>
      <c r="F132" s="3" t="str">
        <f t="shared" ref="F132:F141" si="0">CONCATENATE("-- Id: ",B132," / NombreQuery: ",C132," ",Q132)</f>
        <v>-- Id: 011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G132" s="2" t="s">
        <v>18</v>
      </c>
      <c r="H132" s="2" t="s">
        <v>21</v>
      </c>
      <c r="I132" s="2" t="s">
        <v>827</v>
      </c>
      <c r="J132" s="2" t="s">
        <v>23</v>
      </c>
      <c r="K132" s="2" t="s">
        <v>24</v>
      </c>
      <c r="L132" s="2" t="s">
        <v>25</v>
      </c>
      <c r="M132" s="2" t="s">
        <v>81</v>
      </c>
      <c r="N132" s="2" t="s">
        <v>25</v>
      </c>
      <c r="O132" s="2" t="s">
        <v>81</v>
      </c>
      <c r="P132">
        <v>14</v>
      </c>
      <c r="Q132" s="4" t="s">
        <v>840</v>
      </c>
    </row>
    <row r="133" spans="1:17" x14ac:dyDescent="0.35">
      <c r="A133" s="2" t="s">
        <v>15</v>
      </c>
      <c r="B133" s="2" t="s">
        <v>165</v>
      </c>
      <c r="C133" s="2" t="s">
        <v>829</v>
      </c>
      <c r="D133" s="2" t="s">
        <v>18</v>
      </c>
      <c r="E133">
        <v>999</v>
      </c>
      <c r="F133" s="3" t="str">
        <f t="shared" si="0"/>
        <v>-- Id: 030 / NombreQuery: ACTUALIZAR mst_DispositivosMoviles UPDATE mst_DispositivosMoviles
   SET NroTelefonico = ?,
       Propietario = ?,
       IdEstado = ?,
       IdUsuarioActualiza = ?,
       FechaHoraActualizacion = DATETIME(''''now'''', ''''localtime'''') 
 WHERE IdEmpresa = ? AND 
       Mac = ? AND
       Imei = ?;</v>
      </c>
      <c r="G133" s="2" t="s">
        <v>45</v>
      </c>
      <c r="H133" s="2" t="s">
        <v>21</v>
      </c>
      <c r="I133" s="2" t="s">
        <v>827</v>
      </c>
      <c r="J133" s="2" t="s">
        <v>131</v>
      </c>
      <c r="K133" s="2" t="s">
        <v>24</v>
      </c>
      <c r="L133" s="2" t="s">
        <v>25</v>
      </c>
      <c r="M133" s="2" t="s">
        <v>164</v>
      </c>
      <c r="N133" s="2" t="s">
        <v>25</v>
      </c>
      <c r="O133" s="2" t="s">
        <v>164</v>
      </c>
      <c r="P133">
        <v>14</v>
      </c>
      <c r="Q133" s="4" t="s">
        <v>841</v>
      </c>
    </row>
    <row r="134" spans="1:17" x14ac:dyDescent="0.35">
      <c r="A134" s="2" t="s">
        <v>15</v>
      </c>
      <c r="B134" s="2" t="s">
        <v>168</v>
      </c>
      <c r="C134" s="2" t="s">
        <v>830</v>
      </c>
      <c r="D134" s="2" t="s">
        <v>18</v>
      </c>
      <c r="E134">
        <v>999</v>
      </c>
      <c r="F134" s="3" t="str">
        <f t="shared" si="0"/>
        <v>-- Id: 031 / NombreQuery: CLAVE VALOR mst_DispositivosMoviles SELECT Indice Clave,
       Imei || Propietario Valor,
       Indice || '''' | '''' || Imei || Propietario Concatenado
  FROM mst_DispositivosMoviles
 WHERE IdEmpresa = ?;</v>
      </c>
      <c r="G134" s="2" t="s">
        <v>19</v>
      </c>
      <c r="H134" s="2" t="s">
        <v>135</v>
      </c>
      <c r="I134" s="2" t="s">
        <v>827</v>
      </c>
      <c r="J134" s="2" t="s">
        <v>126</v>
      </c>
      <c r="K134" s="2" t="s">
        <v>24</v>
      </c>
      <c r="L134" s="2" t="s">
        <v>25</v>
      </c>
      <c r="M134" s="2" t="s">
        <v>171</v>
      </c>
      <c r="N134" s="2" t="s">
        <v>25</v>
      </c>
      <c r="O134" s="2" t="s">
        <v>171</v>
      </c>
      <c r="P134">
        <v>14</v>
      </c>
      <c r="Q134" s="4" t="s">
        <v>842</v>
      </c>
    </row>
    <row r="135" spans="1:17" x14ac:dyDescent="0.35">
      <c r="A135" s="2" t="s">
        <v>15</v>
      </c>
      <c r="B135" s="2" t="s">
        <v>172</v>
      </c>
      <c r="C135" s="2" t="s">
        <v>831</v>
      </c>
      <c r="D135" s="2" t="s">
        <v>18</v>
      </c>
      <c r="E135">
        <v>999</v>
      </c>
      <c r="F135" s="3" t="str">
        <f t="shared" si="0"/>
        <v>-- Id: 032 / NombreQuery: DESCARGAR DATA mst_DispositivosMoviles EXEC sp_Dgm_Gen_ListarDispositivosMoviles</v>
      </c>
      <c r="G135" s="2" t="s">
        <v>18</v>
      </c>
      <c r="H135" s="2" t="s">
        <v>135</v>
      </c>
      <c r="I135" s="2" t="s">
        <v>827</v>
      </c>
      <c r="J135" s="2" t="s">
        <v>126</v>
      </c>
      <c r="K135" s="2" t="s">
        <v>24</v>
      </c>
      <c r="L135" s="2" t="s">
        <v>25</v>
      </c>
      <c r="M135" s="2" t="s">
        <v>171</v>
      </c>
      <c r="N135" s="2" t="s">
        <v>25</v>
      </c>
      <c r="O135" s="2" t="s">
        <v>171</v>
      </c>
      <c r="P135">
        <v>14</v>
      </c>
      <c r="Q135" s="4" t="s">
        <v>843</v>
      </c>
    </row>
    <row r="136" spans="1:17" x14ac:dyDescent="0.35">
      <c r="A136" s="2" t="s">
        <v>15</v>
      </c>
      <c r="B136" s="2" t="s">
        <v>175</v>
      </c>
      <c r="C136" s="2" t="s">
        <v>832</v>
      </c>
      <c r="D136" s="2" t="s">
        <v>18</v>
      </c>
      <c r="E136">
        <v>999</v>
      </c>
      <c r="F136" s="3" t="str">
        <f t="shared" si="0"/>
        <v>-- Id: 033 / NombreQuery: ELIMINAR mst_DispositivosMoviles DELETE FROM mst_DispositivosMoviles
      WHERE IdEmpresa = ? AND 
            Mac = ? AND
            Imei = ?;</v>
      </c>
      <c r="G136" s="2" t="s">
        <v>29</v>
      </c>
      <c r="H136" s="2" t="s">
        <v>21</v>
      </c>
      <c r="I136" s="2" t="s">
        <v>827</v>
      </c>
      <c r="J136" s="2" t="s">
        <v>143</v>
      </c>
      <c r="K136" s="2" t="s">
        <v>24</v>
      </c>
      <c r="L136" s="2" t="s">
        <v>25</v>
      </c>
      <c r="M136" s="2" t="s">
        <v>178</v>
      </c>
      <c r="N136" s="2" t="s">
        <v>25</v>
      </c>
      <c r="O136" s="2" t="s">
        <v>178</v>
      </c>
      <c r="P136">
        <v>14</v>
      </c>
      <c r="Q136" s="4" t="s">
        <v>844</v>
      </c>
    </row>
    <row r="137" spans="1:17" x14ac:dyDescent="0.35">
      <c r="A137" s="2" t="s">
        <v>15</v>
      </c>
      <c r="B137" s="2" t="s">
        <v>179</v>
      </c>
      <c r="C137" s="2" t="s">
        <v>833</v>
      </c>
      <c r="D137" s="2" t="s">
        <v>18</v>
      </c>
      <c r="E137">
        <v>999</v>
      </c>
      <c r="F137" s="3" t="str">
        <f t="shared" si="0"/>
        <v>-- Id: 034 / NombreQuery: ELIMINAR TABLA mst_DispositivosMoviles DROP TABLE IF EXISTS mst_DispositivosMoviles;</v>
      </c>
      <c r="G137" s="2" t="s">
        <v>18</v>
      </c>
      <c r="H137" s="2" t="s">
        <v>21</v>
      </c>
      <c r="I137" s="2" t="s">
        <v>827</v>
      </c>
      <c r="J137" s="2" t="s">
        <v>148</v>
      </c>
      <c r="K137" s="2" t="s">
        <v>24</v>
      </c>
      <c r="L137" s="2" t="s">
        <v>25</v>
      </c>
      <c r="M137" s="2" t="s">
        <v>178</v>
      </c>
      <c r="N137" s="2" t="s">
        <v>25</v>
      </c>
      <c r="O137" s="2" t="s">
        <v>178</v>
      </c>
      <c r="P137">
        <v>14</v>
      </c>
      <c r="Q137" s="4" t="s">
        <v>845</v>
      </c>
    </row>
    <row r="138" spans="1:17" x14ac:dyDescent="0.35">
      <c r="A138" s="2" t="s">
        <v>15</v>
      </c>
      <c r="B138" s="2" t="s">
        <v>182</v>
      </c>
      <c r="C138" s="2" t="s">
        <v>834</v>
      </c>
      <c r="D138" s="2" t="s">
        <v>18</v>
      </c>
      <c r="E138">
        <v>999</v>
      </c>
      <c r="F138" s="3" t="str">
        <f t="shared" si="0"/>
        <v>-- Id: 035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G138" s="2" t="s">
        <v>51</v>
      </c>
      <c r="H138" s="2" t="s">
        <v>21</v>
      </c>
      <c r="I138" s="2" t="s">
        <v>827</v>
      </c>
      <c r="J138" s="2" t="s">
        <v>152</v>
      </c>
      <c r="K138" s="2" t="s">
        <v>24</v>
      </c>
      <c r="L138" s="2" t="s">
        <v>25</v>
      </c>
      <c r="M138" s="2" t="s">
        <v>185</v>
      </c>
      <c r="N138" s="2" t="s">
        <v>25</v>
      </c>
      <c r="O138" s="2" t="s">
        <v>185</v>
      </c>
      <c r="P138">
        <v>14</v>
      </c>
      <c r="Q138" s="4" t="s">
        <v>846</v>
      </c>
    </row>
    <row r="139" spans="1:17" x14ac:dyDescent="0.35">
      <c r="A139" s="2" t="s">
        <v>15</v>
      </c>
      <c r="B139" s="2" t="s">
        <v>186</v>
      </c>
      <c r="C139" s="2" t="s">
        <v>835</v>
      </c>
      <c r="D139" s="2" t="s">
        <v>18</v>
      </c>
      <c r="E139">
        <v>999</v>
      </c>
      <c r="F139" s="3" t="str">
        <f t="shared" si="0"/>
        <v>-- Id: 036 / NombreQuery: LIMPIAR TABLA mst_DispositivosMoviles DELETE FROM mst_DispositivosMoviles;</v>
      </c>
      <c r="G139" s="2" t="s">
        <v>18</v>
      </c>
      <c r="H139" s="2" t="s">
        <v>21</v>
      </c>
      <c r="I139" s="2" t="s">
        <v>827</v>
      </c>
      <c r="J139" s="2" t="s">
        <v>143</v>
      </c>
      <c r="K139" s="2" t="s">
        <v>24</v>
      </c>
      <c r="L139" s="2" t="s">
        <v>25</v>
      </c>
      <c r="M139" s="2" t="s">
        <v>185</v>
      </c>
      <c r="N139" s="2" t="s">
        <v>25</v>
      </c>
      <c r="O139" s="2" t="s">
        <v>185</v>
      </c>
      <c r="P139">
        <v>14</v>
      </c>
      <c r="Q139" s="4" t="s">
        <v>847</v>
      </c>
    </row>
    <row r="140" spans="1:17" x14ac:dyDescent="0.35">
      <c r="A140" s="2" t="s">
        <v>15</v>
      </c>
      <c r="B140" s="2" t="s">
        <v>189</v>
      </c>
      <c r="C140" s="2" t="s">
        <v>836</v>
      </c>
      <c r="D140" s="2" t="s">
        <v>18</v>
      </c>
      <c r="E140">
        <v>999</v>
      </c>
      <c r="F140" s="3" t="str">
        <f t="shared" si="0"/>
        <v>-- Id: 037 / NombreQuery: LISTAR mst_DispositivosMoviles SELECT *
  FROM mst_DispositivosMoviles;</v>
      </c>
      <c r="G140" s="2" t="s">
        <v>18</v>
      </c>
      <c r="H140" s="2" t="s">
        <v>135</v>
      </c>
      <c r="I140" s="2" t="s">
        <v>827</v>
      </c>
      <c r="J140" s="2" t="s">
        <v>126</v>
      </c>
      <c r="K140" s="2" t="s">
        <v>24</v>
      </c>
      <c r="L140" s="2" t="s">
        <v>25</v>
      </c>
      <c r="M140" s="2" t="s">
        <v>192</v>
      </c>
      <c r="N140" s="2" t="s">
        <v>25</v>
      </c>
      <c r="O140" s="2" t="s">
        <v>192</v>
      </c>
      <c r="P140">
        <v>14</v>
      </c>
      <c r="Q140" s="4" t="s">
        <v>848</v>
      </c>
    </row>
    <row r="141" spans="1:17" x14ac:dyDescent="0.35">
      <c r="A141" s="2" t="s">
        <v>15</v>
      </c>
      <c r="B141" s="2" t="s">
        <v>193</v>
      </c>
      <c r="C141" s="2" t="s">
        <v>837</v>
      </c>
      <c r="D141" s="2" t="s">
        <v>18</v>
      </c>
      <c r="E141">
        <v>999</v>
      </c>
      <c r="F141" s="3" t="str">
        <f t="shared" si="0"/>
        <v>-- Id: 038 / NombreQuery: OBTENER mst_DispositivosMoviles SELECT *
  FROM mst_DispositivosMoviles
 WHERE IdEmpresa = ? AND 
       Mac = ? AND 
       Imei = ?;</v>
      </c>
      <c r="G141" s="2" t="s">
        <v>29</v>
      </c>
      <c r="H141" s="2" t="s">
        <v>135</v>
      </c>
      <c r="I141" s="2" t="s">
        <v>827</v>
      </c>
      <c r="J141" s="2" t="s">
        <v>126</v>
      </c>
      <c r="K141" s="2" t="s">
        <v>24</v>
      </c>
      <c r="L141" s="2" t="s">
        <v>25</v>
      </c>
      <c r="M141" s="2" t="s">
        <v>192</v>
      </c>
      <c r="N141" s="2" t="s">
        <v>25</v>
      </c>
      <c r="O141" s="2" t="s">
        <v>192</v>
      </c>
      <c r="P141">
        <v>14</v>
      </c>
      <c r="Q141" s="4" t="s">
        <v>849</v>
      </c>
    </row>
    <row r="142" spans="1:17" x14ac:dyDescent="0.35">
      <c r="A142" s="1" t="s">
        <v>15</v>
      </c>
      <c r="B142" s="1" t="s">
        <v>108</v>
      </c>
      <c r="C142" s="1" t="s">
        <v>109</v>
      </c>
      <c r="D142" s="1" t="s">
        <v>18</v>
      </c>
      <c r="E142">
        <v>15</v>
      </c>
      <c r="F142" s="1" t="s">
        <v>110</v>
      </c>
      <c r="G142" s="1" t="s">
        <v>18</v>
      </c>
      <c r="H142" s="1" t="s">
        <v>21</v>
      </c>
      <c r="I142" s="1" t="s">
        <v>111</v>
      </c>
      <c r="J142" s="1" t="s">
        <v>23</v>
      </c>
      <c r="K142" s="1" t="s">
        <v>24</v>
      </c>
      <c r="L142" s="1" t="s">
        <v>25</v>
      </c>
      <c r="M142" s="1" t="s">
        <v>107</v>
      </c>
      <c r="N142" s="1" t="s">
        <v>25</v>
      </c>
      <c r="O142" s="1" t="s">
        <v>107</v>
      </c>
      <c r="P142">
        <v>15</v>
      </c>
    </row>
    <row r="143" spans="1:17" x14ac:dyDescent="0.35">
      <c r="A143" s="1" t="s">
        <v>15</v>
      </c>
      <c r="B143" s="1" t="s">
        <v>451</v>
      </c>
      <c r="C143" s="1" t="s">
        <v>452</v>
      </c>
      <c r="D143" s="1" t="s">
        <v>18</v>
      </c>
      <c r="E143">
        <v>999</v>
      </c>
      <c r="F143" s="1" t="s">
        <v>453</v>
      </c>
      <c r="G143" s="1" t="s">
        <v>78</v>
      </c>
      <c r="H143" s="1" t="s">
        <v>21</v>
      </c>
      <c r="I143" s="1" t="s">
        <v>111</v>
      </c>
      <c r="J143" s="1" t="s">
        <v>131</v>
      </c>
      <c r="K143" s="1" t="s">
        <v>24</v>
      </c>
      <c r="L143" s="1" t="s">
        <v>25</v>
      </c>
      <c r="M143" s="1" t="s">
        <v>454</v>
      </c>
      <c r="N143" s="1" t="s">
        <v>25</v>
      </c>
      <c r="O143" s="1" t="s">
        <v>454</v>
      </c>
      <c r="P143">
        <v>15</v>
      </c>
    </row>
    <row r="144" spans="1:17" x14ac:dyDescent="0.35">
      <c r="A144" s="1" t="s">
        <v>15</v>
      </c>
      <c r="B144" s="1" t="s">
        <v>455</v>
      </c>
      <c r="C144" s="1" t="s">
        <v>456</v>
      </c>
      <c r="D144" s="1" t="s">
        <v>18</v>
      </c>
      <c r="E144">
        <v>999</v>
      </c>
      <c r="F144" s="1" t="s">
        <v>457</v>
      </c>
      <c r="G144" s="1" t="s">
        <v>19</v>
      </c>
      <c r="H144" s="1" t="s">
        <v>135</v>
      </c>
      <c r="I144" s="1" t="s">
        <v>111</v>
      </c>
      <c r="J144" s="1" t="s">
        <v>126</v>
      </c>
      <c r="K144" s="1" t="s">
        <v>24</v>
      </c>
      <c r="L144" s="1" t="s">
        <v>25</v>
      </c>
      <c r="M144" s="1" t="s">
        <v>454</v>
      </c>
      <c r="N144" s="1" t="s">
        <v>25</v>
      </c>
      <c r="O144" s="1" t="s">
        <v>454</v>
      </c>
      <c r="P144">
        <v>15</v>
      </c>
    </row>
    <row r="145" spans="1:17" x14ac:dyDescent="0.35">
      <c r="A145" s="1" t="s">
        <v>15</v>
      </c>
      <c r="B145" s="1" t="s">
        <v>458</v>
      </c>
      <c r="C145" s="1" t="s">
        <v>459</v>
      </c>
      <c r="D145" s="1" t="s">
        <v>18</v>
      </c>
      <c r="E145">
        <v>999</v>
      </c>
      <c r="F145" s="1" t="s">
        <v>460</v>
      </c>
      <c r="G145" s="1" t="s">
        <v>18</v>
      </c>
      <c r="H145" s="1" t="s">
        <v>135</v>
      </c>
      <c r="I145" s="1" t="s">
        <v>111</v>
      </c>
      <c r="J145" s="1" t="s">
        <v>126</v>
      </c>
      <c r="K145" s="1" t="s">
        <v>24</v>
      </c>
      <c r="L145" s="1" t="s">
        <v>25</v>
      </c>
      <c r="M145" s="1" t="s">
        <v>461</v>
      </c>
      <c r="N145" s="1" t="s">
        <v>25</v>
      </c>
      <c r="O145" s="1" t="s">
        <v>461</v>
      </c>
      <c r="P145">
        <v>15</v>
      </c>
    </row>
    <row r="146" spans="1:17" x14ac:dyDescent="0.35">
      <c r="A146" s="1" t="s">
        <v>15</v>
      </c>
      <c r="B146" s="1" t="s">
        <v>462</v>
      </c>
      <c r="C146" s="1" t="s">
        <v>463</v>
      </c>
      <c r="D146" s="1" t="s">
        <v>18</v>
      </c>
      <c r="E146">
        <v>999</v>
      </c>
      <c r="F146" s="1" t="s">
        <v>464</v>
      </c>
      <c r="G146" s="1" t="s">
        <v>19</v>
      </c>
      <c r="H146" s="1" t="s">
        <v>21</v>
      </c>
      <c r="I146" s="1" t="s">
        <v>111</v>
      </c>
      <c r="J146" s="1" t="s">
        <v>143</v>
      </c>
      <c r="K146" s="1" t="s">
        <v>24</v>
      </c>
      <c r="L146" s="1" t="s">
        <v>25</v>
      </c>
      <c r="M146" s="1" t="s">
        <v>465</v>
      </c>
      <c r="N146" s="1" t="s">
        <v>25</v>
      </c>
      <c r="O146" s="1" t="s">
        <v>465</v>
      </c>
      <c r="P146">
        <v>15</v>
      </c>
    </row>
    <row r="147" spans="1:17" x14ac:dyDescent="0.35">
      <c r="A147" s="1" t="s">
        <v>15</v>
      </c>
      <c r="B147" s="1" t="s">
        <v>466</v>
      </c>
      <c r="C147" s="1" t="s">
        <v>467</v>
      </c>
      <c r="D147" s="1" t="s">
        <v>18</v>
      </c>
      <c r="E147">
        <v>999</v>
      </c>
      <c r="F147" s="1" t="s">
        <v>468</v>
      </c>
      <c r="G147" s="1" t="s">
        <v>18</v>
      </c>
      <c r="H147" s="1" t="s">
        <v>21</v>
      </c>
      <c r="I147" s="1" t="s">
        <v>111</v>
      </c>
      <c r="J147" s="1" t="s">
        <v>148</v>
      </c>
      <c r="K147" s="1" t="s">
        <v>24</v>
      </c>
      <c r="L147" s="1" t="s">
        <v>25</v>
      </c>
      <c r="M147" s="1" t="s">
        <v>465</v>
      </c>
      <c r="N147" s="1" t="s">
        <v>25</v>
      </c>
      <c r="O147" s="1" t="s">
        <v>465</v>
      </c>
      <c r="P147">
        <v>15</v>
      </c>
    </row>
    <row r="148" spans="1:17" x14ac:dyDescent="0.35">
      <c r="A148" s="1" t="s">
        <v>15</v>
      </c>
      <c r="B148" s="1" t="s">
        <v>469</v>
      </c>
      <c r="C148" s="1" t="s">
        <v>470</v>
      </c>
      <c r="D148" s="1" t="s">
        <v>18</v>
      </c>
      <c r="E148">
        <v>999</v>
      </c>
      <c r="F148" s="1" t="s">
        <v>471</v>
      </c>
      <c r="G148" s="1" t="s">
        <v>84</v>
      </c>
      <c r="H148" s="1" t="s">
        <v>21</v>
      </c>
      <c r="I148" s="1" t="s">
        <v>111</v>
      </c>
      <c r="J148" s="1" t="s">
        <v>152</v>
      </c>
      <c r="K148" s="1" t="s">
        <v>24</v>
      </c>
      <c r="L148" s="1" t="s">
        <v>25</v>
      </c>
      <c r="M148" s="1" t="s">
        <v>472</v>
      </c>
      <c r="N148" s="1" t="s">
        <v>25</v>
      </c>
      <c r="O148" s="1" t="s">
        <v>472</v>
      </c>
      <c r="P148">
        <v>15</v>
      </c>
    </row>
    <row r="149" spans="1:17" x14ac:dyDescent="0.35">
      <c r="A149" s="1" t="s">
        <v>15</v>
      </c>
      <c r="B149" s="1" t="s">
        <v>473</v>
      </c>
      <c r="C149" s="1" t="s">
        <v>474</v>
      </c>
      <c r="D149" s="1" t="s">
        <v>18</v>
      </c>
      <c r="E149">
        <v>999</v>
      </c>
      <c r="F149" s="1" t="s">
        <v>475</v>
      </c>
      <c r="G149" s="1" t="s">
        <v>18</v>
      </c>
      <c r="H149" s="1" t="s">
        <v>21</v>
      </c>
      <c r="I149" s="1" t="s">
        <v>111</v>
      </c>
      <c r="J149" s="1" t="s">
        <v>143</v>
      </c>
      <c r="K149" s="1" t="s">
        <v>24</v>
      </c>
      <c r="L149" s="1" t="s">
        <v>25</v>
      </c>
      <c r="M149" s="1" t="s">
        <v>476</v>
      </c>
      <c r="N149" s="1" t="s">
        <v>25</v>
      </c>
      <c r="O149" s="1" t="s">
        <v>476</v>
      </c>
      <c r="P149">
        <v>15</v>
      </c>
    </row>
    <row r="150" spans="1:17" x14ac:dyDescent="0.35">
      <c r="A150" s="1" t="s">
        <v>15</v>
      </c>
      <c r="B150" s="1" t="s">
        <v>477</v>
      </c>
      <c r="C150" s="1" t="s">
        <v>478</v>
      </c>
      <c r="D150" s="1" t="s">
        <v>18</v>
      </c>
      <c r="E150">
        <v>999</v>
      </c>
      <c r="F150" s="1" t="s">
        <v>479</v>
      </c>
      <c r="G150" s="1" t="s">
        <v>18</v>
      </c>
      <c r="H150" s="1" t="s">
        <v>135</v>
      </c>
      <c r="I150" s="1" t="s">
        <v>111</v>
      </c>
      <c r="J150" s="1" t="s">
        <v>126</v>
      </c>
      <c r="K150" s="1" t="s">
        <v>24</v>
      </c>
      <c r="L150" s="1" t="s">
        <v>25</v>
      </c>
      <c r="M150" s="1" t="s">
        <v>480</v>
      </c>
      <c r="N150" s="1" t="s">
        <v>25</v>
      </c>
      <c r="O150" s="1" t="s">
        <v>480</v>
      </c>
      <c r="P150">
        <v>15</v>
      </c>
    </row>
    <row r="151" spans="1:17" x14ac:dyDescent="0.35">
      <c r="A151" s="1" t="s">
        <v>15</v>
      </c>
      <c r="B151" s="1" t="s">
        <v>481</v>
      </c>
      <c r="C151" s="1" t="s">
        <v>482</v>
      </c>
      <c r="D151" s="1" t="s">
        <v>18</v>
      </c>
      <c r="E151">
        <v>999</v>
      </c>
      <c r="F151" s="1" t="s">
        <v>483</v>
      </c>
      <c r="G151" s="1" t="s">
        <v>19</v>
      </c>
      <c r="H151" s="1" t="s">
        <v>135</v>
      </c>
      <c r="I151" s="1" t="s">
        <v>111</v>
      </c>
      <c r="J151" s="1" t="s">
        <v>126</v>
      </c>
      <c r="K151" s="1" t="s">
        <v>24</v>
      </c>
      <c r="L151" s="1" t="s">
        <v>25</v>
      </c>
      <c r="M151" s="1" t="s">
        <v>484</v>
      </c>
      <c r="N151" s="1" t="s">
        <v>25</v>
      </c>
      <c r="O151" s="1" t="s">
        <v>484</v>
      </c>
      <c r="P151">
        <v>15</v>
      </c>
    </row>
    <row r="152" spans="1:17" x14ac:dyDescent="0.35">
      <c r="A152" s="1" t="s">
        <v>15</v>
      </c>
      <c r="B152" s="1" t="s">
        <v>750</v>
      </c>
      <c r="C152" s="1" t="s">
        <v>751</v>
      </c>
      <c r="D152" s="1" t="s">
        <v>18</v>
      </c>
      <c r="E152">
        <v>16</v>
      </c>
      <c r="F152" s="1" t="s">
        <v>752</v>
      </c>
      <c r="G152" s="1" t="s">
        <v>18</v>
      </c>
      <c r="H152" s="1" t="s">
        <v>21</v>
      </c>
      <c r="I152" s="1" t="s">
        <v>753</v>
      </c>
      <c r="J152" s="1" t="s">
        <v>23</v>
      </c>
      <c r="K152" s="1" t="s">
        <v>24</v>
      </c>
      <c r="L152" s="1" t="s">
        <v>25</v>
      </c>
      <c r="M152" s="1" t="s">
        <v>754</v>
      </c>
      <c r="N152" s="1" t="s">
        <v>25</v>
      </c>
      <c r="O152" s="1" t="s">
        <v>754</v>
      </c>
      <c r="P152">
        <v>16</v>
      </c>
      <c r="Q152" s="4" t="s">
        <v>104</v>
      </c>
    </row>
    <row r="153" spans="1:17" x14ac:dyDescent="0.35">
      <c r="A153" s="1" t="s">
        <v>15</v>
      </c>
      <c r="B153" s="1" t="s">
        <v>755</v>
      </c>
      <c r="C153" s="1" t="s">
        <v>756</v>
      </c>
      <c r="D153" s="1" t="s">
        <v>18</v>
      </c>
      <c r="E153">
        <v>999</v>
      </c>
      <c r="F153" s="1" t="s">
        <v>757</v>
      </c>
      <c r="G153" s="1" t="s">
        <v>34</v>
      </c>
      <c r="H153" s="1" t="s">
        <v>21</v>
      </c>
      <c r="I153" s="1" t="s">
        <v>753</v>
      </c>
      <c r="J153" s="1" t="s">
        <v>131</v>
      </c>
      <c r="K153" s="1" t="s">
        <v>24</v>
      </c>
      <c r="L153" s="1" t="s">
        <v>25</v>
      </c>
      <c r="M153" s="1" t="s">
        <v>758</v>
      </c>
      <c r="N153" s="1" t="s">
        <v>25</v>
      </c>
      <c r="O153" s="1" t="s">
        <v>758</v>
      </c>
      <c r="P153">
        <v>16</v>
      </c>
      <c r="Q153" s="4" t="s">
        <v>104</v>
      </c>
    </row>
    <row r="154" spans="1:17" x14ac:dyDescent="0.35">
      <c r="A154" s="1" t="s">
        <v>15</v>
      </c>
      <c r="B154" s="1" t="s">
        <v>759</v>
      </c>
      <c r="C154" s="1" t="s">
        <v>760</v>
      </c>
      <c r="D154" s="1" t="s">
        <v>18</v>
      </c>
      <c r="E154">
        <v>999</v>
      </c>
      <c r="F154" s="1" t="s">
        <v>761</v>
      </c>
      <c r="G154" s="1" t="s">
        <v>18</v>
      </c>
      <c r="H154" s="1" t="s">
        <v>135</v>
      </c>
      <c r="I154" s="1" t="s">
        <v>753</v>
      </c>
      <c r="J154" s="1" t="s">
        <v>126</v>
      </c>
      <c r="K154" s="1" t="s">
        <v>24</v>
      </c>
      <c r="L154" s="1" t="s">
        <v>25</v>
      </c>
      <c r="M154" s="1" t="s">
        <v>762</v>
      </c>
      <c r="N154" s="1" t="s">
        <v>25</v>
      </c>
      <c r="O154" s="1" t="s">
        <v>762</v>
      </c>
      <c r="P154">
        <v>16</v>
      </c>
      <c r="Q154" s="4" t="s">
        <v>104</v>
      </c>
    </row>
    <row r="155" spans="1:17" x14ac:dyDescent="0.35">
      <c r="A155" s="1" t="s">
        <v>15</v>
      </c>
      <c r="B155" s="1" t="s">
        <v>763</v>
      </c>
      <c r="C155" s="1" t="s">
        <v>764</v>
      </c>
      <c r="D155" s="1" t="s">
        <v>18</v>
      </c>
      <c r="E155">
        <v>999</v>
      </c>
      <c r="F155" s="1" t="s">
        <v>765</v>
      </c>
      <c r="G155" s="1" t="s">
        <v>29</v>
      </c>
      <c r="H155" s="1" t="s">
        <v>21</v>
      </c>
      <c r="I155" s="1" t="s">
        <v>753</v>
      </c>
      <c r="J155" s="1" t="s">
        <v>143</v>
      </c>
      <c r="K155" s="1" t="s">
        <v>24</v>
      </c>
      <c r="L155" s="1" t="s">
        <v>25</v>
      </c>
      <c r="M155" s="1" t="s">
        <v>762</v>
      </c>
      <c r="N155" s="1" t="s">
        <v>25</v>
      </c>
      <c r="O155" s="1" t="s">
        <v>762</v>
      </c>
      <c r="P155">
        <v>16</v>
      </c>
      <c r="Q155" s="4" t="s">
        <v>104</v>
      </c>
    </row>
    <row r="156" spans="1:17" x14ac:dyDescent="0.35">
      <c r="A156" s="1" t="s">
        <v>15</v>
      </c>
      <c r="B156" s="1" t="s">
        <v>766</v>
      </c>
      <c r="C156" s="1" t="s">
        <v>767</v>
      </c>
      <c r="D156" s="1" t="s">
        <v>18</v>
      </c>
      <c r="E156">
        <v>999</v>
      </c>
      <c r="F156" s="1" t="s">
        <v>768</v>
      </c>
      <c r="G156" s="1" t="s">
        <v>18</v>
      </c>
      <c r="H156" s="1" t="s">
        <v>21</v>
      </c>
      <c r="I156" s="1" t="s">
        <v>753</v>
      </c>
      <c r="J156" s="1" t="s">
        <v>148</v>
      </c>
      <c r="K156" s="1" t="s">
        <v>24</v>
      </c>
      <c r="L156" s="1" t="s">
        <v>25</v>
      </c>
      <c r="M156" s="1" t="s">
        <v>769</v>
      </c>
      <c r="N156" s="1" t="s">
        <v>25</v>
      </c>
      <c r="O156" s="1" t="s">
        <v>769</v>
      </c>
      <c r="P156">
        <v>16</v>
      </c>
      <c r="Q156" s="4" t="s">
        <v>104</v>
      </c>
    </row>
    <row r="157" spans="1:17" x14ac:dyDescent="0.35">
      <c r="A157" s="1" t="s">
        <v>15</v>
      </c>
      <c r="B157" s="1" t="s">
        <v>770</v>
      </c>
      <c r="C157" s="1" t="s">
        <v>771</v>
      </c>
      <c r="D157" s="1" t="s">
        <v>18</v>
      </c>
      <c r="E157">
        <v>999</v>
      </c>
      <c r="F157" s="1" t="s">
        <v>772</v>
      </c>
      <c r="G157" s="1" t="s">
        <v>45</v>
      </c>
      <c r="H157" s="1" t="s">
        <v>21</v>
      </c>
      <c r="I157" s="1" t="s">
        <v>753</v>
      </c>
      <c r="J157" s="1" t="s">
        <v>152</v>
      </c>
      <c r="K157" s="1" t="s">
        <v>24</v>
      </c>
      <c r="L157" s="1" t="s">
        <v>25</v>
      </c>
      <c r="M157" s="1" t="s">
        <v>769</v>
      </c>
      <c r="N157" s="1" t="s">
        <v>25</v>
      </c>
      <c r="O157" s="1" t="s">
        <v>769</v>
      </c>
      <c r="P157">
        <v>16</v>
      </c>
      <c r="Q157" s="4" t="s">
        <v>104</v>
      </c>
    </row>
    <row r="158" spans="1:17" x14ac:dyDescent="0.35">
      <c r="A158" s="1" t="s">
        <v>15</v>
      </c>
      <c r="B158" s="1" t="s">
        <v>773</v>
      </c>
      <c r="C158" s="1" t="s">
        <v>774</v>
      </c>
      <c r="D158" s="1" t="s">
        <v>18</v>
      </c>
      <c r="E158">
        <v>999</v>
      </c>
      <c r="F158" s="1" t="s">
        <v>775</v>
      </c>
      <c r="G158" s="1" t="s">
        <v>18</v>
      </c>
      <c r="H158" s="1" t="s">
        <v>21</v>
      </c>
      <c r="I158" s="1" t="s">
        <v>753</v>
      </c>
      <c r="J158" s="1" t="s">
        <v>143</v>
      </c>
      <c r="K158" s="1" t="s">
        <v>24</v>
      </c>
      <c r="L158" s="1" t="s">
        <v>25</v>
      </c>
      <c r="M158" s="1" t="s">
        <v>776</v>
      </c>
      <c r="N158" s="1" t="s">
        <v>25</v>
      </c>
      <c r="O158" s="1" t="s">
        <v>776</v>
      </c>
      <c r="P158">
        <v>16</v>
      </c>
      <c r="Q158" s="4" t="s">
        <v>104</v>
      </c>
    </row>
    <row r="159" spans="1:17" x14ac:dyDescent="0.35">
      <c r="A159" s="1" t="s">
        <v>15</v>
      </c>
      <c r="B159" s="1" t="s">
        <v>777</v>
      </c>
      <c r="C159" s="1" t="s">
        <v>778</v>
      </c>
      <c r="D159" s="1" t="s">
        <v>18</v>
      </c>
      <c r="E159">
        <v>999</v>
      </c>
      <c r="F159" s="1" t="s">
        <v>779</v>
      </c>
      <c r="G159" s="1" t="s">
        <v>19</v>
      </c>
      <c r="H159" s="1" t="s">
        <v>135</v>
      </c>
      <c r="I159" s="1" t="s">
        <v>753</v>
      </c>
      <c r="J159" s="1" t="s">
        <v>126</v>
      </c>
      <c r="K159" s="1" t="s">
        <v>24</v>
      </c>
      <c r="L159" s="1" t="s">
        <v>25</v>
      </c>
      <c r="M159" s="1" t="s">
        <v>780</v>
      </c>
      <c r="N159" s="1" t="s">
        <v>25</v>
      </c>
      <c r="O159" s="1" t="s">
        <v>780</v>
      </c>
      <c r="P159">
        <v>16</v>
      </c>
      <c r="Q159" s="4" t="s">
        <v>104</v>
      </c>
    </row>
    <row r="160" spans="1:17" x14ac:dyDescent="0.35">
      <c r="A160" s="1" t="s">
        <v>15</v>
      </c>
      <c r="B160" s="1" t="s">
        <v>97</v>
      </c>
      <c r="C160" s="1" t="s">
        <v>98</v>
      </c>
      <c r="D160" s="1" t="s">
        <v>18</v>
      </c>
      <c r="E160">
        <v>17</v>
      </c>
      <c r="F160" s="1" t="s">
        <v>99</v>
      </c>
      <c r="G160" s="1" t="s">
        <v>18</v>
      </c>
      <c r="H160" s="1" t="s">
        <v>21</v>
      </c>
      <c r="I160" s="1" t="s">
        <v>100</v>
      </c>
      <c r="J160" s="1" t="s">
        <v>23</v>
      </c>
      <c r="K160" s="1" t="s">
        <v>24</v>
      </c>
      <c r="L160" s="1" t="s">
        <v>25</v>
      </c>
      <c r="M160" s="1" t="s">
        <v>101</v>
      </c>
      <c r="N160" s="1" t="s">
        <v>25</v>
      </c>
      <c r="O160" s="1" t="s">
        <v>101</v>
      </c>
      <c r="P160">
        <v>17</v>
      </c>
    </row>
    <row r="161" spans="1:16" x14ac:dyDescent="0.35">
      <c r="A161" s="1" t="s">
        <v>15</v>
      </c>
      <c r="B161" s="1" t="s">
        <v>610</v>
      </c>
      <c r="C161" s="1" t="s">
        <v>611</v>
      </c>
      <c r="D161" s="1" t="s">
        <v>18</v>
      </c>
      <c r="E161">
        <v>999</v>
      </c>
      <c r="F161" s="1" t="s">
        <v>612</v>
      </c>
      <c r="G161" s="1" t="s">
        <v>51</v>
      </c>
      <c r="H161" s="1" t="s">
        <v>21</v>
      </c>
      <c r="I161" s="1" t="s">
        <v>100</v>
      </c>
      <c r="J161" s="1" t="s">
        <v>131</v>
      </c>
      <c r="K161" s="1" t="s">
        <v>24</v>
      </c>
      <c r="L161" s="1" t="s">
        <v>25</v>
      </c>
      <c r="M161" s="1" t="s">
        <v>609</v>
      </c>
      <c r="N161" s="1" t="s">
        <v>25</v>
      </c>
      <c r="O161" s="1" t="s">
        <v>609</v>
      </c>
      <c r="P161">
        <v>17</v>
      </c>
    </row>
    <row r="162" spans="1:16" x14ac:dyDescent="0.35">
      <c r="A162" s="1" t="s">
        <v>15</v>
      </c>
      <c r="B162" s="1" t="s">
        <v>613</v>
      </c>
      <c r="C162" s="1" t="s">
        <v>614</v>
      </c>
      <c r="D162" s="1" t="s">
        <v>18</v>
      </c>
      <c r="E162">
        <v>999</v>
      </c>
      <c r="F162" s="1" t="s">
        <v>615</v>
      </c>
      <c r="G162" s="1" t="s">
        <v>56</v>
      </c>
      <c r="H162" s="1" t="s">
        <v>124</v>
      </c>
      <c r="I162" s="1" t="s">
        <v>100</v>
      </c>
      <c r="J162" s="1" t="s">
        <v>126</v>
      </c>
      <c r="K162" s="1" t="s">
        <v>24</v>
      </c>
      <c r="L162" s="1" t="s">
        <v>25</v>
      </c>
      <c r="M162" s="1" t="s">
        <v>616</v>
      </c>
      <c r="N162" s="1" t="s">
        <v>25</v>
      </c>
      <c r="O162" s="1" t="s">
        <v>616</v>
      </c>
      <c r="P162">
        <v>17</v>
      </c>
    </row>
    <row r="163" spans="1:16" x14ac:dyDescent="0.35">
      <c r="A163" s="1" t="s">
        <v>15</v>
      </c>
      <c r="B163" s="1" t="s">
        <v>617</v>
      </c>
      <c r="C163" s="1" t="s">
        <v>618</v>
      </c>
      <c r="D163" s="1" t="s">
        <v>18</v>
      </c>
      <c r="E163">
        <v>999</v>
      </c>
      <c r="F163" s="1" t="s">
        <v>619</v>
      </c>
      <c r="G163" s="1" t="s">
        <v>29</v>
      </c>
      <c r="H163" s="1" t="s">
        <v>135</v>
      </c>
      <c r="I163" s="1" t="s">
        <v>100</v>
      </c>
      <c r="J163" s="1" t="s">
        <v>126</v>
      </c>
      <c r="K163" s="1" t="s">
        <v>24</v>
      </c>
      <c r="L163" s="1" t="s">
        <v>25</v>
      </c>
      <c r="M163" s="1" t="s">
        <v>616</v>
      </c>
      <c r="N163" s="1" t="s">
        <v>25</v>
      </c>
      <c r="O163" s="1" t="s">
        <v>616</v>
      </c>
      <c r="P163">
        <v>17</v>
      </c>
    </row>
    <row r="164" spans="1:16" x14ac:dyDescent="0.35">
      <c r="A164" s="1" t="s">
        <v>15</v>
      </c>
      <c r="B164" s="1" t="s">
        <v>620</v>
      </c>
      <c r="C164" s="1" t="s">
        <v>621</v>
      </c>
      <c r="D164" s="1" t="s">
        <v>18</v>
      </c>
      <c r="E164">
        <v>999</v>
      </c>
      <c r="F164" s="1" t="s">
        <v>622</v>
      </c>
      <c r="G164" s="1" t="s">
        <v>18</v>
      </c>
      <c r="H164" s="1" t="s">
        <v>21</v>
      </c>
      <c r="I164" s="1" t="s">
        <v>100</v>
      </c>
      <c r="J164" s="1" t="s">
        <v>148</v>
      </c>
      <c r="K164" s="1" t="s">
        <v>24</v>
      </c>
      <c r="L164" s="1" t="s">
        <v>25</v>
      </c>
      <c r="M164" s="1" t="s">
        <v>623</v>
      </c>
      <c r="N164" s="1" t="s">
        <v>25</v>
      </c>
      <c r="O164" s="1" t="s">
        <v>623</v>
      </c>
      <c r="P164">
        <v>17</v>
      </c>
    </row>
    <row r="165" spans="1:16" x14ac:dyDescent="0.35">
      <c r="A165" s="1" t="s">
        <v>15</v>
      </c>
      <c r="B165" s="1" t="s">
        <v>624</v>
      </c>
      <c r="C165" s="1" t="s">
        <v>625</v>
      </c>
      <c r="D165" s="1" t="s">
        <v>18</v>
      </c>
      <c r="E165">
        <v>999</v>
      </c>
      <c r="F165" s="1" t="s">
        <v>626</v>
      </c>
      <c r="G165" s="1" t="s">
        <v>34</v>
      </c>
      <c r="H165" s="1" t="s">
        <v>21</v>
      </c>
      <c r="I165" s="1" t="s">
        <v>100</v>
      </c>
      <c r="J165" s="1" t="s">
        <v>143</v>
      </c>
      <c r="K165" s="1" t="s">
        <v>24</v>
      </c>
      <c r="L165" s="1" t="s">
        <v>25</v>
      </c>
      <c r="M165" s="1" t="s">
        <v>623</v>
      </c>
      <c r="N165" s="1" t="s">
        <v>25</v>
      </c>
      <c r="O165" s="1" t="s">
        <v>623</v>
      </c>
      <c r="P165">
        <v>17</v>
      </c>
    </row>
    <row r="166" spans="1:16" x14ac:dyDescent="0.35">
      <c r="A166" s="1" t="s">
        <v>15</v>
      </c>
      <c r="B166" s="1" t="s">
        <v>627</v>
      </c>
      <c r="C166" s="1" t="s">
        <v>628</v>
      </c>
      <c r="D166" s="1" t="s">
        <v>18</v>
      </c>
      <c r="E166">
        <v>999</v>
      </c>
      <c r="F166" s="1" t="s">
        <v>629</v>
      </c>
      <c r="G166" s="1" t="s">
        <v>40</v>
      </c>
      <c r="H166" s="1" t="s">
        <v>124</v>
      </c>
      <c r="I166" s="1" t="s">
        <v>100</v>
      </c>
      <c r="J166" s="1" t="s">
        <v>126</v>
      </c>
      <c r="K166" s="1" t="s">
        <v>24</v>
      </c>
      <c r="L166" s="1" t="s">
        <v>25</v>
      </c>
      <c r="M166" s="1" t="s">
        <v>630</v>
      </c>
      <c r="N166" s="1" t="s">
        <v>25</v>
      </c>
      <c r="O166" s="1" t="s">
        <v>630</v>
      </c>
      <c r="P166">
        <v>17</v>
      </c>
    </row>
    <row r="167" spans="1:16" x14ac:dyDescent="0.35">
      <c r="A167" s="1" t="s">
        <v>15</v>
      </c>
      <c r="B167" s="1" t="s">
        <v>631</v>
      </c>
      <c r="C167" s="1" t="s">
        <v>632</v>
      </c>
      <c r="D167" s="1" t="s">
        <v>18</v>
      </c>
      <c r="E167">
        <v>999</v>
      </c>
      <c r="F167" s="1" t="s">
        <v>633</v>
      </c>
      <c r="G167" s="1" t="s">
        <v>56</v>
      </c>
      <c r="H167" s="1" t="s">
        <v>21</v>
      </c>
      <c r="I167" s="1" t="s">
        <v>100</v>
      </c>
      <c r="J167" s="1" t="s">
        <v>152</v>
      </c>
      <c r="K167" s="1" t="s">
        <v>24</v>
      </c>
      <c r="L167" s="1" t="s">
        <v>25</v>
      </c>
      <c r="M167" s="1" t="s">
        <v>634</v>
      </c>
      <c r="N167" s="1" t="s">
        <v>25</v>
      </c>
      <c r="O167" s="1" t="s">
        <v>634</v>
      </c>
      <c r="P167">
        <v>17</v>
      </c>
    </row>
    <row r="168" spans="1:16" x14ac:dyDescent="0.35">
      <c r="A168" s="1" t="s">
        <v>15</v>
      </c>
      <c r="B168" s="1" t="s">
        <v>635</v>
      </c>
      <c r="C168" s="1" t="s">
        <v>636</v>
      </c>
      <c r="D168" s="1" t="s">
        <v>18</v>
      </c>
      <c r="E168">
        <v>999</v>
      </c>
      <c r="F168" s="1" t="s">
        <v>637</v>
      </c>
      <c r="G168" s="1" t="s">
        <v>56</v>
      </c>
      <c r="H168" s="1" t="s">
        <v>124</v>
      </c>
      <c r="I168" s="1" t="s">
        <v>100</v>
      </c>
      <c r="J168" s="1" t="s">
        <v>126</v>
      </c>
      <c r="K168" s="1" t="s">
        <v>24</v>
      </c>
      <c r="L168" s="1" t="s">
        <v>25</v>
      </c>
      <c r="M168" s="1" t="s">
        <v>634</v>
      </c>
      <c r="N168" s="1" t="s">
        <v>25</v>
      </c>
      <c r="O168" s="1" t="s">
        <v>634</v>
      </c>
      <c r="P168">
        <v>17</v>
      </c>
    </row>
    <row r="169" spans="1:16" x14ac:dyDescent="0.35">
      <c r="A169" s="1" t="s">
        <v>15</v>
      </c>
      <c r="B169" s="1" t="s">
        <v>638</v>
      </c>
      <c r="C169" s="1" t="s">
        <v>639</v>
      </c>
      <c r="D169" s="1" t="s">
        <v>18</v>
      </c>
      <c r="E169">
        <v>999</v>
      </c>
      <c r="F169" s="1" t="s">
        <v>640</v>
      </c>
      <c r="G169" s="1" t="s">
        <v>18</v>
      </c>
      <c r="H169" s="1" t="s">
        <v>21</v>
      </c>
      <c r="I169" s="1" t="s">
        <v>100</v>
      </c>
      <c r="J169" s="1" t="s">
        <v>143</v>
      </c>
      <c r="K169" s="1" t="s">
        <v>24</v>
      </c>
      <c r="L169" s="1" t="s">
        <v>25</v>
      </c>
      <c r="M169" s="1" t="s">
        <v>641</v>
      </c>
      <c r="N169" s="1" t="s">
        <v>25</v>
      </c>
      <c r="O169" s="1" t="s">
        <v>641</v>
      </c>
      <c r="P169">
        <v>17</v>
      </c>
    </row>
    <row r="170" spans="1:16" x14ac:dyDescent="0.35">
      <c r="A170" s="1" t="s">
        <v>15</v>
      </c>
      <c r="B170" s="1" t="s">
        <v>642</v>
      </c>
      <c r="C170" s="1" t="s">
        <v>643</v>
      </c>
      <c r="D170" s="1" t="s">
        <v>18</v>
      </c>
      <c r="E170">
        <v>999</v>
      </c>
      <c r="F170" s="1" t="s">
        <v>644</v>
      </c>
      <c r="G170" s="1" t="s">
        <v>18</v>
      </c>
      <c r="H170" s="1" t="s">
        <v>135</v>
      </c>
      <c r="I170" s="1" t="s">
        <v>100</v>
      </c>
      <c r="J170" s="1" t="s">
        <v>126</v>
      </c>
      <c r="K170" s="1" t="s">
        <v>24</v>
      </c>
      <c r="L170" s="1" t="s">
        <v>25</v>
      </c>
      <c r="M170" s="1" t="s">
        <v>641</v>
      </c>
      <c r="N170" s="1" t="s">
        <v>25</v>
      </c>
      <c r="O170" s="1" t="s">
        <v>641</v>
      </c>
      <c r="P170">
        <v>17</v>
      </c>
    </row>
    <row r="171" spans="1:16" x14ac:dyDescent="0.35">
      <c r="A171" s="1" t="s">
        <v>15</v>
      </c>
      <c r="B171" s="1" t="s">
        <v>645</v>
      </c>
      <c r="C171" s="1" t="s">
        <v>646</v>
      </c>
      <c r="D171" s="1" t="s">
        <v>18</v>
      </c>
      <c r="E171">
        <v>999</v>
      </c>
      <c r="F171" s="1" t="s">
        <v>647</v>
      </c>
      <c r="G171" s="1" t="s">
        <v>34</v>
      </c>
      <c r="H171" s="1" t="s">
        <v>135</v>
      </c>
      <c r="I171" s="1" t="s">
        <v>100</v>
      </c>
      <c r="J171" s="1" t="s">
        <v>126</v>
      </c>
      <c r="K171" s="1" t="s">
        <v>24</v>
      </c>
      <c r="L171" s="1" t="s">
        <v>25</v>
      </c>
      <c r="M171" s="1" t="s">
        <v>648</v>
      </c>
      <c r="N171" s="1" t="s">
        <v>25</v>
      </c>
      <c r="O171" s="1" t="s">
        <v>648</v>
      </c>
      <c r="P171">
        <v>17</v>
      </c>
    </row>
    <row r="172" spans="1:16" x14ac:dyDescent="0.35">
      <c r="A172" s="1" t="s">
        <v>15</v>
      </c>
      <c r="B172" s="1" t="s">
        <v>117</v>
      </c>
      <c r="C172" s="1" t="s">
        <v>118</v>
      </c>
      <c r="D172" s="1" t="s">
        <v>19</v>
      </c>
      <c r="E172">
        <v>18</v>
      </c>
      <c r="F172" s="1" t="s">
        <v>119</v>
      </c>
      <c r="G172" s="1" t="s">
        <v>18</v>
      </c>
      <c r="H172" s="1" t="s">
        <v>21</v>
      </c>
      <c r="I172" s="1" t="s">
        <v>120</v>
      </c>
      <c r="J172" s="1" t="s">
        <v>23</v>
      </c>
      <c r="K172" s="1" t="s">
        <v>24</v>
      </c>
      <c r="L172" s="1" t="s">
        <v>25</v>
      </c>
      <c r="M172" s="1" t="s">
        <v>116</v>
      </c>
      <c r="N172" s="1" t="s">
        <v>25</v>
      </c>
      <c r="O172" s="1" t="s">
        <v>116</v>
      </c>
      <c r="P172">
        <v>18</v>
      </c>
    </row>
    <row r="173" spans="1:16" x14ac:dyDescent="0.35">
      <c r="A173" s="1" t="s">
        <v>15</v>
      </c>
      <c r="B173" s="1" t="s">
        <v>649</v>
      </c>
      <c r="C173" s="1" t="s">
        <v>650</v>
      </c>
      <c r="D173" s="1" t="s">
        <v>19</v>
      </c>
      <c r="E173">
        <v>999</v>
      </c>
      <c r="F173" s="1" t="s">
        <v>651</v>
      </c>
      <c r="G173" s="1" t="s">
        <v>40</v>
      </c>
      <c r="H173" s="1" t="s">
        <v>21</v>
      </c>
      <c r="I173" s="1" t="s">
        <v>120</v>
      </c>
      <c r="J173" s="1" t="s">
        <v>131</v>
      </c>
      <c r="K173" s="1" t="s">
        <v>24</v>
      </c>
      <c r="L173" s="1" t="s">
        <v>25</v>
      </c>
      <c r="M173" s="1" t="s">
        <v>652</v>
      </c>
      <c r="N173" s="1" t="s">
        <v>25</v>
      </c>
      <c r="O173" s="1" t="s">
        <v>652</v>
      </c>
      <c r="P173">
        <v>18</v>
      </c>
    </row>
    <row r="174" spans="1:16" x14ac:dyDescent="0.35">
      <c r="A174" s="1" t="s">
        <v>15</v>
      </c>
      <c r="B174" s="1" t="s">
        <v>653</v>
      </c>
      <c r="C174" s="1" t="s">
        <v>654</v>
      </c>
      <c r="D174" s="1" t="s">
        <v>19</v>
      </c>
      <c r="E174">
        <v>999</v>
      </c>
      <c r="F174" s="1" t="s">
        <v>655</v>
      </c>
      <c r="G174" s="1" t="s">
        <v>18</v>
      </c>
      <c r="H174" s="1" t="s">
        <v>21</v>
      </c>
      <c r="I174" s="1" t="s">
        <v>120</v>
      </c>
      <c r="J174" s="1" t="s">
        <v>148</v>
      </c>
      <c r="K174" s="1" t="s">
        <v>24</v>
      </c>
      <c r="L174" s="1" t="s">
        <v>25</v>
      </c>
      <c r="M174" s="1" t="s">
        <v>652</v>
      </c>
      <c r="N174" s="1" t="s">
        <v>25</v>
      </c>
      <c r="O174" s="1" t="s">
        <v>652</v>
      </c>
      <c r="P174">
        <v>18</v>
      </c>
    </row>
    <row r="175" spans="1:16" x14ac:dyDescent="0.35">
      <c r="A175" s="1" t="s">
        <v>15</v>
      </c>
      <c r="B175" s="1" t="s">
        <v>656</v>
      </c>
      <c r="C175" s="1" t="s">
        <v>657</v>
      </c>
      <c r="D175" s="1" t="s">
        <v>19</v>
      </c>
      <c r="E175">
        <v>999</v>
      </c>
      <c r="F175" s="1" t="s">
        <v>658</v>
      </c>
      <c r="G175" s="1" t="s">
        <v>34</v>
      </c>
      <c r="H175" s="1" t="s">
        <v>21</v>
      </c>
      <c r="I175" s="1" t="s">
        <v>120</v>
      </c>
      <c r="J175" s="1" t="s">
        <v>143</v>
      </c>
      <c r="K175" s="1" t="s">
        <v>24</v>
      </c>
      <c r="L175" s="1" t="s">
        <v>25</v>
      </c>
      <c r="M175" s="1" t="s">
        <v>659</v>
      </c>
      <c r="N175" s="1" t="s">
        <v>25</v>
      </c>
      <c r="O175" s="1" t="s">
        <v>659</v>
      </c>
      <c r="P175">
        <v>18</v>
      </c>
    </row>
    <row r="176" spans="1:16" x14ac:dyDescent="0.35">
      <c r="A176" s="1" t="s">
        <v>15</v>
      </c>
      <c r="B176" s="1" t="s">
        <v>660</v>
      </c>
      <c r="C176" s="1" t="s">
        <v>661</v>
      </c>
      <c r="D176" s="1" t="s">
        <v>19</v>
      </c>
      <c r="E176">
        <v>999</v>
      </c>
      <c r="F176" s="1" t="s">
        <v>662</v>
      </c>
      <c r="G176" s="1" t="s">
        <v>40</v>
      </c>
      <c r="H176" s="1" t="s">
        <v>21</v>
      </c>
      <c r="I176" s="1" t="s">
        <v>120</v>
      </c>
      <c r="J176" s="1" t="s">
        <v>152</v>
      </c>
      <c r="K176" s="1" t="s">
        <v>24</v>
      </c>
      <c r="L176" s="1" t="s">
        <v>25</v>
      </c>
      <c r="M176" s="1" t="s">
        <v>659</v>
      </c>
      <c r="N176" s="1" t="s">
        <v>25</v>
      </c>
      <c r="O176" s="1" t="s">
        <v>659</v>
      </c>
      <c r="P176">
        <v>18</v>
      </c>
    </row>
    <row r="177" spans="1:16" x14ac:dyDescent="0.35">
      <c r="A177" s="1" t="s">
        <v>15</v>
      </c>
      <c r="B177" s="1" t="s">
        <v>663</v>
      </c>
      <c r="C177" s="1" t="s">
        <v>664</v>
      </c>
      <c r="D177" s="1" t="s">
        <v>19</v>
      </c>
      <c r="E177">
        <v>999</v>
      </c>
      <c r="F177" s="1" t="s">
        <v>665</v>
      </c>
      <c r="G177" s="1" t="s">
        <v>18</v>
      </c>
      <c r="H177" s="1" t="s">
        <v>21</v>
      </c>
      <c r="I177" s="1" t="s">
        <v>120</v>
      </c>
      <c r="J177" s="1" t="s">
        <v>143</v>
      </c>
      <c r="K177" s="1" t="s">
        <v>24</v>
      </c>
      <c r="L177" s="1" t="s">
        <v>25</v>
      </c>
      <c r="M177" s="1" t="s">
        <v>666</v>
      </c>
      <c r="N177" s="1" t="s">
        <v>25</v>
      </c>
      <c r="O177" s="1" t="s">
        <v>666</v>
      </c>
      <c r="P177">
        <v>18</v>
      </c>
    </row>
    <row r="178" spans="1:16" x14ac:dyDescent="0.35">
      <c r="A178" s="1" t="s">
        <v>15</v>
      </c>
      <c r="B178" s="1" t="s">
        <v>667</v>
      </c>
      <c r="C178" s="1" t="s">
        <v>668</v>
      </c>
      <c r="D178" s="1" t="s">
        <v>19</v>
      </c>
      <c r="E178">
        <v>999</v>
      </c>
      <c r="F178" s="1" t="s">
        <v>669</v>
      </c>
      <c r="G178" s="1" t="s">
        <v>18</v>
      </c>
      <c r="H178" s="1" t="s">
        <v>135</v>
      </c>
      <c r="I178" s="1" t="s">
        <v>120</v>
      </c>
      <c r="J178" s="1" t="s">
        <v>126</v>
      </c>
      <c r="K178" s="1" t="s">
        <v>24</v>
      </c>
      <c r="L178" s="1" t="s">
        <v>25</v>
      </c>
      <c r="M178" s="1" t="s">
        <v>666</v>
      </c>
      <c r="N178" s="1" t="s">
        <v>25</v>
      </c>
      <c r="O178" s="1" t="s">
        <v>666</v>
      </c>
      <c r="P178">
        <v>18</v>
      </c>
    </row>
    <row r="179" spans="1:16" x14ac:dyDescent="0.35">
      <c r="A179" s="1" t="s">
        <v>15</v>
      </c>
      <c r="B179" s="1" t="s">
        <v>670</v>
      </c>
      <c r="C179" s="1" t="s">
        <v>671</v>
      </c>
      <c r="D179" s="1" t="s">
        <v>18</v>
      </c>
      <c r="E179">
        <v>999</v>
      </c>
      <c r="F179" s="1" t="s">
        <v>672</v>
      </c>
      <c r="G179" s="1" t="s">
        <v>34</v>
      </c>
      <c r="H179" s="1" t="s">
        <v>135</v>
      </c>
      <c r="I179" s="1" t="s">
        <v>120</v>
      </c>
      <c r="J179" s="1" t="s">
        <v>126</v>
      </c>
      <c r="K179" s="1" t="s">
        <v>24</v>
      </c>
      <c r="L179" s="1" t="s">
        <v>25</v>
      </c>
      <c r="M179" s="1" t="s">
        <v>673</v>
      </c>
      <c r="N179" s="1" t="s">
        <v>25</v>
      </c>
      <c r="O179" s="1" t="s">
        <v>673</v>
      </c>
      <c r="P179">
        <v>18</v>
      </c>
    </row>
    <row r="180" spans="1:16" x14ac:dyDescent="0.35">
      <c r="A180" s="1" t="s">
        <v>15</v>
      </c>
      <c r="B180" s="1" t="s">
        <v>82</v>
      </c>
      <c r="C180" s="1" t="s">
        <v>83</v>
      </c>
      <c r="D180" s="1" t="s">
        <v>19</v>
      </c>
      <c r="E180">
        <v>19</v>
      </c>
      <c r="F180" s="1" t="s">
        <v>85</v>
      </c>
      <c r="G180" s="1" t="s">
        <v>18</v>
      </c>
      <c r="H180" s="1" t="s">
        <v>21</v>
      </c>
      <c r="I180" s="1" t="s">
        <v>86</v>
      </c>
      <c r="J180" s="1" t="s">
        <v>23</v>
      </c>
      <c r="K180" s="1" t="s">
        <v>24</v>
      </c>
      <c r="L180" s="1" t="s">
        <v>25</v>
      </c>
      <c r="M180" s="1" t="s">
        <v>81</v>
      </c>
      <c r="N180" s="1" t="s">
        <v>25</v>
      </c>
      <c r="O180" s="1" t="s">
        <v>81</v>
      </c>
      <c r="P180">
        <v>19</v>
      </c>
    </row>
    <row r="181" spans="1:16" x14ac:dyDescent="0.35">
      <c r="A181" s="1" t="s">
        <v>15</v>
      </c>
      <c r="B181" s="1" t="s">
        <v>674</v>
      </c>
      <c r="C181" s="1" t="s">
        <v>675</v>
      </c>
      <c r="D181" s="1" t="s">
        <v>19</v>
      </c>
      <c r="E181">
        <v>999</v>
      </c>
      <c r="F181" s="1" t="s">
        <v>676</v>
      </c>
      <c r="G181" s="1" t="s">
        <v>78</v>
      </c>
      <c r="H181" s="1" t="s">
        <v>21</v>
      </c>
      <c r="I181" s="1" t="s">
        <v>86</v>
      </c>
      <c r="J181" s="1" t="s">
        <v>131</v>
      </c>
      <c r="K181" s="1" t="s">
        <v>24</v>
      </c>
      <c r="L181" s="1" t="s">
        <v>25</v>
      </c>
      <c r="M181" s="1" t="s">
        <v>673</v>
      </c>
      <c r="N181" s="1" t="s">
        <v>25</v>
      </c>
      <c r="O181" s="1" t="s">
        <v>673</v>
      </c>
      <c r="P181">
        <v>19</v>
      </c>
    </row>
    <row r="182" spans="1:16" x14ac:dyDescent="0.35">
      <c r="A182" s="1" t="s">
        <v>15</v>
      </c>
      <c r="B182" s="1" t="s">
        <v>677</v>
      </c>
      <c r="C182" s="1" t="s">
        <v>678</v>
      </c>
      <c r="D182" s="1" t="s">
        <v>19</v>
      </c>
      <c r="E182">
        <v>999</v>
      </c>
      <c r="F182" s="1" t="s">
        <v>679</v>
      </c>
      <c r="G182" s="1" t="s">
        <v>18</v>
      </c>
      <c r="H182" s="1" t="s">
        <v>124</v>
      </c>
      <c r="I182" s="1" t="s">
        <v>86</v>
      </c>
      <c r="J182" s="1" t="s">
        <v>126</v>
      </c>
      <c r="K182" s="1" t="s">
        <v>24</v>
      </c>
      <c r="L182" s="1" t="s">
        <v>25</v>
      </c>
      <c r="M182" s="1" t="s">
        <v>680</v>
      </c>
      <c r="N182" s="1" t="s">
        <v>25</v>
      </c>
      <c r="O182" s="1" t="s">
        <v>680</v>
      </c>
      <c r="P182">
        <v>19</v>
      </c>
    </row>
    <row r="183" spans="1:16" x14ac:dyDescent="0.35">
      <c r="A183" s="1" t="s">
        <v>15</v>
      </c>
      <c r="B183" s="1" t="s">
        <v>681</v>
      </c>
      <c r="C183" s="1" t="s">
        <v>682</v>
      </c>
      <c r="D183" s="1" t="s">
        <v>19</v>
      </c>
      <c r="E183">
        <v>999</v>
      </c>
      <c r="F183" s="1" t="s">
        <v>683</v>
      </c>
      <c r="G183" s="1" t="s">
        <v>18</v>
      </c>
      <c r="H183" s="1" t="s">
        <v>21</v>
      </c>
      <c r="I183" s="1" t="s">
        <v>86</v>
      </c>
      <c r="J183" s="1" t="s">
        <v>148</v>
      </c>
      <c r="K183" s="1" t="s">
        <v>24</v>
      </c>
      <c r="L183" s="1" t="s">
        <v>25</v>
      </c>
      <c r="M183" s="1" t="s">
        <v>680</v>
      </c>
      <c r="N183" s="1" t="s">
        <v>25</v>
      </c>
      <c r="O183" s="1" t="s">
        <v>680</v>
      </c>
      <c r="P183">
        <v>19</v>
      </c>
    </row>
    <row r="184" spans="1:16" x14ac:dyDescent="0.35">
      <c r="A184" s="1" t="s">
        <v>15</v>
      </c>
      <c r="B184" s="1" t="s">
        <v>684</v>
      </c>
      <c r="C184" s="1" t="s">
        <v>685</v>
      </c>
      <c r="D184" s="1" t="s">
        <v>19</v>
      </c>
      <c r="E184">
        <v>999</v>
      </c>
      <c r="F184" s="1" t="s">
        <v>686</v>
      </c>
      <c r="G184" s="1" t="s">
        <v>29</v>
      </c>
      <c r="H184" s="1" t="s">
        <v>21</v>
      </c>
      <c r="I184" s="1" t="s">
        <v>86</v>
      </c>
      <c r="J184" s="1" t="s">
        <v>143</v>
      </c>
      <c r="K184" s="1" t="s">
        <v>24</v>
      </c>
      <c r="L184" s="1" t="s">
        <v>25</v>
      </c>
      <c r="M184" s="1" t="s">
        <v>687</v>
      </c>
      <c r="N184" s="1" t="s">
        <v>25</v>
      </c>
      <c r="O184" s="1" t="s">
        <v>687</v>
      </c>
      <c r="P184">
        <v>19</v>
      </c>
    </row>
    <row r="185" spans="1:16" x14ac:dyDescent="0.35">
      <c r="A185" s="1" t="s">
        <v>15</v>
      </c>
      <c r="B185" s="1" t="s">
        <v>688</v>
      </c>
      <c r="C185" s="1" t="s">
        <v>689</v>
      </c>
      <c r="D185" s="1" t="s">
        <v>19</v>
      </c>
      <c r="E185">
        <v>999</v>
      </c>
      <c r="F185" s="1" t="s">
        <v>690</v>
      </c>
      <c r="G185" s="1" t="s">
        <v>78</v>
      </c>
      <c r="H185" s="1" t="s">
        <v>21</v>
      </c>
      <c r="I185" s="1" t="s">
        <v>86</v>
      </c>
      <c r="J185" s="1" t="s">
        <v>152</v>
      </c>
      <c r="K185" s="1" t="s">
        <v>24</v>
      </c>
      <c r="L185" s="1" t="s">
        <v>25</v>
      </c>
      <c r="M185" s="1" t="s">
        <v>687</v>
      </c>
      <c r="N185" s="1" t="s">
        <v>25</v>
      </c>
      <c r="O185" s="1" t="s">
        <v>687</v>
      </c>
      <c r="P185">
        <v>19</v>
      </c>
    </row>
    <row r="186" spans="1:16" x14ac:dyDescent="0.35">
      <c r="A186" s="1" t="s">
        <v>15</v>
      </c>
      <c r="B186" s="1" t="s">
        <v>691</v>
      </c>
      <c r="C186" s="1" t="s">
        <v>692</v>
      </c>
      <c r="D186" s="1" t="s">
        <v>19</v>
      </c>
      <c r="E186">
        <v>999</v>
      </c>
      <c r="F186" s="1" t="s">
        <v>693</v>
      </c>
      <c r="G186" s="1" t="s">
        <v>18</v>
      </c>
      <c r="H186" s="1" t="s">
        <v>21</v>
      </c>
      <c r="I186" s="1" t="s">
        <v>86</v>
      </c>
      <c r="J186" s="1" t="s">
        <v>143</v>
      </c>
      <c r="K186" s="1" t="s">
        <v>24</v>
      </c>
      <c r="L186" s="1" t="s">
        <v>25</v>
      </c>
      <c r="M186" s="1" t="s">
        <v>694</v>
      </c>
      <c r="N186" s="1" t="s">
        <v>25</v>
      </c>
      <c r="O186" s="1" t="s">
        <v>694</v>
      </c>
      <c r="P186">
        <v>19</v>
      </c>
    </row>
    <row r="187" spans="1:16" x14ac:dyDescent="0.35">
      <c r="A187" s="1" t="s">
        <v>15</v>
      </c>
      <c r="B187" s="1" t="s">
        <v>695</v>
      </c>
      <c r="C187" s="1" t="s">
        <v>696</v>
      </c>
      <c r="D187" s="1" t="s">
        <v>19</v>
      </c>
      <c r="E187">
        <v>999</v>
      </c>
      <c r="F187" s="1" t="s">
        <v>697</v>
      </c>
      <c r="G187" s="1" t="s">
        <v>18</v>
      </c>
      <c r="H187" s="1" t="s">
        <v>135</v>
      </c>
      <c r="I187" s="1" t="s">
        <v>86</v>
      </c>
      <c r="J187" s="1" t="s">
        <v>126</v>
      </c>
      <c r="K187" s="1" t="s">
        <v>24</v>
      </c>
      <c r="L187" s="1" t="s">
        <v>25</v>
      </c>
      <c r="M187" s="1" t="s">
        <v>694</v>
      </c>
      <c r="N187" s="1" t="s">
        <v>25</v>
      </c>
      <c r="O187" s="1" t="s">
        <v>694</v>
      </c>
      <c r="P187">
        <v>19</v>
      </c>
    </row>
    <row r="188" spans="1:16" x14ac:dyDescent="0.35">
      <c r="A188" s="1" t="s">
        <v>15</v>
      </c>
      <c r="B188" s="1" t="s">
        <v>698</v>
      </c>
      <c r="C188" s="1" t="s">
        <v>699</v>
      </c>
      <c r="D188" s="1" t="s">
        <v>19</v>
      </c>
      <c r="E188">
        <v>999</v>
      </c>
      <c r="F188" s="1" t="s">
        <v>700</v>
      </c>
      <c r="G188" s="1" t="s">
        <v>40</v>
      </c>
      <c r="H188" s="1" t="s">
        <v>135</v>
      </c>
      <c r="I188" s="1" t="s">
        <v>86</v>
      </c>
      <c r="J188" s="1" t="s">
        <v>126</v>
      </c>
      <c r="K188" s="1" t="s">
        <v>24</v>
      </c>
      <c r="L188" s="1" t="s">
        <v>25</v>
      </c>
      <c r="M188" s="1" t="s">
        <v>701</v>
      </c>
      <c r="N188" s="1" t="s">
        <v>25</v>
      </c>
      <c r="O188" s="1" t="s">
        <v>701</v>
      </c>
      <c r="P188">
        <v>19</v>
      </c>
    </row>
    <row r="189" spans="1:16" x14ac:dyDescent="0.35">
      <c r="A189" s="1" t="s">
        <v>15</v>
      </c>
      <c r="B189" s="1" t="s">
        <v>702</v>
      </c>
      <c r="C189" s="1" t="s">
        <v>703</v>
      </c>
      <c r="D189" s="1" t="s">
        <v>19</v>
      </c>
      <c r="E189">
        <v>999</v>
      </c>
      <c r="F189" s="1" t="s">
        <v>704</v>
      </c>
      <c r="G189" s="1" t="s">
        <v>29</v>
      </c>
      <c r="H189" s="1" t="s">
        <v>135</v>
      </c>
      <c r="I189" s="1" t="s">
        <v>86</v>
      </c>
      <c r="J189" s="1" t="s">
        <v>126</v>
      </c>
      <c r="K189" s="1" t="s">
        <v>24</v>
      </c>
      <c r="L189" s="1" t="s">
        <v>25</v>
      </c>
      <c r="M189" s="1" t="s">
        <v>705</v>
      </c>
      <c r="N189" s="1" t="s">
        <v>25</v>
      </c>
      <c r="O189" s="1" t="s">
        <v>705</v>
      </c>
      <c r="P189">
        <v>19</v>
      </c>
    </row>
    <row r="190" spans="1:16" x14ac:dyDescent="0.35">
      <c r="A190" s="1" t="s">
        <v>15</v>
      </c>
      <c r="B190" s="1" t="s">
        <v>706</v>
      </c>
      <c r="C190" s="1" t="s">
        <v>707</v>
      </c>
      <c r="D190" s="1" t="s">
        <v>19</v>
      </c>
      <c r="E190">
        <v>999</v>
      </c>
      <c r="F190" s="1" t="s">
        <v>708</v>
      </c>
      <c r="G190" s="1" t="s">
        <v>18</v>
      </c>
      <c r="H190" s="1" t="s">
        <v>124</v>
      </c>
      <c r="I190" s="1" t="s">
        <v>86</v>
      </c>
      <c r="J190" s="1" t="s">
        <v>126</v>
      </c>
      <c r="K190" s="1" t="s">
        <v>24</v>
      </c>
      <c r="L190" s="1" t="s">
        <v>25</v>
      </c>
      <c r="M190" s="1" t="s">
        <v>705</v>
      </c>
      <c r="N190" s="1" t="s">
        <v>25</v>
      </c>
      <c r="O190" s="1" t="s">
        <v>705</v>
      </c>
      <c r="P190">
        <v>19</v>
      </c>
    </row>
    <row r="191" spans="1:16" x14ac:dyDescent="0.35">
      <c r="A191" s="1" t="s">
        <v>15</v>
      </c>
      <c r="B191" s="1" t="s">
        <v>781</v>
      </c>
      <c r="C191" s="1" t="s">
        <v>782</v>
      </c>
      <c r="D191" s="1" t="s">
        <v>18</v>
      </c>
      <c r="E191">
        <v>999</v>
      </c>
      <c r="F191" s="1" t="s">
        <v>783</v>
      </c>
      <c r="G191" s="1" t="s">
        <v>18</v>
      </c>
      <c r="H191" s="1" t="s">
        <v>135</v>
      </c>
      <c r="I191" s="1" t="s">
        <v>86</v>
      </c>
      <c r="J191" s="1" t="s">
        <v>126</v>
      </c>
      <c r="K191" s="1" t="s">
        <v>24</v>
      </c>
      <c r="L191" s="1" t="s">
        <v>25</v>
      </c>
      <c r="M191" s="1" t="s">
        <v>780</v>
      </c>
      <c r="N191" s="1" t="s">
        <v>25</v>
      </c>
      <c r="O191" s="1" t="s">
        <v>780</v>
      </c>
      <c r="P191">
        <v>19</v>
      </c>
    </row>
    <row r="192" spans="1:16" x14ac:dyDescent="0.35">
      <c r="A192" s="1" t="s">
        <v>15</v>
      </c>
      <c r="B192" s="1" t="s">
        <v>788</v>
      </c>
      <c r="C192" s="1" t="s">
        <v>789</v>
      </c>
      <c r="D192" s="1" t="s">
        <v>19</v>
      </c>
      <c r="E192">
        <v>999</v>
      </c>
      <c r="F192" s="1" t="s">
        <v>790</v>
      </c>
      <c r="G192" s="1" t="s">
        <v>29</v>
      </c>
      <c r="H192" s="1" t="s">
        <v>135</v>
      </c>
      <c r="I192" s="1" t="s">
        <v>86</v>
      </c>
      <c r="J192" s="1" t="s">
        <v>126</v>
      </c>
      <c r="K192" s="1" t="s">
        <v>24</v>
      </c>
      <c r="L192" s="1" t="s">
        <v>25</v>
      </c>
      <c r="M192" s="1" t="s">
        <v>791</v>
      </c>
      <c r="N192" s="1" t="s">
        <v>25</v>
      </c>
      <c r="O192" s="1" t="s">
        <v>791</v>
      </c>
      <c r="P192">
        <v>19</v>
      </c>
    </row>
    <row r="193" spans="1:16" x14ac:dyDescent="0.35">
      <c r="A193" s="1" t="s">
        <v>15</v>
      </c>
      <c r="B193" s="1" t="s">
        <v>796</v>
      </c>
      <c r="C193" s="1" t="s">
        <v>797</v>
      </c>
      <c r="D193" s="1" t="s">
        <v>19</v>
      </c>
      <c r="E193">
        <v>999</v>
      </c>
      <c r="F193" s="1" t="s">
        <v>798</v>
      </c>
      <c r="G193" s="1" t="s">
        <v>40</v>
      </c>
      <c r="H193" s="1" t="s">
        <v>135</v>
      </c>
      <c r="I193" s="1" t="s">
        <v>86</v>
      </c>
      <c r="J193" s="1" t="s">
        <v>126</v>
      </c>
      <c r="K193" s="1" t="s">
        <v>24</v>
      </c>
      <c r="L193" s="1" t="s">
        <v>25</v>
      </c>
      <c r="M193" s="1" t="s">
        <v>799</v>
      </c>
      <c r="N193" s="1" t="s">
        <v>25</v>
      </c>
      <c r="O193" s="1" t="s">
        <v>799</v>
      </c>
      <c r="P193">
        <v>19</v>
      </c>
    </row>
    <row r="194" spans="1:16" x14ac:dyDescent="0.35">
      <c r="A194" s="1" t="s">
        <v>15</v>
      </c>
      <c r="B194" s="1" t="s">
        <v>803</v>
      </c>
      <c r="C194" s="1" t="s">
        <v>804</v>
      </c>
      <c r="D194" s="1" t="s">
        <v>19</v>
      </c>
      <c r="E194">
        <v>999</v>
      </c>
      <c r="F194" s="1" t="s">
        <v>805</v>
      </c>
      <c r="G194" s="1" t="s">
        <v>29</v>
      </c>
      <c r="H194" s="1" t="s">
        <v>21</v>
      </c>
      <c r="I194" s="1" t="s">
        <v>86</v>
      </c>
      <c r="J194" s="1" t="s">
        <v>143</v>
      </c>
      <c r="K194" s="1" t="s">
        <v>24</v>
      </c>
      <c r="L194" s="1" t="s">
        <v>25</v>
      </c>
      <c r="M194" s="1" t="s">
        <v>806</v>
      </c>
      <c r="N194" s="1" t="s">
        <v>25</v>
      </c>
      <c r="O194" s="1" t="s">
        <v>806</v>
      </c>
      <c r="P194">
        <v>19</v>
      </c>
    </row>
    <row r="195" spans="1:16" x14ac:dyDescent="0.35">
      <c r="A195" s="1" t="s">
        <v>15</v>
      </c>
      <c r="B195" s="1" t="s">
        <v>807</v>
      </c>
      <c r="C195" s="1" t="s">
        <v>808</v>
      </c>
      <c r="D195" s="1" t="s">
        <v>19</v>
      </c>
      <c r="E195">
        <v>999</v>
      </c>
      <c r="F195" s="1" t="s">
        <v>809</v>
      </c>
      <c r="G195" s="1" t="s">
        <v>34</v>
      </c>
      <c r="H195" s="1" t="s">
        <v>21</v>
      </c>
      <c r="I195" s="1" t="s">
        <v>86</v>
      </c>
      <c r="J195" s="1" t="s">
        <v>143</v>
      </c>
      <c r="K195" s="1" t="s">
        <v>24</v>
      </c>
      <c r="L195" s="1" t="s">
        <v>25</v>
      </c>
      <c r="M195" s="1" t="s">
        <v>810</v>
      </c>
      <c r="N195" s="1" t="s">
        <v>25</v>
      </c>
      <c r="O195" s="1" t="s">
        <v>810</v>
      </c>
      <c r="P195">
        <v>19</v>
      </c>
    </row>
    <row r="196" spans="1:16" x14ac:dyDescent="0.35">
      <c r="A196" s="1" t="s">
        <v>15</v>
      </c>
      <c r="B196" s="1" t="s">
        <v>811</v>
      </c>
      <c r="C196" s="1" t="s">
        <v>812</v>
      </c>
      <c r="D196" s="1" t="s">
        <v>19</v>
      </c>
      <c r="E196">
        <v>999</v>
      </c>
      <c r="F196" s="1" t="s">
        <v>813</v>
      </c>
      <c r="G196" s="1" t="s">
        <v>34</v>
      </c>
      <c r="H196" s="1" t="s">
        <v>21</v>
      </c>
      <c r="I196" s="1" t="s">
        <v>86</v>
      </c>
      <c r="J196" s="1" t="s">
        <v>143</v>
      </c>
      <c r="K196" s="1" t="s">
        <v>24</v>
      </c>
      <c r="L196" s="1" t="s">
        <v>25</v>
      </c>
      <c r="M196" s="1" t="s">
        <v>814</v>
      </c>
      <c r="N196" s="1" t="s">
        <v>25</v>
      </c>
      <c r="O196" s="1" t="s">
        <v>814</v>
      </c>
      <c r="P196">
        <v>19</v>
      </c>
    </row>
    <row r="197" spans="1:16" x14ac:dyDescent="0.35">
      <c r="A197" s="1" t="s">
        <v>15</v>
      </c>
      <c r="B197" s="1" t="s">
        <v>815</v>
      </c>
      <c r="C197" s="1" t="s">
        <v>816</v>
      </c>
      <c r="D197" s="1" t="s">
        <v>19</v>
      </c>
      <c r="E197">
        <v>999</v>
      </c>
      <c r="F197" s="1" t="s">
        <v>817</v>
      </c>
      <c r="G197" s="1" t="s">
        <v>34</v>
      </c>
      <c r="H197" s="1" t="s">
        <v>21</v>
      </c>
      <c r="I197" s="1" t="s">
        <v>86</v>
      </c>
      <c r="J197" s="1" t="s">
        <v>143</v>
      </c>
      <c r="K197" s="1" t="s">
        <v>24</v>
      </c>
      <c r="L197" s="1" t="s">
        <v>25</v>
      </c>
      <c r="M197" s="1" t="s">
        <v>818</v>
      </c>
      <c r="N197" s="1" t="s">
        <v>25</v>
      </c>
      <c r="O197" s="1" t="s">
        <v>818</v>
      </c>
      <c r="P197">
        <v>19</v>
      </c>
    </row>
    <row r="198" spans="1:16" x14ac:dyDescent="0.35">
      <c r="A198" s="1" t="s">
        <v>15</v>
      </c>
      <c r="B198" s="1" t="s">
        <v>819</v>
      </c>
      <c r="C198" s="1" t="s">
        <v>820</v>
      </c>
      <c r="D198" s="1" t="s">
        <v>19</v>
      </c>
      <c r="E198">
        <v>999</v>
      </c>
      <c r="F198" s="1" t="s">
        <v>821</v>
      </c>
      <c r="G198" s="1" t="s">
        <v>29</v>
      </c>
      <c r="H198" s="1" t="s">
        <v>21</v>
      </c>
      <c r="I198" s="1" t="s">
        <v>86</v>
      </c>
      <c r="J198" s="1" t="s">
        <v>143</v>
      </c>
      <c r="K198" s="1" t="s">
        <v>24</v>
      </c>
      <c r="L198" s="1" t="s">
        <v>25</v>
      </c>
      <c r="M198" s="1" t="s">
        <v>822</v>
      </c>
      <c r="N198" s="1" t="s">
        <v>25</v>
      </c>
      <c r="O198" s="1" t="s">
        <v>822</v>
      </c>
      <c r="P198">
        <v>19</v>
      </c>
    </row>
    <row r="199" spans="1:16" x14ac:dyDescent="0.35">
      <c r="A199" s="1" t="s">
        <v>15</v>
      </c>
      <c r="B199" s="1" t="s">
        <v>87</v>
      </c>
      <c r="C199" s="1" t="s">
        <v>88</v>
      </c>
      <c r="D199" s="1" t="s">
        <v>19</v>
      </c>
      <c r="E199">
        <v>20</v>
      </c>
      <c r="F199" s="1" t="s">
        <v>90</v>
      </c>
      <c r="G199" s="1" t="s">
        <v>18</v>
      </c>
      <c r="H199" s="1" t="s">
        <v>21</v>
      </c>
      <c r="I199" s="1" t="s">
        <v>91</v>
      </c>
      <c r="J199" s="1" t="s">
        <v>23</v>
      </c>
      <c r="K199" s="1" t="s">
        <v>24</v>
      </c>
      <c r="L199" s="1" t="s">
        <v>25</v>
      </c>
      <c r="M199" s="1" t="s">
        <v>92</v>
      </c>
      <c r="N199" s="1" t="s">
        <v>25</v>
      </c>
      <c r="O199" s="1" t="s">
        <v>92</v>
      </c>
      <c r="P199">
        <v>20</v>
      </c>
    </row>
    <row r="200" spans="1:16" x14ac:dyDescent="0.35">
      <c r="A200" s="1" t="s">
        <v>15</v>
      </c>
      <c r="B200" s="1" t="s">
        <v>709</v>
      </c>
      <c r="C200" s="1" t="s">
        <v>710</v>
      </c>
      <c r="D200" s="1" t="s">
        <v>19</v>
      </c>
      <c r="E200">
        <v>999</v>
      </c>
      <c r="F200" s="1" t="s">
        <v>711</v>
      </c>
      <c r="G200" s="1" t="s">
        <v>84</v>
      </c>
      <c r="H200" s="1" t="s">
        <v>21</v>
      </c>
      <c r="I200" s="1" t="s">
        <v>91</v>
      </c>
      <c r="J200" s="1" t="s">
        <v>131</v>
      </c>
      <c r="K200" s="1" t="s">
        <v>24</v>
      </c>
      <c r="L200" s="1" t="s">
        <v>25</v>
      </c>
      <c r="M200" s="1" t="s">
        <v>712</v>
      </c>
      <c r="N200" s="1" t="s">
        <v>25</v>
      </c>
      <c r="O200" s="1" t="s">
        <v>712</v>
      </c>
      <c r="P200">
        <v>20</v>
      </c>
    </row>
    <row r="201" spans="1:16" x14ac:dyDescent="0.35">
      <c r="A201" s="1" t="s">
        <v>15</v>
      </c>
      <c r="B201" s="1" t="s">
        <v>713</v>
      </c>
      <c r="C201" s="1" t="s">
        <v>714</v>
      </c>
      <c r="D201" s="1" t="s">
        <v>19</v>
      </c>
      <c r="E201">
        <v>999</v>
      </c>
      <c r="F201" s="1" t="s">
        <v>715</v>
      </c>
      <c r="G201" s="1" t="s">
        <v>29</v>
      </c>
      <c r="H201" s="1" t="s">
        <v>124</v>
      </c>
      <c r="I201" s="1" t="s">
        <v>91</v>
      </c>
      <c r="J201" s="1" t="s">
        <v>126</v>
      </c>
      <c r="K201" s="1" t="s">
        <v>24</v>
      </c>
      <c r="L201" s="1" t="s">
        <v>25</v>
      </c>
      <c r="M201" s="1" t="s">
        <v>712</v>
      </c>
      <c r="N201" s="1" t="s">
        <v>25</v>
      </c>
      <c r="O201" s="1" t="s">
        <v>712</v>
      </c>
      <c r="P201">
        <v>20</v>
      </c>
    </row>
    <row r="202" spans="1:16" x14ac:dyDescent="0.35">
      <c r="A202" s="1" t="s">
        <v>15</v>
      </c>
      <c r="B202" s="1" t="s">
        <v>716</v>
      </c>
      <c r="C202" s="1" t="s">
        <v>717</v>
      </c>
      <c r="D202" s="1" t="s">
        <v>19</v>
      </c>
      <c r="E202">
        <v>999</v>
      </c>
      <c r="F202" s="1" t="s">
        <v>718</v>
      </c>
      <c r="G202" s="1" t="s">
        <v>18</v>
      </c>
      <c r="H202" s="1" t="s">
        <v>21</v>
      </c>
      <c r="I202" s="1" t="s">
        <v>91</v>
      </c>
      <c r="J202" s="1" t="s">
        <v>148</v>
      </c>
      <c r="K202" s="1" t="s">
        <v>24</v>
      </c>
      <c r="L202" s="1" t="s">
        <v>25</v>
      </c>
      <c r="M202" s="1" t="s">
        <v>719</v>
      </c>
      <c r="N202" s="1" t="s">
        <v>25</v>
      </c>
      <c r="O202" s="1" t="s">
        <v>719</v>
      </c>
      <c r="P202">
        <v>20</v>
      </c>
    </row>
    <row r="203" spans="1:16" x14ac:dyDescent="0.35">
      <c r="A203" s="1" t="s">
        <v>15</v>
      </c>
      <c r="B203" s="1" t="s">
        <v>720</v>
      </c>
      <c r="C203" s="1" t="s">
        <v>721</v>
      </c>
      <c r="D203" s="1" t="s">
        <v>19</v>
      </c>
      <c r="E203">
        <v>999</v>
      </c>
      <c r="F203" s="1" t="s">
        <v>722</v>
      </c>
      <c r="G203" s="1" t="s">
        <v>34</v>
      </c>
      <c r="H203" s="1" t="s">
        <v>21</v>
      </c>
      <c r="I203" s="1" t="s">
        <v>91</v>
      </c>
      <c r="J203" s="1" t="s">
        <v>143</v>
      </c>
      <c r="K203" s="1" t="s">
        <v>24</v>
      </c>
      <c r="L203" s="1" t="s">
        <v>25</v>
      </c>
      <c r="M203" s="1" t="s">
        <v>719</v>
      </c>
      <c r="N203" s="1" t="s">
        <v>25</v>
      </c>
      <c r="O203" s="1" t="s">
        <v>719</v>
      </c>
      <c r="P203">
        <v>20</v>
      </c>
    </row>
    <row r="204" spans="1:16" x14ac:dyDescent="0.35">
      <c r="A204" s="1" t="s">
        <v>15</v>
      </c>
      <c r="B204" s="1" t="s">
        <v>723</v>
      </c>
      <c r="C204" s="1" t="s">
        <v>724</v>
      </c>
      <c r="D204" s="1" t="s">
        <v>19</v>
      </c>
      <c r="E204">
        <v>999</v>
      </c>
      <c r="F204" s="1" t="s">
        <v>725</v>
      </c>
      <c r="G204" s="1" t="s">
        <v>84</v>
      </c>
      <c r="H204" s="1" t="s">
        <v>21</v>
      </c>
      <c r="I204" s="1" t="s">
        <v>91</v>
      </c>
      <c r="J204" s="1" t="s">
        <v>152</v>
      </c>
      <c r="K204" s="1" t="s">
        <v>24</v>
      </c>
      <c r="L204" s="1" t="s">
        <v>25</v>
      </c>
      <c r="M204" s="1" t="s">
        <v>726</v>
      </c>
      <c r="N204" s="1" t="s">
        <v>25</v>
      </c>
      <c r="O204" s="1" t="s">
        <v>726</v>
      </c>
      <c r="P204">
        <v>20</v>
      </c>
    </row>
    <row r="205" spans="1:16" x14ac:dyDescent="0.35">
      <c r="A205" s="1" t="s">
        <v>15</v>
      </c>
      <c r="B205" s="1" t="s">
        <v>727</v>
      </c>
      <c r="C205" s="1" t="s">
        <v>728</v>
      </c>
      <c r="D205" s="1" t="s">
        <v>19</v>
      </c>
      <c r="E205">
        <v>999</v>
      </c>
      <c r="F205" s="1" t="s">
        <v>729</v>
      </c>
      <c r="G205" s="1" t="s">
        <v>18</v>
      </c>
      <c r="H205" s="1" t="s">
        <v>21</v>
      </c>
      <c r="I205" s="1" t="s">
        <v>91</v>
      </c>
      <c r="J205" s="1" t="s">
        <v>143</v>
      </c>
      <c r="K205" s="1" t="s">
        <v>24</v>
      </c>
      <c r="L205" s="1" t="s">
        <v>25</v>
      </c>
      <c r="M205" s="1" t="s">
        <v>726</v>
      </c>
      <c r="N205" s="1" t="s">
        <v>25</v>
      </c>
      <c r="O205" s="1" t="s">
        <v>726</v>
      </c>
      <c r="P205">
        <v>20</v>
      </c>
    </row>
    <row r="206" spans="1:16" x14ac:dyDescent="0.35">
      <c r="A206" s="1" t="s">
        <v>15</v>
      </c>
      <c r="B206" s="1" t="s">
        <v>730</v>
      </c>
      <c r="C206" s="1" t="s">
        <v>731</v>
      </c>
      <c r="D206" s="1" t="s">
        <v>19</v>
      </c>
      <c r="E206">
        <v>999</v>
      </c>
      <c r="F206" s="1" t="s">
        <v>732</v>
      </c>
      <c r="G206" s="1" t="s">
        <v>18</v>
      </c>
      <c r="H206" s="1" t="s">
        <v>135</v>
      </c>
      <c r="I206" s="1" t="s">
        <v>91</v>
      </c>
      <c r="J206" s="1" t="s">
        <v>126</v>
      </c>
      <c r="K206" s="1" t="s">
        <v>24</v>
      </c>
      <c r="L206" s="1" t="s">
        <v>25</v>
      </c>
      <c r="M206" s="1" t="s">
        <v>733</v>
      </c>
      <c r="N206" s="1" t="s">
        <v>25</v>
      </c>
      <c r="O206" s="1" t="s">
        <v>733</v>
      </c>
      <c r="P206">
        <v>20</v>
      </c>
    </row>
    <row r="207" spans="1:16" x14ac:dyDescent="0.35">
      <c r="A207" s="1" t="s">
        <v>15</v>
      </c>
      <c r="B207" s="1" t="s">
        <v>734</v>
      </c>
      <c r="C207" s="1" t="s">
        <v>735</v>
      </c>
      <c r="D207" s="1" t="s">
        <v>19</v>
      </c>
      <c r="E207">
        <v>999</v>
      </c>
      <c r="F207" s="1" t="s">
        <v>736</v>
      </c>
      <c r="G207" s="1" t="s">
        <v>34</v>
      </c>
      <c r="H207" s="1" t="s">
        <v>135</v>
      </c>
      <c r="I207" s="1" t="s">
        <v>91</v>
      </c>
      <c r="J207" s="1" t="s">
        <v>126</v>
      </c>
      <c r="K207" s="1" t="s">
        <v>24</v>
      </c>
      <c r="L207" s="1" t="s">
        <v>25</v>
      </c>
      <c r="M207" s="1" t="s">
        <v>737</v>
      </c>
      <c r="N207" s="1" t="s">
        <v>25</v>
      </c>
      <c r="O207" s="1" t="s">
        <v>737</v>
      </c>
      <c r="P207">
        <v>20</v>
      </c>
    </row>
    <row r="208" spans="1:16" x14ac:dyDescent="0.35">
      <c r="A208" s="1" t="s">
        <v>15</v>
      </c>
      <c r="B208" s="1" t="s">
        <v>738</v>
      </c>
      <c r="C208" s="1" t="s">
        <v>739</v>
      </c>
      <c r="D208" s="1" t="s">
        <v>19</v>
      </c>
      <c r="E208">
        <v>999</v>
      </c>
      <c r="F208" s="1" t="s">
        <v>740</v>
      </c>
      <c r="G208" s="1" t="s">
        <v>29</v>
      </c>
      <c r="H208" s="1" t="s">
        <v>135</v>
      </c>
      <c r="I208" s="1" t="s">
        <v>91</v>
      </c>
      <c r="J208" s="1" t="s">
        <v>126</v>
      </c>
      <c r="K208" s="1" t="s">
        <v>24</v>
      </c>
      <c r="L208" s="1" t="s">
        <v>25</v>
      </c>
      <c r="M208" s="1" t="s">
        <v>741</v>
      </c>
      <c r="N208" s="1" t="s">
        <v>25</v>
      </c>
      <c r="O208" s="1" t="s">
        <v>741</v>
      </c>
      <c r="P208">
        <v>20</v>
      </c>
    </row>
    <row r="209" spans="1:18" x14ac:dyDescent="0.35">
      <c r="A209" s="1" t="s">
        <v>15</v>
      </c>
      <c r="B209" s="1" t="s">
        <v>742</v>
      </c>
      <c r="C209" s="1" t="s">
        <v>743</v>
      </c>
      <c r="D209" s="1" t="s">
        <v>19</v>
      </c>
      <c r="E209">
        <v>999</v>
      </c>
      <c r="F209" s="1" t="s">
        <v>744</v>
      </c>
      <c r="G209" s="1" t="s">
        <v>29</v>
      </c>
      <c r="H209" s="1" t="s">
        <v>21</v>
      </c>
      <c r="I209" s="1" t="s">
        <v>91</v>
      </c>
      <c r="J209" s="1" t="s">
        <v>143</v>
      </c>
      <c r="K209" s="1" t="s">
        <v>24</v>
      </c>
      <c r="L209" s="1" t="s">
        <v>25</v>
      </c>
      <c r="M209" s="1" t="s">
        <v>745</v>
      </c>
      <c r="N209" s="1" t="s">
        <v>25</v>
      </c>
      <c r="O209" s="1" t="s">
        <v>745</v>
      </c>
      <c r="P209">
        <v>20</v>
      </c>
    </row>
    <row r="210" spans="1:18" x14ac:dyDescent="0.35">
      <c r="A210" s="1" t="s">
        <v>15</v>
      </c>
      <c r="B210" s="1" t="s">
        <v>784</v>
      </c>
      <c r="C210" s="1" t="s">
        <v>785</v>
      </c>
      <c r="D210" s="1" t="s">
        <v>19</v>
      </c>
      <c r="E210">
        <v>999</v>
      </c>
      <c r="F210" s="1" t="s">
        <v>786</v>
      </c>
      <c r="G210" s="1" t="s">
        <v>18</v>
      </c>
      <c r="H210" s="1" t="s">
        <v>135</v>
      </c>
      <c r="I210" s="1" t="s">
        <v>91</v>
      </c>
      <c r="J210" s="1" t="s">
        <v>126</v>
      </c>
      <c r="K210" s="1" t="s">
        <v>24</v>
      </c>
      <c r="L210" s="1" t="s">
        <v>25</v>
      </c>
      <c r="M210" s="1" t="s">
        <v>787</v>
      </c>
      <c r="N210" s="1" t="s">
        <v>25</v>
      </c>
      <c r="O210" s="1" t="s">
        <v>787</v>
      </c>
      <c r="P210">
        <v>20</v>
      </c>
    </row>
    <row r="211" spans="1:18" x14ac:dyDescent="0.35">
      <c r="A211" s="1" t="s">
        <v>15</v>
      </c>
      <c r="B211" s="1" t="s">
        <v>792</v>
      </c>
      <c r="C211" s="1" t="s">
        <v>793</v>
      </c>
      <c r="D211" s="1" t="s">
        <v>19</v>
      </c>
      <c r="E211">
        <v>999</v>
      </c>
      <c r="F211" s="1" t="s">
        <v>794</v>
      </c>
      <c r="G211" s="1" t="s">
        <v>29</v>
      </c>
      <c r="H211" s="1" t="s">
        <v>135</v>
      </c>
      <c r="I211" s="1" t="s">
        <v>91</v>
      </c>
      <c r="J211" s="1" t="s">
        <v>126</v>
      </c>
      <c r="K211" s="1" t="s">
        <v>24</v>
      </c>
      <c r="L211" s="1" t="s">
        <v>25</v>
      </c>
      <c r="M211" s="1" t="s">
        <v>795</v>
      </c>
      <c r="N211" s="1" t="s">
        <v>25</v>
      </c>
      <c r="O211" s="1" t="s">
        <v>795</v>
      </c>
      <c r="P211">
        <v>20</v>
      </c>
    </row>
    <row r="212" spans="1:18" x14ac:dyDescent="0.35">
      <c r="A212" s="1" t="s">
        <v>15</v>
      </c>
      <c r="B212" s="1" t="s">
        <v>800</v>
      </c>
      <c r="C212" s="1" t="s">
        <v>801</v>
      </c>
      <c r="D212" s="1" t="s">
        <v>19</v>
      </c>
      <c r="E212">
        <v>999</v>
      </c>
      <c r="F212" s="1" t="s">
        <v>802</v>
      </c>
      <c r="G212" s="1" t="s">
        <v>29</v>
      </c>
      <c r="H212" s="1" t="s">
        <v>21</v>
      </c>
      <c r="I212" s="1" t="s">
        <v>91</v>
      </c>
      <c r="J212" s="1" t="s">
        <v>143</v>
      </c>
      <c r="K212" s="1" t="s">
        <v>24</v>
      </c>
      <c r="L212" s="1" t="s">
        <v>25</v>
      </c>
      <c r="M212" s="1" t="s">
        <v>799</v>
      </c>
      <c r="N212" s="1" t="s">
        <v>25</v>
      </c>
      <c r="O212" s="1" t="s">
        <v>799</v>
      </c>
      <c r="P212">
        <v>20</v>
      </c>
    </row>
    <row r="213" spans="1:18" x14ac:dyDescent="0.35">
      <c r="A213" s="1" t="s">
        <v>15</v>
      </c>
      <c r="B213" s="1" t="s">
        <v>823</v>
      </c>
      <c r="C213" s="1" t="s">
        <v>824</v>
      </c>
      <c r="D213" s="1" t="s">
        <v>19</v>
      </c>
      <c r="E213">
        <v>999</v>
      </c>
      <c r="F213" s="1" t="s">
        <v>825</v>
      </c>
      <c r="G213" s="1" t="s">
        <v>29</v>
      </c>
      <c r="H213" s="1" t="s">
        <v>21</v>
      </c>
      <c r="I213" s="1" t="s">
        <v>91</v>
      </c>
      <c r="J213" s="1" t="s">
        <v>131</v>
      </c>
      <c r="K213" s="1" t="s">
        <v>24</v>
      </c>
      <c r="L213" s="1" t="s">
        <v>25</v>
      </c>
      <c r="M213" s="1" t="s">
        <v>826</v>
      </c>
      <c r="N213" s="1" t="s">
        <v>25</v>
      </c>
      <c r="O213" s="1" t="s">
        <v>826</v>
      </c>
      <c r="P213">
        <v>20</v>
      </c>
    </row>
    <row r="214" spans="1:18" s="2" customFormat="1" x14ac:dyDescent="0.35">
      <c r="A214" s="1" t="s">
        <v>15</v>
      </c>
      <c r="B214" s="1" t="s">
        <v>102</v>
      </c>
      <c r="C214" s="1" t="s">
        <v>103</v>
      </c>
      <c r="D214" s="1" t="s">
        <v>18</v>
      </c>
      <c r="E214">
        <v>21</v>
      </c>
      <c r="F214" s="1" t="s">
        <v>105</v>
      </c>
      <c r="G214" s="1" t="s">
        <v>18</v>
      </c>
      <c r="H214" s="1" t="s">
        <v>21</v>
      </c>
      <c r="I214" s="1" t="s">
        <v>106</v>
      </c>
      <c r="J214" s="1" t="s">
        <v>23</v>
      </c>
      <c r="K214" s="1" t="s">
        <v>24</v>
      </c>
      <c r="L214" s="1" t="s">
        <v>25</v>
      </c>
      <c r="M214" s="1" t="s">
        <v>107</v>
      </c>
      <c r="N214" s="1" t="s">
        <v>25</v>
      </c>
      <c r="O214" s="1" t="s">
        <v>107</v>
      </c>
      <c r="P214">
        <v>21</v>
      </c>
      <c r="Q214" s="4"/>
      <c r="R214" s="5"/>
    </row>
    <row r="215" spans="1:18" s="2" customFormat="1" x14ac:dyDescent="0.35">
      <c r="A215" s="1" t="s">
        <v>15</v>
      </c>
      <c r="B215" s="1" t="s">
        <v>581</v>
      </c>
      <c r="C215" s="1" t="s">
        <v>582</v>
      </c>
      <c r="D215" s="1" t="s">
        <v>18</v>
      </c>
      <c r="E215">
        <v>999</v>
      </c>
      <c r="F215" s="1" t="s">
        <v>583</v>
      </c>
      <c r="G215" s="1" t="s">
        <v>62</v>
      </c>
      <c r="H215" s="1" t="s">
        <v>21</v>
      </c>
      <c r="I215" s="1" t="s">
        <v>106</v>
      </c>
      <c r="J215" s="1" t="s">
        <v>131</v>
      </c>
      <c r="K215" s="1" t="s">
        <v>24</v>
      </c>
      <c r="L215" s="1" t="s">
        <v>25</v>
      </c>
      <c r="M215" s="1" t="s">
        <v>584</v>
      </c>
      <c r="N215" s="1" t="s">
        <v>25</v>
      </c>
      <c r="O215" s="1" t="s">
        <v>584</v>
      </c>
      <c r="P215">
        <v>21</v>
      </c>
      <c r="Q215" s="4"/>
      <c r="R215" s="5"/>
    </row>
    <row r="216" spans="1:18" s="2" customFormat="1" x14ac:dyDescent="0.35">
      <c r="A216" s="1" t="s">
        <v>15</v>
      </c>
      <c r="B216" s="1" t="s">
        <v>585</v>
      </c>
      <c r="C216" s="1" t="s">
        <v>586</v>
      </c>
      <c r="D216" s="1" t="s">
        <v>18</v>
      </c>
      <c r="E216">
        <v>999</v>
      </c>
      <c r="F216" s="1" t="s">
        <v>587</v>
      </c>
      <c r="G216" s="1" t="s">
        <v>29</v>
      </c>
      <c r="H216" s="1" t="s">
        <v>135</v>
      </c>
      <c r="I216" s="1" t="s">
        <v>106</v>
      </c>
      <c r="J216" s="1" t="s">
        <v>126</v>
      </c>
      <c r="K216" s="1" t="s">
        <v>24</v>
      </c>
      <c r="L216" s="1" t="s">
        <v>25</v>
      </c>
      <c r="M216" s="1" t="s">
        <v>584</v>
      </c>
      <c r="N216" s="1" t="s">
        <v>25</v>
      </c>
      <c r="O216" s="1" t="s">
        <v>584</v>
      </c>
      <c r="P216">
        <v>21</v>
      </c>
      <c r="Q216" s="4"/>
      <c r="R216" s="5"/>
    </row>
    <row r="217" spans="1:18" s="2" customFormat="1" x14ac:dyDescent="0.35">
      <c r="A217" s="1" t="s">
        <v>15</v>
      </c>
      <c r="B217" s="1" t="s">
        <v>588</v>
      </c>
      <c r="C217" s="1" t="s">
        <v>589</v>
      </c>
      <c r="D217" s="1" t="s">
        <v>18</v>
      </c>
      <c r="E217">
        <v>999</v>
      </c>
      <c r="F217" s="1" t="s">
        <v>590</v>
      </c>
      <c r="G217" s="1" t="s">
        <v>34</v>
      </c>
      <c r="H217" s="1" t="s">
        <v>21</v>
      </c>
      <c r="I217" s="1" t="s">
        <v>106</v>
      </c>
      <c r="J217" s="1" t="s">
        <v>143</v>
      </c>
      <c r="K217" s="1" t="s">
        <v>24</v>
      </c>
      <c r="L217" s="1" t="s">
        <v>25</v>
      </c>
      <c r="M217" s="1" t="s">
        <v>591</v>
      </c>
      <c r="N217" s="1" t="s">
        <v>25</v>
      </c>
      <c r="O217" s="1" t="s">
        <v>591</v>
      </c>
      <c r="P217">
        <v>21</v>
      </c>
      <c r="Q217" s="4"/>
      <c r="R217" s="5"/>
    </row>
    <row r="218" spans="1:18" s="2" customFormat="1" x14ac:dyDescent="0.35">
      <c r="A218" s="1" t="s">
        <v>15</v>
      </c>
      <c r="B218" s="1" t="s">
        <v>592</v>
      </c>
      <c r="C218" s="1" t="s">
        <v>593</v>
      </c>
      <c r="D218" s="1" t="s">
        <v>18</v>
      </c>
      <c r="E218">
        <v>999</v>
      </c>
      <c r="F218" s="1" t="s">
        <v>594</v>
      </c>
      <c r="G218" s="1" t="s">
        <v>18</v>
      </c>
      <c r="H218" s="1" t="s">
        <v>21</v>
      </c>
      <c r="I218" s="1" t="s">
        <v>106</v>
      </c>
      <c r="J218" s="1" t="s">
        <v>148</v>
      </c>
      <c r="K218" s="1" t="s">
        <v>24</v>
      </c>
      <c r="L218" s="1" t="s">
        <v>25</v>
      </c>
      <c r="M218" s="1" t="s">
        <v>591</v>
      </c>
      <c r="N218" s="1" t="s">
        <v>25</v>
      </c>
      <c r="O218" s="1" t="s">
        <v>591</v>
      </c>
      <c r="P218">
        <v>21</v>
      </c>
      <c r="Q218" s="4"/>
      <c r="R218" s="5"/>
    </row>
    <row r="219" spans="1:18" s="2" customFormat="1" x14ac:dyDescent="0.35">
      <c r="A219" s="1" t="s">
        <v>15</v>
      </c>
      <c r="B219" s="1" t="s">
        <v>595</v>
      </c>
      <c r="C219" s="1" t="s">
        <v>596</v>
      </c>
      <c r="D219" s="1" t="s">
        <v>18</v>
      </c>
      <c r="E219">
        <v>999</v>
      </c>
      <c r="F219" s="1" t="s">
        <v>597</v>
      </c>
      <c r="G219" s="1" t="s">
        <v>67</v>
      </c>
      <c r="H219" s="1" t="s">
        <v>21</v>
      </c>
      <c r="I219" s="1" t="s">
        <v>106</v>
      </c>
      <c r="J219" s="1" t="s">
        <v>152</v>
      </c>
      <c r="K219" s="1" t="s">
        <v>24</v>
      </c>
      <c r="L219" s="1" t="s">
        <v>25</v>
      </c>
      <c r="M219" s="1" t="s">
        <v>598</v>
      </c>
      <c r="N219" s="1" t="s">
        <v>25</v>
      </c>
      <c r="O219" s="1" t="s">
        <v>598</v>
      </c>
      <c r="P219">
        <v>21</v>
      </c>
      <c r="Q219" s="4"/>
      <c r="R219" s="5"/>
    </row>
    <row r="220" spans="1:18" s="2" customFormat="1" x14ac:dyDescent="0.35">
      <c r="A220" s="1" t="s">
        <v>15</v>
      </c>
      <c r="B220" s="1" t="s">
        <v>599</v>
      </c>
      <c r="C220" s="1" t="s">
        <v>600</v>
      </c>
      <c r="D220" s="1" t="s">
        <v>18</v>
      </c>
      <c r="E220">
        <v>999</v>
      </c>
      <c r="F220" s="1" t="s">
        <v>601</v>
      </c>
      <c r="G220" s="1" t="s">
        <v>18</v>
      </c>
      <c r="H220" s="1" t="s">
        <v>21</v>
      </c>
      <c r="I220" s="1" t="s">
        <v>106</v>
      </c>
      <c r="J220" s="1" t="s">
        <v>143</v>
      </c>
      <c r="K220" s="1" t="s">
        <v>24</v>
      </c>
      <c r="L220" s="1" t="s">
        <v>25</v>
      </c>
      <c r="M220" s="1" t="s">
        <v>598</v>
      </c>
      <c r="N220" s="1" t="s">
        <v>25</v>
      </c>
      <c r="O220" s="1" t="s">
        <v>598</v>
      </c>
      <c r="P220">
        <v>21</v>
      </c>
      <c r="Q220" s="4"/>
      <c r="R220" s="5"/>
    </row>
    <row r="221" spans="1:18" s="2" customFormat="1" x14ac:dyDescent="0.35">
      <c r="A221" s="1" t="s">
        <v>15</v>
      </c>
      <c r="B221" s="1" t="s">
        <v>602</v>
      </c>
      <c r="C221" s="1" t="s">
        <v>603</v>
      </c>
      <c r="D221" s="1" t="s">
        <v>18</v>
      </c>
      <c r="E221">
        <v>999</v>
      </c>
      <c r="F221" s="1" t="s">
        <v>604</v>
      </c>
      <c r="G221" s="1" t="s">
        <v>18</v>
      </c>
      <c r="H221" s="1" t="s">
        <v>135</v>
      </c>
      <c r="I221" s="1" t="s">
        <v>106</v>
      </c>
      <c r="J221" s="1" t="s">
        <v>126</v>
      </c>
      <c r="K221" s="1" t="s">
        <v>24</v>
      </c>
      <c r="L221" s="1" t="s">
        <v>25</v>
      </c>
      <c r="M221" s="1" t="s">
        <v>605</v>
      </c>
      <c r="N221" s="1" t="s">
        <v>25</v>
      </c>
      <c r="O221" s="1" t="s">
        <v>605</v>
      </c>
      <c r="P221">
        <v>21</v>
      </c>
      <c r="Q221" s="4"/>
      <c r="R221" s="5"/>
    </row>
    <row r="222" spans="1:18" s="2" customFormat="1" x14ac:dyDescent="0.35">
      <c r="A222" s="1" t="s">
        <v>15</v>
      </c>
      <c r="B222" s="1" t="s">
        <v>606</v>
      </c>
      <c r="C222" s="1" t="s">
        <v>607</v>
      </c>
      <c r="D222" s="1" t="s">
        <v>18</v>
      </c>
      <c r="E222">
        <v>999</v>
      </c>
      <c r="F222" s="1" t="s">
        <v>608</v>
      </c>
      <c r="G222" s="1" t="s">
        <v>34</v>
      </c>
      <c r="H222" s="1" t="s">
        <v>135</v>
      </c>
      <c r="I222" s="1" t="s">
        <v>106</v>
      </c>
      <c r="J222" s="1" t="s">
        <v>126</v>
      </c>
      <c r="K222" s="1" t="s">
        <v>24</v>
      </c>
      <c r="L222" s="1" t="s">
        <v>25</v>
      </c>
      <c r="M222" s="1" t="s">
        <v>609</v>
      </c>
      <c r="N222" s="1" t="s">
        <v>25</v>
      </c>
      <c r="O222" s="1" t="s">
        <v>609</v>
      </c>
      <c r="P222">
        <v>21</v>
      </c>
      <c r="Q222" s="4"/>
      <c r="R222" s="5"/>
    </row>
    <row r="223" spans="1:18" s="2" customFormat="1" x14ac:dyDescent="0.35">
      <c r="A223" s="1" t="s">
        <v>15</v>
      </c>
      <c r="B223" s="1" t="s">
        <v>121</v>
      </c>
      <c r="C223" s="1" t="s">
        <v>122</v>
      </c>
      <c r="D223" s="1" t="s">
        <v>18</v>
      </c>
      <c r="E223">
        <v>999</v>
      </c>
      <c r="F223" s="1" t="s">
        <v>123</v>
      </c>
      <c r="G223" s="1" t="s">
        <v>29</v>
      </c>
      <c r="H223" s="1" t="s">
        <v>124</v>
      </c>
      <c r="I223" s="1" t="s">
        <v>125</v>
      </c>
      <c r="J223" s="1" t="s">
        <v>126</v>
      </c>
      <c r="K223" s="1" t="s">
        <v>24</v>
      </c>
      <c r="L223" s="1" t="s">
        <v>25</v>
      </c>
      <c r="M223" s="1" t="s">
        <v>127</v>
      </c>
      <c r="N223" s="1" t="s">
        <v>25</v>
      </c>
      <c r="O223" s="1" t="s">
        <v>127</v>
      </c>
      <c r="P223">
        <v>999</v>
      </c>
      <c r="Q223" s="4"/>
      <c r="R223" s="5"/>
    </row>
  </sheetData>
  <sortState xmlns:xlrd2="http://schemas.microsoft.com/office/spreadsheetml/2017/richdata2" ref="A2:R223">
    <sortCondition ref="P3:P223"/>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3F551-BC84-457E-997E-38908FEC3CBE}">
  <dimension ref="A1:R273"/>
  <sheetViews>
    <sheetView topLeftCell="A148" workbookViewId="0">
      <selection activeCell="F249" sqref="F249"/>
    </sheetView>
  </sheetViews>
  <sheetFormatPr baseColWidth="10" defaultRowHeight="14.25" x14ac:dyDescent="0.35"/>
  <cols>
    <col min="1" max="2" width="11.42578125" style="1"/>
    <col min="3" max="3" width="48.7109375" style="1" customWidth="1"/>
    <col min="4" max="4" width="9" style="1" bestFit="1" customWidth="1"/>
    <col min="5" max="5" width="11.42578125" style="1"/>
    <col min="6" max="6" width="73.42578125" style="1" customWidth="1"/>
    <col min="7" max="8" width="11.42578125" style="1"/>
    <col min="9" max="9" width="25.140625" style="1" customWidth="1"/>
    <col min="10" max="11" width="11.42578125" style="1"/>
    <col min="12" max="16" width="5.28515625" style="1" customWidth="1"/>
    <col min="17" max="17" width="28.28515625" style="4" customWidth="1"/>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 t="s">
        <v>17</v>
      </c>
      <c r="D2" s="1" t="s">
        <v>18</v>
      </c>
      <c r="E2">
        <v>1</v>
      </c>
      <c r="F2" t="str">
        <f>CONCATENATE("-- Id: ",B2," / NombreQuery: ",C2," ",Q2)</f>
        <v>--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v>
      </c>
      <c r="G2" s="1">
        <f>LEN(F2)-LEN(SUBSTITUTE(F2,"?",""))</f>
        <v>0</v>
      </c>
      <c r="H2" s="1" t="s">
        <v>21</v>
      </c>
      <c r="I2" s="1" t="s">
        <v>22</v>
      </c>
      <c r="J2" s="1" t="s">
        <v>23</v>
      </c>
      <c r="K2" s="1" t="s">
        <v>24</v>
      </c>
      <c r="L2" s="1" t="s">
        <v>25</v>
      </c>
      <c r="M2" s="1" t="s">
        <v>26</v>
      </c>
      <c r="N2" s="1" t="s">
        <v>25</v>
      </c>
      <c r="O2" s="1" t="s">
        <v>26</v>
      </c>
      <c r="P2">
        <v>1</v>
      </c>
      <c r="Q2" s="9" t="str">
        <f>RIGHT(VLOOKUP(C2,Todos!C:F,4,0),LEN(VLOOKUP(C2,Todos!C:F,4,0))-LEN(TRIM(C2))-26)</f>
        <v>_x000D_
CREATE TABLE IF NOT EXISTS mst_Estados (_x000D_
   Id                     VARCHAR (3)   PRIMARY KEY,_x000D_
   Dex                    VARCHAR (100) NOT NULL,_x000D_
   IdUsuarioCrea          VARCHAR (50),_x000D_
   FechaHoraCreacion      DATETIME,_x000D_
   IdUsuarioActualiza     VARCHAR (50),_x000D_
   FechaHoraActualizacion DATETIME_x000D_
);</v>
      </c>
      <c r="R2" s="6" t="str">
        <f>CONCATENATE("INSERT INTO mst_QuerysSqlite VALUES('",A2,"','",B2,"','",C2,"','",D2,"','",E2,"','",SUBSTITUTE(F2,"''","''''"),"','",G2,"','",H2,"','",I2,"','",J2,"','",K2,"','44363337',GETDATE(),'44363337',GETDATE())")</f>
        <v>INSERT INTO mst_QuerysSqlite VALUES('01','001','CREAR TABLA mst_Estados','0','1','--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);','0','NONQUERY','mst_Estados','CREATE TABLE','AC','44363337',GETDATE(),'44363337',GETDATE())</v>
      </c>
    </row>
    <row r="3" spans="1:18" x14ac:dyDescent="0.35">
      <c r="A3" s="1" t="s">
        <v>15</v>
      </c>
      <c r="B3" s="1" t="s">
        <v>27</v>
      </c>
      <c r="C3" s="1" t="s">
        <v>289</v>
      </c>
      <c r="D3" s="1" t="s">
        <v>18</v>
      </c>
      <c r="E3">
        <v>999</v>
      </c>
      <c r="F3" t="str">
        <f t="shared" ref="F3:F66" si="0">CONCATENATE("-- Id: ",B3," / NombreQuery: ",C3," ",Q3)</f>
        <v>-- Id: 002 / NombreQuery: ACTUALIZAR mst_Estados _x000D_
UPDATE mst_Estados_x000D_
   SET Dex = ?,_x000D_
       IdUsuarioActualiza = ?,_x000D_
       FechaHoraActualizacion = DATETIME(''now'',_x000D_
                                         ''localtime'') _x000D_
 WHERE Id = ?;</v>
      </c>
      <c r="G3" s="1">
        <f t="shared" ref="G3:G66" si="1">LEN(F3)-LEN(SUBSTITUTE(F3,"?",""))</f>
        <v>3</v>
      </c>
      <c r="H3" s="1" t="s">
        <v>21</v>
      </c>
      <c r="I3" s="1" t="s">
        <v>22</v>
      </c>
      <c r="J3" s="1" t="s">
        <v>131</v>
      </c>
      <c r="K3" s="1" t="s">
        <v>24</v>
      </c>
      <c r="L3" s="1" t="s">
        <v>25</v>
      </c>
      <c r="M3" s="1" t="s">
        <v>291</v>
      </c>
      <c r="N3" s="1" t="s">
        <v>25</v>
      </c>
      <c r="O3" s="1" t="s">
        <v>291</v>
      </c>
      <c r="P3">
        <v>1</v>
      </c>
      <c r="Q3" s="9" t="str">
        <f>RIGHT(VLOOKUP(C3,Todos!C:F,4,0),LEN(VLOOKUP(C3,Todos!C:F,4,0))-LEN(TRIM(C3))-26)</f>
        <v>_x000D_
UPDATE mst_Estados_x000D_
   SET Dex = ?,_x000D_
       IdUsuarioActualiza = ?,_x000D_
       FechaHoraActualizacion = DATETIME(''now'',_x000D_
                                         ''localtime'') _x000D_
 WHERE Id = ?;</v>
      </c>
      <c r="R3" s="6" t="str">
        <f t="shared" ref="R3:R66" si="2">CONCATENATE("INSERT INTO mst_QuerysSqlite VALUES('",A3,"','",B3,"','",C3,"','",D3,"','",E3,"','",SUBSTITUTE(F3,"''","''''"),"','",G3,"','",H3,"','",I3,"','",J3,"','",K3,"','44363337',GETDATE(),'44363337',GETDATE())")</f>
        <v>INSERT INTO mst_QuerysSqlite VALUES('01','002','ACTUALIZAR mst_Estados','0','999','-- Id: 002 / NombreQuery: ACTUALIZAR mst_Estados _x000D_
UPDATE mst_Estados_x000D_
   SET Dex = ?,_x000D_
       IdUsuarioActualiza = ?,_x000D_
       FechaHoraActualizacion = DATETIME(''''now'''',_x000D_
                                         ''''localtime'''') _x000D_
 WHERE Id = ?;','3','NONQUERY','mst_Estados','UPDATE','AC','44363337',GETDATE(),'44363337',GETDATE())</v>
      </c>
    </row>
    <row r="4" spans="1:18" x14ac:dyDescent="0.35">
      <c r="A4" s="1" t="s">
        <v>15</v>
      </c>
      <c r="B4" s="1" t="s">
        <v>32</v>
      </c>
      <c r="C4" s="1" t="s">
        <v>293</v>
      </c>
      <c r="D4" s="1" t="s">
        <v>18</v>
      </c>
      <c r="E4">
        <v>999</v>
      </c>
      <c r="F4" t="str">
        <f t="shared" si="0"/>
        <v>-- Id: 003 / NombreQuery: CLAVE VALOR mst_Estados _x000D_
SELECT Id Clave,_x000D_
       Dex Valor,_x000D_
       Id || '' | '' || Dex Concatenado_x000D_
  FROM mst_Estados;</v>
      </c>
      <c r="G4" s="1">
        <f t="shared" si="1"/>
        <v>0</v>
      </c>
      <c r="H4" s="1" t="s">
        <v>135</v>
      </c>
      <c r="I4" s="1" t="s">
        <v>22</v>
      </c>
      <c r="J4" s="1" t="s">
        <v>126</v>
      </c>
      <c r="K4" s="1" t="s">
        <v>24</v>
      </c>
      <c r="L4" s="1" t="s">
        <v>25</v>
      </c>
      <c r="M4" s="1" t="s">
        <v>291</v>
      </c>
      <c r="N4" s="1" t="s">
        <v>25</v>
      </c>
      <c r="O4" s="1" t="s">
        <v>291</v>
      </c>
      <c r="P4">
        <v>1</v>
      </c>
      <c r="Q4" s="9" t="str">
        <f>RIGHT(VLOOKUP(C4,Todos!C:F,4,0),LEN(VLOOKUP(C4,Todos!C:F,4,0))-LEN(TRIM(C4))-26)</f>
        <v>_x000D_
SELECT Id Clave,_x000D_
       Dex Valor,_x000D_
       Id || '' | '' || Dex Concatenado_x000D_
  FROM mst_Estados;</v>
      </c>
      <c r="R4" s="6" t="str">
        <f t="shared" si="2"/>
        <v>INSERT INTO mst_QuerysSqlite VALUES('01','003','CLAVE VALOR mst_Estados','0','999','-- Id: 003 / NombreQuery: CLAVE VALOR mst_Estados _x000D_
SELECT Id Clave,_x000D_
       Dex Valor,_x000D_
       Id || '''' | '''' || Dex Concatenado_x000D_
  FROM mst_Estados;','0','DATATABLE','mst_Estados','READ','AC','44363337',GETDATE(),'44363337',GETDATE())</v>
      </c>
    </row>
    <row r="5" spans="1:18" x14ac:dyDescent="0.35">
      <c r="A5" s="1" t="s">
        <v>15</v>
      </c>
      <c r="B5" s="1" t="s">
        <v>38</v>
      </c>
      <c r="C5" s="1" t="s">
        <v>296</v>
      </c>
      <c r="D5" s="1" t="s">
        <v>18</v>
      </c>
      <c r="E5">
        <v>999</v>
      </c>
      <c r="F5" t="str">
        <f t="shared" si="0"/>
        <v>-- Id: 004 / NombreQuery: DESCARGAR DATA mst_Estados _x000D_
EXEC sp_Dgm_Gen_ListarEstados</v>
      </c>
      <c r="G5" s="1">
        <f t="shared" si="1"/>
        <v>0</v>
      </c>
      <c r="H5" s="1" t="s">
        <v>135</v>
      </c>
      <c r="I5" s="1" t="s">
        <v>22</v>
      </c>
      <c r="J5" s="1" t="s">
        <v>126</v>
      </c>
      <c r="K5" s="1" t="s">
        <v>24</v>
      </c>
      <c r="L5" s="1" t="s">
        <v>25</v>
      </c>
      <c r="M5" s="1" t="s">
        <v>298</v>
      </c>
      <c r="N5" s="1" t="s">
        <v>25</v>
      </c>
      <c r="O5" s="1" t="s">
        <v>298</v>
      </c>
      <c r="P5">
        <v>1</v>
      </c>
      <c r="Q5" s="9" t="str">
        <f>RIGHT(VLOOKUP(C5,Todos!C:F,4,0),LEN(VLOOKUP(C5,Todos!C:F,4,0))-LEN(TRIM(C5))-26)</f>
        <v>_x000D_
EXEC sp_Dgm_Gen_ListarEstados</v>
      </c>
      <c r="R5" s="6" t="str">
        <f t="shared" si="2"/>
        <v>INSERT INTO mst_QuerysSqlite VALUES('01','004','DESCARGAR DATA mst_Estados','0','999','-- Id: 004 / NombreQuery: DESCARGAR DATA mst_Estados _x000D_
EXEC sp_Dgm_Gen_ListarEstados','0','DATATABLE','mst_Estados','READ','AC','44363337',GETDATE(),'44363337',GETDATE())</v>
      </c>
    </row>
    <row r="6" spans="1:18" x14ac:dyDescent="0.35">
      <c r="A6" s="1" t="s">
        <v>15</v>
      </c>
      <c r="B6" s="1" t="s">
        <v>43</v>
      </c>
      <c r="C6" s="1" t="s">
        <v>300</v>
      </c>
      <c r="D6" s="1" t="s">
        <v>18</v>
      </c>
      <c r="E6">
        <v>999</v>
      </c>
      <c r="F6" t="str">
        <f t="shared" si="0"/>
        <v>-- Id: 005 / NombreQuery: ELIMINAR mst_Estados _x000D_
DELETE FROM mst_Estados_x000D_
      WHERE Id = ?;</v>
      </c>
      <c r="G6" s="1">
        <f t="shared" si="1"/>
        <v>1</v>
      </c>
      <c r="H6" s="1" t="s">
        <v>21</v>
      </c>
      <c r="I6" s="1" t="s">
        <v>22</v>
      </c>
      <c r="J6" s="1" t="s">
        <v>143</v>
      </c>
      <c r="K6" s="1" t="s">
        <v>24</v>
      </c>
      <c r="L6" s="1" t="s">
        <v>25</v>
      </c>
      <c r="M6" s="1" t="s">
        <v>298</v>
      </c>
      <c r="N6" s="1" t="s">
        <v>25</v>
      </c>
      <c r="O6" s="1" t="s">
        <v>298</v>
      </c>
      <c r="P6">
        <v>1</v>
      </c>
      <c r="Q6" s="9" t="str">
        <f>RIGHT(VLOOKUP(C6,Todos!C:F,4,0),LEN(VLOOKUP(C6,Todos!C:F,4,0))-LEN(TRIM(C6))-26)</f>
        <v>_x000D_
DELETE FROM mst_Estados_x000D_
      WHERE Id = ?;</v>
      </c>
      <c r="R6" s="6" t="str">
        <f t="shared" si="2"/>
        <v>INSERT INTO mst_QuerysSqlite VALUES('01','005','ELIMINAR mst_Estados','0','999','-- Id: 005 / NombreQuery: ELIMINAR mst_Estados _x000D_
DELETE FROM mst_Estados_x000D_
      WHERE Id = ?;','1','NONQUERY','mst_Estados','DELETE','AC','44363337',GETDATE(),'44363337',GETDATE())</v>
      </c>
    </row>
    <row r="7" spans="1:18" x14ac:dyDescent="0.35">
      <c r="A7" s="1" t="s">
        <v>15</v>
      </c>
      <c r="B7" s="1" t="s">
        <v>49</v>
      </c>
      <c r="C7" s="1" t="s">
        <v>303</v>
      </c>
      <c r="D7" s="1" t="s">
        <v>18</v>
      </c>
      <c r="E7">
        <v>999</v>
      </c>
      <c r="F7" t="str">
        <f t="shared" si="0"/>
        <v>-- Id: 006 / NombreQuery: ELIMINAR TABLA mst_Estados _x000D_
DROP TABLE IF EXISTS mst_Estados;</v>
      </c>
      <c r="G7" s="1">
        <f t="shared" si="1"/>
        <v>0</v>
      </c>
      <c r="H7" s="1" t="s">
        <v>21</v>
      </c>
      <c r="I7" s="1" t="s">
        <v>22</v>
      </c>
      <c r="J7" s="1" t="s">
        <v>148</v>
      </c>
      <c r="K7" s="1" t="s">
        <v>24</v>
      </c>
      <c r="L7" s="1" t="s">
        <v>25</v>
      </c>
      <c r="M7" s="1" t="s">
        <v>305</v>
      </c>
      <c r="N7" s="1" t="s">
        <v>25</v>
      </c>
      <c r="O7" s="1" t="s">
        <v>305</v>
      </c>
      <c r="P7">
        <v>1</v>
      </c>
      <c r="Q7" s="9" t="str">
        <f>RIGHT(VLOOKUP(C7,Todos!C:F,4,0),LEN(VLOOKUP(C7,Todos!C:F,4,0))-LEN(TRIM(C7))-26)</f>
        <v>_x000D_
DROP TABLE IF EXISTS mst_Estados;</v>
      </c>
      <c r="R7" s="6" t="str">
        <f t="shared" si="2"/>
        <v>INSERT INTO mst_QuerysSqlite VALUES('01','006','ELIMINAR TABLA mst_Estados','0','999','-- Id: 006 / NombreQuery: ELIMINAR TABLA mst_Estados _x000D_
DROP TABLE IF EXISTS mst_Estados;','0','NONQUERY','mst_Estados','DELETE TABLE','AC','44363337',GETDATE(),'44363337',GETDATE())</v>
      </c>
    </row>
    <row r="8" spans="1:18" x14ac:dyDescent="0.35">
      <c r="A8" s="1" t="s">
        <v>15</v>
      </c>
      <c r="B8" s="1" t="s">
        <v>54</v>
      </c>
      <c r="C8" s="1" t="s">
        <v>307</v>
      </c>
      <c r="D8" s="1" t="s">
        <v>18</v>
      </c>
      <c r="E8">
        <v>999</v>
      </c>
      <c r="F8" t="str">
        <f t="shared" si="0"/>
        <v>-- Id: 007 / NombreQuery: INSERTAR mst_Estados _x000D_
INSERT INTO mst_Estados VALUES (_x000D_
                           ?,--Id,_x000D_
                           ?,--Dex,_x000D_
                           ?,--IdUsuarioCrea,_x000D_
                           DATETIME(''now'',''localtime''),_x000D_
                           ?,--IdUsuarioActualiza,_x000D_
                           DATETIME(''now'',''localtime'') _x000D_
                        );</v>
      </c>
      <c r="G8" s="1">
        <f t="shared" si="1"/>
        <v>4</v>
      </c>
      <c r="H8" s="1" t="s">
        <v>21</v>
      </c>
      <c r="I8" s="1" t="s">
        <v>22</v>
      </c>
      <c r="J8" s="1" t="s">
        <v>152</v>
      </c>
      <c r="K8" s="1" t="s">
        <v>24</v>
      </c>
      <c r="L8" s="1" t="s">
        <v>25</v>
      </c>
      <c r="M8" s="1" t="s">
        <v>305</v>
      </c>
      <c r="N8" s="1" t="s">
        <v>25</v>
      </c>
      <c r="O8" s="1" t="s">
        <v>305</v>
      </c>
      <c r="P8">
        <v>1</v>
      </c>
      <c r="Q8" s="9" t="str">
        <f>RIGHT(VLOOKUP(C8,Todos!C:F,4,0),LEN(VLOOKUP(C8,Todos!C:F,4,0))-LEN(TRIM(C8))-26)</f>
        <v>_x000D_
INSERT INTO mst_Estados VALUES (_x000D_
                           ?,--Id,_x000D_
                           ?,--Dex,_x000D_
                           ?,--IdUsuarioCrea,_x000D_
                           DATETIME(''now'',''localtime''),_x000D_
                           ?,--IdUsuarioActualiza,_x000D_
                           DATETIME(''now'',''localtime'') _x000D_
                        );</v>
      </c>
      <c r="R8" s="6" t="str">
        <f t="shared" si="2"/>
        <v>INSERT INTO mst_QuerysSqlite VALUES('01','007','INSERTAR mst_Estados','0','999','-- Id: 007 / NombreQuery: INSERTAR mst_Estados _x000D_
INSERT INTO mst_Estados VALUES (_x000D_
                           ?,--Id,_x000D_
                           ?,--Dex,_x000D_
                           ?,--IdUsuarioCrea,_x000D_
                           DATETIME(''''now'''',''''localtime''''),_x000D_
                           ?,--IdUsuarioActualiza,_x000D_
                           DATETIME(''''now'''',''''localtime'''') _x000D_
                        );','4','NONQUERY','mst_Estados','CREATE','AC','44363337',GETDATE(),'44363337',GETDATE())</v>
      </c>
    </row>
    <row r="9" spans="1:18" x14ac:dyDescent="0.35">
      <c r="A9" s="1" t="s">
        <v>15</v>
      </c>
      <c r="B9" s="1" t="s">
        <v>60</v>
      </c>
      <c r="C9" s="1" t="s">
        <v>310</v>
      </c>
      <c r="D9" s="1" t="s">
        <v>18</v>
      </c>
      <c r="E9">
        <v>999</v>
      </c>
      <c r="F9" t="str">
        <f t="shared" si="0"/>
        <v>-- Id: 008 / NombreQuery: LIMPIAR TABLA mst_Estados _x000D_
DELETE FROM mst_Estados;</v>
      </c>
      <c r="G9" s="1">
        <f t="shared" si="1"/>
        <v>0</v>
      </c>
      <c r="H9" s="1" t="s">
        <v>21</v>
      </c>
      <c r="I9" s="1" t="s">
        <v>22</v>
      </c>
      <c r="J9" s="1" t="s">
        <v>143</v>
      </c>
      <c r="K9" s="1" t="s">
        <v>24</v>
      </c>
      <c r="L9" s="1" t="s">
        <v>25</v>
      </c>
      <c r="M9" s="1" t="s">
        <v>312</v>
      </c>
      <c r="N9" s="1" t="s">
        <v>25</v>
      </c>
      <c r="O9" s="1" t="s">
        <v>312</v>
      </c>
      <c r="P9">
        <v>1</v>
      </c>
      <c r="Q9" s="9" t="str">
        <f>RIGHT(VLOOKUP(C9,Todos!C:F,4,0),LEN(VLOOKUP(C9,Todos!C:F,4,0))-LEN(TRIM(C9))-26)</f>
        <v>_x000D_
DELETE FROM mst_Estados;</v>
      </c>
      <c r="R9" s="6" t="str">
        <f t="shared" si="2"/>
        <v>INSERT INTO mst_QuerysSqlite VALUES('01','008','LIMPIAR TABLA mst_Estados','0','999','-- Id: 008 / NombreQuery: LIMPIAR TABLA mst_Estados _x000D_
DELETE FROM mst_Estados;','0','NONQUERY','mst_Estados','DELETE','AC','44363337',GETDATE(),'44363337',GETDATE())</v>
      </c>
    </row>
    <row r="10" spans="1:18" x14ac:dyDescent="0.35">
      <c r="A10" s="1" t="s">
        <v>15</v>
      </c>
      <c r="B10" s="1" t="s">
        <v>65</v>
      </c>
      <c r="C10" s="1" t="s">
        <v>314</v>
      </c>
      <c r="D10" s="1" t="s">
        <v>18</v>
      </c>
      <c r="E10">
        <v>999</v>
      </c>
      <c r="F10" t="str">
        <f t="shared" si="0"/>
        <v>-- Id: 009 / NombreQuery: LISTAR mst_Estados _x000D_
SELECT *_x000D_
  FROM mst_Estados;</v>
      </c>
      <c r="G10" s="1">
        <f t="shared" si="1"/>
        <v>0</v>
      </c>
      <c r="H10" s="1" t="s">
        <v>135</v>
      </c>
      <c r="I10" s="1" t="s">
        <v>22</v>
      </c>
      <c r="J10" s="1" t="s">
        <v>126</v>
      </c>
      <c r="K10" s="1" t="s">
        <v>24</v>
      </c>
      <c r="L10" s="1" t="s">
        <v>25</v>
      </c>
      <c r="M10" s="1" t="s">
        <v>312</v>
      </c>
      <c r="N10" s="1" t="s">
        <v>25</v>
      </c>
      <c r="O10" s="1" t="s">
        <v>312</v>
      </c>
      <c r="P10">
        <v>1</v>
      </c>
      <c r="Q10" s="9" t="str">
        <f>RIGHT(VLOOKUP(C10,Todos!C:F,4,0),LEN(VLOOKUP(C10,Todos!C:F,4,0))-LEN(TRIM(C10))-26)</f>
        <v>_x000D_
SELECT *_x000D_
  FROM mst_Estados;</v>
      </c>
      <c r="R10" s="6" t="str">
        <f t="shared" si="2"/>
        <v>INSERT INTO mst_QuerysSqlite VALUES('01','009','LISTAR mst_Estados','0','999','-- Id: 009 / NombreQuery: LISTAR mst_Estados _x000D_
SELECT *_x000D_
  FROM mst_Estados;','0','DATATABLE','mst_Estados','READ','AC','44363337',GETDATE(),'44363337',GETDATE())</v>
      </c>
    </row>
    <row r="11" spans="1:18" x14ac:dyDescent="0.35">
      <c r="A11" s="1" t="s">
        <v>15</v>
      </c>
      <c r="B11" s="1" t="s">
        <v>71</v>
      </c>
      <c r="C11" s="1" t="s">
        <v>317</v>
      </c>
      <c r="D11" s="1" t="s">
        <v>18</v>
      </c>
      <c r="E11">
        <v>999</v>
      </c>
      <c r="F11" t="str">
        <f t="shared" si="0"/>
        <v>-- Id: 010 / NombreQuery: OBTENER mst_Estados _x000D_
SELECT *_x000D_
  FROM mst_Estados_x000D_
 WHERE Id = ?;</v>
      </c>
      <c r="G11" s="1">
        <f t="shared" si="1"/>
        <v>1</v>
      </c>
      <c r="H11" s="1" t="s">
        <v>135</v>
      </c>
      <c r="I11" s="1" t="s">
        <v>22</v>
      </c>
      <c r="J11" s="1" t="s">
        <v>126</v>
      </c>
      <c r="K11" s="1" t="s">
        <v>24</v>
      </c>
      <c r="L11" s="1" t="s">
        <v>25</v>
      </c>
      <c r="M11" s="1" t="s">
        <v>319</v>
      </c>
      <c r="N11" s="1" t="s">
        <v>25</v>
      </c>
      <c r="O11" s="1" t="s">
        <v>319</v>
      </c>
      <c r="P11">
        <v>1</v>
      </c>
      <c r="Q11" s="9" t="str">
        <f>RIGHT(VLOOKUP(C11,Todos!C:F,4,0),LEN(VLOOKUP(C11,Todos!C:F,4,0))-LEN(TRIM(C11))-26)</f>
        <v>_x000D_
SELECT *_x000D_
  FROM mst_Estados_x000D_
 WHERE Id = ?;</v>
      </c>
      <c r="R11" s="6" t="str">
        <f t="shared" si="2"/>
        <v>INSERT INTO mst_QuerysSqlite VALUES('01','010','OBTENER mst_Estados','0','999','-- Id: 010 / NombreQuery: OBTENER mst_Estados _x000D_
SELECT *_x000D_
  FROM mst_Estados_x000D_
 WHERE Id = ?;','1','DATATABLE','mst_Estados','READ','AC','44363337',GETDATE(),'44363337',GETDATE())</v>
      </c>
    </row>
    <row r="12" spans="1:18" x14ac:dyDescent="0.35">
      <c r="A12" s="1" t="s">
        <v>15</v>
      </c>
      <c r="B12" s="1" t="s">
        <v>76</v>
      </c>
      <c r="C12" s="1" t="s">
        <v>28</v>
      </c>
      <c r="D12" s="1" t="s">
        <v>18</v>
      </c>
      <c r="E12">
        <v>2</v>
      </c>
      <c r="F12" t="str">
        <f t="shared" si="0"/>
        <v xml:space="preserve">--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G12" s="1">
        <f t="shared" si="1"/>
        <v>0</v>
      </c>
      <c r="H12" s="1" t="s">
        <v>21</v>
      </c>
      <c r="I12" s="1" t="s">
        <v>31</v>
      </c>
      <c r="J12" s="1" t="s">
        <v>23</v>
      </c>
      <c r="K12" s="1" t="s">
        <v>24</v>
      </c>
      <c r="L12" s="1" t="s">
        <v>25</v>
      </c>
      <c r="M12" s="1" t="s">
        <v>26</v>
      </c>
      <c r="N12" s="1" t="s">
        <v>25</v>
      </c>
      <c r="O12" s="1" t="s">
        <v>26</v>
      </c>
      <c r="P12">
        <v>2</v>
      </c>
      <c r="Q12" s="9" t="str">
        <f>RIGHT(VLOOKUP(C12,Todos!C:F,4,0),LEN(VLOOKUP(C12,Todos!C:F,4,0))-LEN(TRIM(C12))-26)</f>
        <v xml:space="preserve">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R12" s="6" t="str">
        <f t="shared" si="2"/>
        <v>INSERT INTO mst_QuerysSqlite VALUES('01','011','CREAR TABLA mst_Empresas','0','2','--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','0','NONQUERY','mst_Empresas','CREATE TABLE','AC','44363337',GETDATE(),'44363337',GETDATE())</v>
      </c>
    </row>
    <row r="13" spans="1:18" x14ac:dyDescent="0.35">
      <c r="A13" s="1" t="s">
        <v>15</v>
      </c>
      <c r="B13" s="1" t="s">
        <v>82</v>
      </c>
      <c r="C13" s="1" t="s">
        <v>257</v>
      </c>
      <c r="D13" s="1" t="s">
        <v>18</v>
      </c>
      <c r="E13">
        <v>999</v>
      </c>
      <c r="F13" t="str">
        <f t="shared" si="0"/>
        <v>-- Id: 012 / NombreQuery: ACTUALIZAR mst_Empresas _x000D_
UPDATE mst_Empresas_x000D_
   SET RazonSocial = ?,_x000D_
       Ruc = ?,_x000D_
       Direccion = ?,_x000D_
       Email = ?,_x000D_
       Telefono = ?,_x000D_
       IdEstado = ?,_x000D_
       FechaHoraActualizacion = DATETIME(''now'',_x000D_
                                         ''localtime'') _x000D_
 WHERE Id = ?;</v>
      </c>
      <c r="G13" s="1">
        <f t="shared" si="1"/>
        <v>7</v>
      </c>
      <c r="H13" s="1" t="s">
        <v>21</v>
      </c>
      <c r="I13" s="1" t="s">
        <v>31</v>
      </c>
      <c r="J13" s="1" t="s">
        <v>131</v>
      </c>
      <c r="K13" s="1" t="s">
        <v>24</v>
      </c>
      <c r="L13" s="1" t="s">
        <v>25</v>
      </c>
      <c r="M13" s="1" t="s">
        <v>259</v>
      </c>
      <c r="N13" s="1" t="s">
        <v>25</v>
      </c>
      <c r="O13" s="1" t="s">
        <v>259</v>
      </c>
      <c r="P13">
        <v>2</v>
      </c>
      <c r="Q13" s="9" t="str">
        <f>RIGHT(VLOOKUP(C13,Todos!C:F,4,0),LEN(VLOOKUP(C13,Todos!C:F,4,0))-LEN(TRIM(C13))-26)</f>
        <v>_x000D_
UPDATE mst_Empresas_x000D_
   SET RazonSocial = ?,_x000D_
       Ruc = ?,_x000D_
       Direccion = ?,_x000D_
       Email = ?,_x000D_
       Telefono = ?,_x000D_
       IdEstado = ?,_x000D_
       FechaHoraActualizacion = DATETIME(''now'',_x000D_
                                         ''localtime'') _x000D_
 WHERE Id = ?;</v>
      </c>
      <c r="R13" s="6" t="str">
        <f t="shared" si="2"/>
        <v>INSERT INTO mst_QuerysSqlite VALUES('01','012','ACTUALIZAR mst_Empresas','0','999','-- Id: 012 / NombreQuery: ACTUALIZAR mst_Empresas _x000D_
UPDATE mst_Empresas_x000D_
   SET RazonSocial = ?,_x000D_
       Ruc = ?,_x000D_
       Direccion = ?,_x000D_
       Email = ?,_x000D_
       Telefono = ?,_x000D_
       IdEstado = ?,_x000D_
       FechaHoraActualizacion = DATETIME(''''now'''',_x000D_
                                         ''''localtime'''') _x000D_
 WHERE Id = ?;','7','NONQUERY','mst_Empresas','UPDATE','AC','44363337',GETDATE(),'44363337',GETDATE())</v>
      </c>
    </row>
    <row r="14" spans="1:18" x14ac:dyDescent="0.35">
      <c r="A14" s="1" t="s">
        <v>15</v>
      </c>
      <c r="B14" s="1" t="s">
        <v>87</v>
      </c>
      <c r="C14" s="1" t="s">
        <v>261</v>
      </c>
      <c r="D14" s="1" t="s">
        <v>18</v>
      </c>
      <c r="E14">
        <v>999</v>
      </c>
      <c r="F14" t="str">
        <f t="shared" si="0"/>
        <v>-- Id: 013 / NombreQuery: CLAVE VALOR mst_Empresas _x000D_
SELECT Id Clave,_x000D_
       RazonSocial Valor,_x000D_
       Id || '' | '' || RazonSocial Concatenado_x000D_
  FROM mst_Empresas;</v>
      </c>
      <c r="G14" s="1">
        <f t="shared" si="1"/>
        <v>0</v>
      </c>
      <c r="H14" s="1" t="s">
        <v>135</v>
      </c>
      <c r="I14" s="1" t="s">
        <v>31</v>
      </c>
      <c r="J14" s="1" t="s">
        <v>126</v>
      </c>
      <c r="K14" s="1" t="s">
        <v>24</v>
      </c>
      <c r="L14" s="1" t="s">
        <v>25</v>
      </c>
      <c r="M14" s="1" t="s">
        <v>259</v>
      </c>
      <c r="N14" s="1" t="s">
        <v>25</v>
      </c>
      <c r="O14" s="1" t="s">
        <v>259</v>
      </c>
      <c r="P14">
        <v>2</v>
      </c>
      <c r="Q14" s="9" t="str">
        <f>RIGHT(VLOOKUP(C14,Todos!C:F,4,0),LEN(VLOOKUP(C14,Todos!C:F,4,0))-LEN(TRIM(C14))-26)</f>
        <v>_x000D_
SELECT Id Clave,_x000D_
       RazonSocial Valor,_x000D_
       Id || '' | '' || RazonSocial Concatenado_x000D_
  FROM mst_Empresas;</v>
      </c>
      <c r="R14" s="6" t="str">
        <f t="shared" si="2"/>
        <v>INSERT INTO mst_QuerysSqlite VALUES('01','013','CLAVE VALOR mst_Empresas','0','999','-- Id: 013 / NombreQuery: CLAVE VALOR mst_Empresas _x000D_
SELECT Id Clave,_x000D_
       RazonSocial Valor,_x000D_
       Id || '''' | '''' || RazonSocial Concatenado_x000D_
  FROM mst_Empresas;','0','DATATABLE','mst_Empresas','READ','AC','44363337',GETDATE(),'44363337',GETDATE())</v>
      </c>
    </row>
    <row r="15" spans="1:18" x14ac:dyDescent="0.35">
      <c r="A15" s="1" t="s">
        <v>15</v>
      </c>
      <c r="B15" s="1" t="s">
        <v>93</v>
      </c>
      <c r="C15" s="1" t="s">
        <v>264</v>
      </c>
      <c r="D15" s="1" t="s">
        <v>18</v>
      </c>
      <c r="E15">
        <v>999</v>
      </c>
      <c r="F15" t="str">
        <f t="shared" si="0"/>
        <v>-- Id: 014 / NombreQuery: DESCARGAR DATA mst_Empresas _x000D_
EXEC sp_Dgm_Gen_ListarEmpresas</v>
      </c>
      <c r="G15" s="1">
        <f t="shared" si="1"/>
        <v>0</v>
      </c>
      <c r="H15" s="1" t="s">
        <v>135</v>
      </c>
      <c r="I15" s="1" t="s">
        <v>31</v>
      </c>
      <c r="J15" s="1" t="s">
        <v>126</v>
      </c>
      <c r="K15" s="1" t="s">
        <v>24</v>
      </c>
      <c r="L15" s="1" t="s">
        <v>25</v>
      </c>
      <c r="M15" s="1" t="s">
        <v>266</v>
      </c>
      <c r="N15" s="1" t="s">
        <v>25</v>
      </c>
      <c r="O15" s="1" t="s">
        <v>266</v>
      </c>
      <c r="P15">
        <v>2</v>
      </c>
      <c r="Q15" s="9" t="str">
        <f>RIGHT(VLOOKUP(C15,Todos!C:F,4,0),LEN(VLOOKUP(C15,Todos!C:F,4,0))-LEN(TRIM(C15))-26)</f>
        <v>_x000D_
EXEC sp_Dgm_Gen_ListarEmpresas</v>
      </c>
      <c r="R15" s="6" t="str">
        <f t="shared" si="2"/>
        <v>INSERT INTO mst_QuerysSqlite VALUES('01','014','DESCARGAR DATA mst_Empresas','0','999','-- Id: 014 / NombreQuery: DESCARGAR DATA mst_Empresas _x000D_
EXEC sp_Dgm_Gen_ListarEmpresas','0','DATATABLE','mst_Empresas','READ','AC','44363337',GETDATE(),'44363337',GETDATE())</v>
      </c>
    </row>
    <row r="16" spans="1:18" x14ac:dyDescent="0.35">
      <c r="A16" s="1" t="s">
        <v>15</v>
      </c>
      <c r="B16" s="1" t="s">
        <v>97</v>
      </c>
      <c r="C16" s="1" t="s">
        <v>268</v>
      </c>
      <c r="D16" s="1" t="s">
        <v>18</v>
      </c>
      <c r="E16">
        <v>999</v>
      </c>
      <c r="F16" t="str">
        <f t="shared" si="0"/>
        <v>-- Id: 015 / NombreQuery: ELIMINAR mst_Empresas _x000D_
DELETE FROM mst_Empresas_x000D_
      WHERE Id = ?;</v>
      </c>
      <c r="G16" s="1">
        <f t="shared" si="1"/>
        <v>1</v>
      </c>
      <c r="H16" s="1" t="s">
        <v>21</v>
      </c>
      <c r="I16" s="1" t="s">
        <v>31</v>
      </c>
      <c r="J16" s="1" t="s">
        <v>143</v>
      </c>
      <c r="K16" s="1" t="s">
        <v>24</v>
      </c>
      <c r="L16" s="1" t="s">
        <v>25</v>
      </c>
      <c r="M16" s="1" t="s">
        <v>266</v>
      </c>
      <c r="N16" s="1" t="s">
        <v>25</v>
      </c>
      <c r="O16" s="1" t="s">
        <v>266</v>
      </c>
      <c r="P16">
        <v>2</v>
      </c>
      <c r="Q16" s="9" t="str">
        <f>RIGHT(VLOOKUP(C16,Todos!C:F,4,0),LEN(VLOOKUP(C16,Todos!C:F,4,0))-LEN(TRIM(C16))-26)</f>
        <v>_x000D_
DELETE FROM mst_Empresas_x000D_
      WHERE Id = ?;</v>
      </c>
      <c r="R16" s="6" t="str">
        <f t="shared" si="2"/>
        <v>INSERT INTO mst_QuerysSqlite VALUES('01','015','ELIMINAR mst_Empresas','0','999','-- Id: 015 / NombreQuery: ELIMINAR mst_Empresas _x000D_
DELETE FROM mst_Empresas_x000D_
      WHERE Id = ?;','1','NONQUERY','mst_Empresas','DELETE','AC','44363337',GETDATE(),'44363337',GETDATE())</v>
      </c>
    </row>
    <row r="17" spans="1:18" x14ac:dyDescent="0.35">
      <c r="A17" s="1" t="s">
        <v>15</v>
      </c>
      <c r="B17" s="1" t="s">
        <v>102</v>
      </c>
      <c r="C17" s="1" t="s">
        <v>271</v>
      </c>
      <c r="D17" s="1" t="s">
        <v>18</v>
      </c>
      <c r="E17">
        <v>999</v>
      </c>
      <c r="F17" t="str">
        <f t="shared" si="0"/>
        <v>-- Id: 016 / NombreQuery: ELIMINAR TABLA mst_Empresas _x000D_
DROP TABLE IF EXISTS mst_Empresas;</v>
      </c>
      <c r="G17" s="1">
        <f t="shared" si="1"/>
        <v>0</v>
      </c>
      <c r="H17" s="1" t="s">
        <v>21</v>
      </c>
      <c r="I17" s="1" t="s">
        <v>31</v>
      </c>
      <c r="J17" s="1" t="s">
        <v>148</v>
      </c>
      <c r="K17" s="1" t="s">
        <v>24</v>
      </c>
      <c r="L17" s="1" t="s">
        <v>25</v>
      </c>
      <c r="M17" s="1" t="s">
        <v>273</v>
      </c>
      <c r="N17" s="1" t="s">
        <v>25</v>
      </c>
      <c r="O17" s="1" t="s">
        <v>273</v>
      </c>
      <c r="P17">
        <v>2</v>
      </c>
      <c r="Q17" s="9" t="str">
        <f>RIGHT(VLOOKUP(C17,Todos!C:F,4,0),LEN(VLOOKUP(C17,Todos!C:F,4,0))-LEN(TRIM(C17))-26)</f>
        <v>_x000D_
DROP TABLE IF EXISTS mst_Empresas;</v>
      </c>
      <c r="R17" s="6" t="str">
        <f t="shared" si="2"/>
        <v>INSERT INTO mst_QuerysSqlite VALUES('01','016','ELIMINAR TABLA mst_Empresas','0','999','-- Id: 016 / NombreQuery: ELIMINAR TABLA mst_Empresas _x000D_
DROP TABLE IF EXISTS mst_Empresas;','0','NONQUERY','mst_Empresas','DELETE TABLE','AC','44363337',GETDATE(),'44363337',GETDATE())</v>
      </c>
    </row>
    <row r="18" spans="1:18" x14ac:dyDescent="0.35">
      <c r="A18" s="1" t="s">
        <v>15</v>
      </c>
      <c r="B18" s="1" t="s">
        <v>108</v>
      </c>
      <c r="C18" s="1" t="s">
        <v>275</v>
      </c>
      <c r="D18" s="1" t="s">
        <v>18</v>
      </c>
      <c r="E18">
        <v>999</v>
      </c>
      <c r="F18" t="str">
        <f t="shared" si="0"/>
        <v>--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G18" s="1">
        <f t="shared" si="1"/>
        <v>7</v>
      </c>
      <c r="H18" s="1" t="s">
        <v>21</v>
      </c>
      <c r="I18" s="1" t="s">
        <v>31</v>
      </c>
      <c r="J18" s="1" t="s">
        <v>152</v>
      </c>
      <c r="K18" s="1" t="s">
        <v>24</v>
      </c>
      <c r="L18" s="1" t="s">
        <v>25</v>
      </c>
      <c r="M18" s="1" t="s">
        <v>277</v>
      </c>
      <c r="N18" s="1" t="s">
        <v>25</v>
      </c>
      <c r="O18" s="1" t="s">
        <v>277</v>
      </c>
      <c r="P18">
        <v>2</v>
      </c>
      <c r="Q18" s="9" t="str">
        <f>RIGHT(VLOOKUP(C18,Todos!C:F,4,0),LEN(VLOOKUP(C18,Todos!C:F,4,0))-LEN(TRIM(C18))-26)</f>
        <v>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R18" s="6" t="str">
        <f t="shared" si="2"/>
        <v>INSERT INTO mst_QuerysSqlite VALUES('01','017','INSERTAR mst_Empresas','0','999','--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);','7','NONQUERY','mst_Empresas','CREATE','AC','44363337',GETDATE(),'44363337',GETDATE())</v>
      </c>
    </row>
    <row r="19" spans="1:18" x14ac:dyDescent="0.35">
      <c r="A19" s="1" t="s">
        <v>15</v>
      </c>
      <c r="B19" s="1" t="s">
        <v>112</v>
      </c>
      <c r="C19" s="1" t="s">
        <v>279</v>
      </c>
      <c r="D19" s="1" t="s">
        <v>18</v>
      </c>
      <c r="E19">
        <v>999</v>
      </c>
      <c r="F19" t="str">
        <f t="shared" si="0"/>
        <v>-- Id: 018 / NombreQuery: LIMPIAR TABLA mst_Empresas _x000D_
DELETE FROM mst_Empresas;</v>
      </c>
      <c r="G19" s="1">
        <f t="shared" si="1"/>
        <v>0</v>
      </c>
      <c r="H19" s="1" t="s">
        <v>21</v>
      </c>
      <c r="I19" s="1" t="s">
        <v>31</v>
      </c>
      <c r="J19" s="1" t="s">
        <v>143</v>
      </c>
      <c r="K19" s="1" t="s">
        <v>24</v>
      </c>
      <c r="L19" s="1" t="s">
        <v>25</v>
      </c>
      <c r="M19" s="1" t="s">
        <v>277</v>
      </c>
      <c r="N19" s="1" t="s">
        <v>25</v>
      </c>
      <c r="O19" s="1" t="s">
        <v>277</v>
      </c>
      <c r="P19">
        <v>2</v>
      </c>
      <c r="Q19" s="9" t="str">
        <f>RIGHT(VLOOKUP(C19,Todos!C:F,4,0),LEN(VLOOKUP(C19,Todos!C:F,4,0))-LEN(TRIM(C19))-26)</f>
        <v>_x000D_
DELETE FROM mst_Empresas;</v>
      </c>
      <c r="R19" s="6" t="str">
        <f t="shared" si="2"/>
        <v>INSERT INTO mst_QuerysSqlite VALUES('01','018','LIMPIAR TABLA mst_Empresas','0','999','-- Id: 018 / NombreQuery: LIMPIAR TABLA mst_Empresas _x000D_
DELETE FROM mst_Empresas;','0','NONQUERY','mst_Empresas','DELETE','AC','44363337',GETDATE(),'44363337',GETDATE())</v>
      </c>
    </row>
    <row r="20" spans="1:18" x14ac:dyDescent="0.35">
      <c r="A20" s="1" t="s">
        <v>15</v>
      </c>
      <c r="B20" s="1" t="s">
        <v>117</v>
      </c>
      <c r="C20" s="1" t="s">
        <v>282</v>
      </c>
      <c r="D20" s="1" t="s">
        <v>18</v>
      </c>
      <c r="E20">
        <v>999</v>
      </c>
      <c r="F20" t="str">
        <f t="shared" si="0"/>
        <v>-- Id: 019 / NombreQuery: LISTAR mst_Empresas _x000D_
SELECT *_x000D_
  FROM mst_Empresas;</v>
      </c>
      <c r="G20" s="1">
        <f t="shared" si="1"/>
        <v>0</v>
      </c>
      <c r="H20" s="1" t="s">
        <v>135</v>
      </c>
      <c r="I20" s="1" t="s">
        <v>31</v>
      </c>
      <c r="J20" s="1" t="s">
        <v>126</v>
      </c>
      <c r="K20" s="1" t="s">
        <v>24</v>
      </c>
      <c r="L20" s="1" t="s">
        <v>25</v>
      </c>
      <c r="M20" s="1" t="s">
        <v>284</v>
      </c>
      <c r="N20" s="1" t="s">
        <v>25</v>
      </c>
      <c r="O20" s="1" t="s">
        <v>284</v>
      </c>
      <c r="P20">
        <v>2</v>
      </c>
      <c r="Q20" s="9" t="str">
        <f>RIGHT(VLOOKUP(C20,Todos!C:F,4,0),LEN(VLOOKUP(C20,Todos!C:F,4,0))-LEN(TRIM(C20))-26)</f>
        <v>_x000D_
SELECT *_x000D_
  FROM mst_Empresas;</v>
      </c>
      <c r="R20" s="6" t="str">
        <f t="shared" si="2"/>
        <v>INSERT INTO mst_QuerysSqlite VALUES('01','019','LISTAR mst_Empresas','0','999','-- Id: 019 / NombreQuery: LISTAR mst_Empresas _x000D_
SELECT *_x000D_
  FROM mst_Empresas;','0','DATATABLE','mst_Empresas','READ','AC','44363337',GETDATE(),'44363337',GETDATE())</v>
      </c>
    </row>
    <row r="21" spans="1:18" x14ac:dyDescent="0.35">
      <c r="A21" s="1" t="s">
        <v>15</v>
      </c>
      <c r="B21" s="1" t="s">
        <v>121</v>
      </c>
      <c r="C21" s="1" t="s">
        <v>286</v>
      </c>
      <c r="D21" s="1" t="s">
        <v>18</v>
      </c>
      <c r="E21">
        <v>999</v>
      </c>
      <c r="F21" t="str">
        <f t="shared" si="0"/>
        <v>-- Id: 020 / NombreQuery: OBTENER mst_Empresas _x000D_
SELECT *_x000D_
  FROM mst_Empresas_x000D_
 WHERE Id = ?;</v>
      </c>
      <c r="G21" s="1">
        <f t="shared" si="1"/>
        <v>1</v>
      </c>
      <c r="H21" s="1" t="s">
        <v>135</v>
      </c>
      <c r="I21" s="1" t="s">
        <v>31</v>
      </c>
      <c r="J21" s="1" t="s">
        <v>126</v>
      </c>
      <c r="K21" s="1" t="s">
        <v>24</v>
      </c>
      <c r="L21" s="1" t="s">
        <v>25</v>
      </c>
      <c r="M21" s="1" t="s">
        <v>284</v>
      </c>
      <c r="N21" s="1" t="s">
        <v>25</v>
      </c>
      <c r="O21" s="1" t="s">
        <v>284</v>
      </c>
      <c r="P21">
        <v>2</v>
      </c>
      <c r="Q21" s="9" t="str">
        <f>RIGHT(VLOOKUP(C21,Todos!C:F,4,0),LEN(VLOOKUP(C21,Todos!C:F,4,0))-LEN(TRIM(C21))-26)</f>
        <v>_x000D_
SELECT *_x000D_
  FROM mst_Empresas_x000D_
 WHERE Id = ?;</v>
      </c>
      <c r="R21" s="6" t="str">
        <f t="shared" si="2"/>
        <v>INSERT INTO mst_QuerysSqlite VALUES('01','020','OBTENER mst_Empresas','0','999','-- Id: 020 / NombreQuery: OBTENER mst_Empresas _x000D_
SELECT *_x000D_
  FROM mst_Empresas_x000D_
 WHERE Id = ?;','1','DATATABLE','mst_Empresas','READ','AC','44363337',GETDATE(),'44363337',GETDATE())</v>
      </c>
    </row>
    <row r="22" spans="1:18" x14ac:dyDescent="0.35">
      <c r="A22" s="1" t="s">
        <v>15</v>
      </c>
      <c r="B22" s="1" t="s">
        <v>128</v>
      </c>
      <c r="C22" s="1" t="s">
        <v>33</v>
      </c>
      <c r="D22" s="1" t="s">
        <v>18</v>
      </c>
      <c r="E22">
        <v>3</v>
      </c>
      <c r="F22" t="str">
        <f t="shared" si="0"/>
        <v>--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G22" s="1">
        <f t="shared" si="1"/>
        <v>0</v>
      </c>
      <c r="H22" s="1" t="s">
        <v>21</v>
      </c>
      <c r="I22" s="1" t="s">
        <v>36</v>
      </c>
      <c r="J22" s="1" t="s">
        <v>23</v>
      </c>
      <c r="K22" s="1" t="s">
        <v>24</v>
      </c>
      <c r="L22" s="1" t="s">
        <v>25</v>
      </c>
      <c r="M22" s="1" t="s">
        <v>37</v>
      </c>
      <c r="N22" s="1" t="s">
        <v>25</v>
      </c>
      <c r="O22" s="1" t="s">
        <v>37</v>
      </c>
      <c r="P22">
        <v>3</v>
      </c>
      <c r="Q22" s="9" t="str">
        <f>RIGHT(VLOOKUP(C22,Todos!C:F,4,0),LEN(VLOOKUP(C22,Todos!C:F,4,0))-LEN(TRIM(C22))-26)</f>
        <v>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R22" s="6" t="str">
        <f t="shared" si="2"/>
        <v>INSERT INTO mst_QuerysSqlite VALUES('01','021','CREAR TABLA mst_Modulos','0','3','--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);','0','NONQUERY','mst_Modulos','CREATE TABLE','AC','44363337',GETDATE(),'44363337',GETDATE())</v>
      </c>
    </row>
    <row r="23" spans="1:18" x14ac:dyDescent="0.35">
      <c r="A23" s="1" t="s">
        <v>15</v>
      </c>
      <c r="B23" s="1" t="s">
        <v>132</v>
      </c>
      <c r="C23" s="1" t="s">
        <v>353</v>
      </c>
      <c r="D23" s="1" t="s">
        <v>18</v>
      </c>
      <c r="E23">
        <v>999</v>
      </c>
      <c r="F23" t="str">
        <f t="shared" si="0"/>
        <v>-- Id: 022 / NombreQuery: ACTUALIZAR mst_Modulos _x000D_
UPDATE mst_Modulos_x000D_
   SET Dex = ?,_x000D_
       Icono = ?,_x000D_
       IdEstado = ?,_x000D_
       --IdUsuarioActualiza = ?,_x000D_
       FechaHoraActualizacion = DATETIME(''now'',''localtime'') _x000D_
 WHERE Id = ?;</v>
      </c>
      <c r="G23" s="1">
        <f t="shared" si="1"/>
        <v>5</v>
      </c>
      <c r="H23" s="1" t="s">
        <v>21</v>
      </c>
      <c r="I23" s="1" t="s">
        <v>36</v>
      </c>
      <c r="J23" s="1" t="s">
        <v>131</v>
      </c>
      <c r="K23" s="1" t="s">
        <v>24</v>
      </c>
      <c r="L23" s="1" t="s">
        <v>25</v>
      </c>
      <c r="M23" s="1" t="s">
        <v>351</v>
      </c>
      <c r="N23" s="1" t="s">
        <v>25</v>
      </c>
      <c r="O23" s="1" t="s">
        <v>351</v>
      </c>
      <c r="P23">
        <v>3</v>
      </c>
      <c r="Q23" s="9" t="str">
        <f>RIGHT(VLOOKUP(C23,Todos!C:F,4,0),LEN(VLOOKUP(C23,Todos!C:F,4,0))-LEN(TRIM(C23))-26)</f>
        <v>_x000D_
UPDATE mst_Modulos_x000D_
   SET Dex = ?,_x000D_
       Icono = ?,_x000D_
       IdEstado = ?,_x000D_
       --IdUsuarioActualiza = ?,_x000D_
       FechaHoraActualizacion = DATETIME(''now'',''localtime'') _x000D_
 WHERE Id = ?;</v>
      </c>
      <c r="R23" s="6" t="str">
        <f t="shared" si="2"/>
        <v>INSERT INTO mst_QuerysSqlite VALUES('01','022','ACTUALIZAR mst_Modulos','0','999','-- Id: 022 / NombreQuery: ACTUALIZAR mst_Modulos _x000D_
UPDATE mst_Modulos_x000D_
   SET Dex = ?,_x000D_
       Icono = ?,_x000D_
       IdEstado = ?,_x000D_
       --IdUsuarioActualiza = ?,_x000D_
       FechaHoraActualizacion = DATETIME(''''now'''',''''localtime'''') _x000D_
 WHERE Id = ?;','5','NONQUERY','mst_Modulos','UPDATE','AC','44363337',GETDATE(),'44363337',GETDATE())</v>
      </c>
    </row>
    <row r="24" spans="1:18" x14ac:dyDescent="0.35">
      <c r="A24" s="1" t="s">
        <v>15</v>
      </c>
      <c r="B24" s="1" t="s">
        <v>137</v>
      </c>
      <c r="C24" s="1" t="s">
        <v>356</v>
      </c>
      <c r="D24" s="1" t="s">
        <v>18</v>
      </c>
      <c r="E24">
        <v>999</v>
      </c>
      <c r="F24" t="str">
        <f t="shared" si="0"/>
        <v>-- Id: 023 / NombreQuery: CLAVE VALOR mst_Modulos _x000D_
SELECT Id Clave,_x000D_
       Dex Valor,_x000D_
       Id || '' | '' || Dex Concatenado_x000D_
  FROM mst_Modulos;</v>
      </c>
      <c r="G24" s="1">
        <f t="shared" si="1"/>
        <v>0</v>
      </c>
      <c r="H24" s="1" t="s">
        <v>135</v>
      </c>
      <c r="I24" s="1" t="s">
        <v>36</v>
      </c>
      <c r="J24" s="1" t="s">
        <v>126</v>
      </c>
      <c r="K24" s="1" t="s">
        <v>24</v>
      </c>
      <c r="L24" s="1" t="s">
        <v>25</v>
      </c>
      <c r="M24" s="1" t="s">
        <v>358</v>
      </c>
      <c r="N24" s="1" t="s">
        <v>25</v>
      </c>
      <c r="O24" s="1" t="s">
        <v>358</v>
      </c>
      <c r="P24">
        <v>3</v>
      </c>
      <c r="Q24" s="9" t="str">
        <f>RIGHT(VLOOKUP(C24,Todos!C:F,4,0),LEN(VLOOKUP(C24,Todos!C:F,4,0))-LEN(TRIM(C24))-26)</f>
        <v>_x000D_
SELECT Id Clave,_x000D_
       Dex Valor,_x000D_
       Id || '' | '' || Dex Concatenado_x000D_
  FROM mst_Modulos;</v>
      </c>
      <c r="R24" s="6" t="str">
        <f t="shared" si="2"/>
        <v>INSERT INTO mst_QuerysSqlite VALUES('01','023','CLAVE VALOR mst_Modulos','0','999','-- Id: 023 / NombreQuery: CLAVE VALOR mst_Modulos _x000D_
SELECT Id Clave,_x000D_
       Dex Valor,_x000D_
       Id || '''' | '''' || Dex Concatenado_x000D_
  FROM mst_Modulos;','0','DATATABLE','mst_Modulos','READ','AC','44363337',GETDATE(),'44363337',GETDATE())</v>
      </c>
    </row>
    <row r="25" spans="1:18" x14ac:dyDescent="0.35">
      <c r="A25" s="1" t="s">
        <v>15</v>
      </c>
      <c r="B25" s="1" t="s">
        <v>140</v>
      </c>
      <c r="C25" s="1" t="s">
        <v>360</v>
      </c>
      <c r="D25" s="1" t="s">
        <v>18</v>
      </c>
      <c r="E25">
        <v>999</v>
      </c>
      <c r="F25" t="str">
        <f t="shared" si="0"/>
        <v>-- Id: 024 / NombreQuery: DESCARGAR DATA mst_Modulos _x000D_
EXEC sp_Dgm_Gen_ListarModulos</v>
      </c>
      <c r="G25" s="1">
        <f t="shared" si="1"/>
        <v>0</v>
      </c>
      <c r="H25" s="1" t="s">
        <v>135</v>
      </c>
      <c r="I25" s="1" t="s">
        <v>36</v>
      </c>
      <c r="J25" s="1" t="s">
        <v>126</v>
      </c>
      <c r="K25" s="1" t="s">
        <v>24</v>
      </c>
      <c r="L25" s="1" t="s">
        <v>25</v>
      </c>
      <c r="M25" s="1" t="s">
        <v>358</v>
      </c>
      <c r="N25" s="1" t="s">
        <v>25</v>
      </c>
      <c r="O25" s="1" t="s">
        <v>358</v>
      </c>
      <c r="P25">
        <v>3</v>
      </c>
      <c r="Q25" s="9" t="str">
        <f>RIGHT(VLOOKUP(C25,Todos!C:F,4,0),LEN(VLOOKUP(C25,Todos!C:F,4,0))-LEN(TRIM(C25))-26)</f>
        <v>_x000D_
EXEC sp_Dgm_Gen_ListarModulos</v>
      </c>
      <c r="R25" s="6" t="str">
        <f t="shared" si="2"/>
        <v>INSERT INTO mst_QuerysSqlite VALUES('01','024','DESCARGAR DATA mst_Modulos','0','999','-- Id: 024 / NombreQuery: DESCARGAR DATA mst_Modulos _x000D_
EXEC sp_Dgm_Gen_ListarModulos','0','DATATABLE','mst_Modulos','READ','AC','44363337',GETDATE(),'44363337',GETDATE())</v>
      </c>
    </row>
    <row r="26" spans="1:18" x14ac:dyDescent="0.35">
      <c r="A26" s="1" t="s">
        <v>15</v>
      </c>
      <c r="B26" s="1" t="s">
        <v>145</v>
      </c>
      <c r="C26" s="1" t="s">
        <v>363</v>
      </c>
      <c r="D26" s="1" t="s">
        <v>18</v>
      </c>
      <c r="E26">
        <v>999</v>
      </c>
      <c r="F26" t="str">
        <f t="shared" si="0"/>
        <v>-- Id: 025 / NombreQuery: ELIMINAR mst_Modulos _x000D_
DELETE FROM mst_Modulos_x000D_
      WHERE Id = ?;</v>
      </c>
      <c r="G26" s="1">
        <f t="shared" si="1"/>
        <v>1</v>
      </c>
      <c r="H26" s="1" t="s">
        <v>21</v>
      </c>
      <c r="I26" s="1" t="s">
        <v>36</v>
      </c>
      <c r="J26" s="1" t="s">
        <v>143</v>
      </c>
      <c r="K26" s="1" t="s">
        <v>24</v>
      </c>
      <c r="L26" s="1" t="s">
        <v>25</v>
      </c>
      <c r="M26" s="1" t="s">
        <v>365</v>
      </c>
      <c r="N26" s="1" t="s">
        <v>25</v>
      </c>
      <c r="O26" s="1" t="s">
        <v>365</v>
      </c>
      <c r="P26">
        <v>3</v>
      </c>
      <c r="Q26" s="9" t="str">
        <f>RIGHT(VLOOKUP(C26,Todos!C:F,4,0),LEN(VLOOKUP(C26,Todos!C:F,4,0))-LEN(TRIM(C26))-26)</f>
        <v>_x000D_
DELETE FROM mst_Modulos_x000D_
      WHERE Id = ?;</v>
      </c>
      <c r="R26" s="6" t="str">
        <f t="shared" si="2"/>
        <v>INSERT INTO mst_QuerysSqlite VALUES('01','025','ELIMINAR mst_Modulos','0','999','-- Id: 025 / NombreQuery: ELIMINAR mst_Modulos _x000D_
DELETE FROM mst_Modulos_x000D_
      WHERE Id = ?;','1','NONQUERY','mst_Modulos','DELETE','AC','44363337',GETDATE(),'44363337',GETDATE())</v>
      </c>
    </row>
    <row r="27" spans="1:18" x14ac:dyDescent="0.35">
      <c r="A27" s="1" t="s">
        <v>15</v>
      </c>
      <c r="B27" s="1" t="s">
        <v>149</v>
      </c>
      <c r="C27" s="1" t="s">
        <v>367</v>
      </c>
      <c r="D27" s="1" t="s">
        <v>18</v>
      </c>
      <c r="E27">
        <v>999</v>
      </c>
      <c r="F27" t="str">
        <f t="shared" si="0"/>
        <v>-- Id: 026 / NombreQuery: ELIMINAR TABLA mst_Modulos _x000D_
DROP TABLE IF EXISTS mst_Modulos;</v>
      </c>
      <c r="G27" s="1">
        <f t="shared" si="1"/>
        <v>0</v>
      </c>
      <c r="H27" s="1" t="s">
        <v>21</v>
      </c>
      <c r="I27" s="1" t="s">
        <v>36</v>
      </c>
      <c r="J27" s="1" t="s">
        <v>148</v>
      </c>
      <c r="K27" s="1" t="s">
        <v>24</v>
      </c>
      <c r="L27" s="1" t="s">
        <v>25</v>
      </c>
      <c r="M27" s="1" t="s">
        <v>365</v>
      </c>
      <c r="N27" s="1" t="s">
        <v>25</v>
      </c>
      <c r="O27" s="1" t="s">
        <v>365</v>
      </c>
      <c r="P27">
        <v>3</v>
      </c>
      <c r="Q27" s="9" t="str">
        <f>RIGHT(VLOOKUP(C27,Todos!C:F,4,0),LEN(VLOOKUP(C27,Todos!C:F,4,0))-LEN(TRIM(C27))-26)</f>
        <v>_x000D_
DROP TABLE IF EXISTS mst_Modulos;</v>
      </c>
      <c r="R27" s="6" t="str">
        <f t="shared" si="2"/>
        <v>INSERT INTO mst_QuerysSqlite VALUES('01','026','ELIMINAR TABLA mst_Modulos','0','999','-- Id: 026 / NombreQuery: ELIMINAR TABLA mst_Modulos _x000D_
DROP TABLE IF EXISTS mst_Modulos;','0','NONQUERY','mst_Modulos','DELETE TABLE','AC','44363337',GETDATE(),'44363337',GETDATE())</v>
      </c>
    </row>
    <row r="28" spans="1:18" x14ac:dyDescent="0.35">
      <c r="A28" s="1" t="s">
        <v>15</v>
      </c>
      <c r="B28" s="1" t="s">
        <v>154</v>
      </c>
      <c r="C28" s="1" t="s">
        <v>370</v>
      </c>
      <c r="D28" s="1" t="s">
        <v>18</v>
      </c>
      <c r="E28">
        <v>999</v>
      </c>
      <c r="F28" t="str">
        <f t="shared" si="0"/>
        <v>--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28" s="1">
        <f t="shared" si="1"/>
        <v>6</v>
      </c>
      <c r="H28" s="1" t="s">
        <v>21</v>
      </c>
      <c r="I28" s="1" t="s">
        <v>36</v>
      </c>
      <c r="J28" s="1" t="s">
        <v>152</v>
      </c>
      <c r="K28" s="1" t="s">
        <v>24</v>
      </c>
      <c r="L28" s="1" t="s">
        <v>25</v>
      </c>
      <c r="M28" s="1" t="s">
        <v>372</v>
      </c>
      <c r="N28" s="1" t="s">
        <v>25</v>
      </c>
      <c r="O28" s="1" t="s">
        <v>372</v>
      </c>
      <c r="P28">
        <v>3</v>
      </c>
      <c r="Q28" s="9" t="str">
        <f>RIGHT(VLOOKUP(C28,Todos!C:F,4,0),LEN(VLOOKUP(C28,Todos!C:F,4,0))-LEN(TRIM(C28))-26)</f>
        <v>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28" s="6" t="str">
        <f t="shared" si="2"/>
        <v>INSERT INTO mst_QuerysSqlite VALUES('01','027','INSERTAR mst_Modulos','0','999','--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);','6','NONQUERY','mst_Modulos','CREATE','AC','44363337',GETDATE(),'44363337',GETDATE())</v>
      </c>
    </row>
    <row r="29" spans="1:18" x14ac:dyDescent="0.35">
      <c r="A29" s="1" t="s">
        <v>15</v>
      </c>
      <c r="B29" s="1" t="s">
        <v>157</v>
      </c>
      <c r="C29" s="1" t="s">
        <v>374</v>
      </c>
      <c r="D29" s="1" t="s">
        <v>18</v>
      </c>
      <c r="E29">
        <v>999</v>
      </c>
      <c r="F29" t="str">
        <f t="shared" si="0"/>
        <v>-- Id: 028 / NombreQuery: LIMPIAR TABLA mst_Modulos _x000D_
DELETE FROM mst_Modulos;</v>
      </c>
      <c r="G29" s="1">
        <f t="shared" si="1"/>
        <v>0</v>
      </c>
      <c r="H29" s="1" t="s">
        <v>21</v>
      </c>
      <c r="I29" s="1" t="s">
        <v>36</v>
      </c>
      <c r="J29" s="1" t="s">
        <v>143</v>
      </c>
      <c r="K29" s="1" t="s">
        <v>24</v>
      </c>
      <c r="L29" s="1" t="s">
        <v>25</v>
      </c>
      <c r="M29" s="1" t="s">
        <v>376</v>
      </c>
      <c r="N29" s="1" t="s">
        <v>25</v>
      </c>
      <c r="O29" s="1" t="s">
        <v>376</v>
      </c>
      <c r="P29">
        <v>3</v>
      </c>
      <c r="Q29" s="9" t="str">
        <f>RIGHT(VLOOKUP(C29,Todos!C:F,4,0),LEN(VLOOKUP(C29,Todos!C:F,4,0))-LEN(TRIM(C29))-26)</f>
        <v>_x000D_
DELETE FROM mst_Modulos;</v>
      </c>
      <c r="R29" s="6" t="str">
        <f t="shared" si="2"/>
        <v>INSERT INTO mst_QuerysSqlite VALUES('01','028','LIMPIAR TABLA mst_Modulos','0','999','-- Id: 028 / NombreQuery: LIMPIAR TABLA mst_Modulos _x000D_
DELETE FROM mst_Modulos;','0','NONQUERY','mst_Modulos','DELETE','AC','44363337',GETDATE(),'44363337',GETDATE())</v>
      </c>
    </row>
    <row r="30" spans="1:18" x14ac:dyDescent="0.35">
      <c r="A30" s="1" t="s">
        <v>15</v>
      </c>
      <c r="B30" s="1" t="s">
        <v>161</v>
      </c>
      <c r="C30" s="1" t="s">
        <v>378</v>
      </c>
      <c r="D30" s="1" t="s">
        <v>18</v>
      </c>
      <c r="E30">
        <v>999</v>
      </c>
      <c r="F30" t="str">
        <f t="shared" si="0"/>
        <v>-- Id: 029 / NombreQuery: LISTAR mst_Modulos _x000D_
SELECT Id,_x000D_
       Dex_x000D_
  FROM mst_Modulos_x000D_
 WHERE IdEstado = ''AC'' AND _x000D_
       Id &lt;&gt; 0 AND _x000D_
       IdEmpresa = ?;</v>
      </c>
      <c r="G30" s="1">
        <f t="shared" si="1"/>
        <v>1</v>
      </c>
      <c r="H30" s="1" t="s">
        <v>135</v>
      </c>
      <c r="I30" s="1" t="s">
        <v>36</v>
      </c>
      <c r="J30" s="1" t="s">
        <v>126</v>
      </c>
      <c r="K30" s="1" t="s">
        <v>24</v>
      </c>
      <c r="L30" s="1" t="s">
        <v>25</v>
      </c>
      <c r="M30" s="1" t="s">
        <v>376</v>
      </c>
      <c r="N30" s="1" t="s">
        <v>25</v>
      </c>
      <c r="O30" s="1" t="s">
        <v>376</v>
      </c>
      <c r="P30">
        <v>3</v>
      </c>
      <c r="Q30" s="9" t="str">
        <f>RIGHT(VLOOKUP(C30,Todos!C:F,4,0),LEN(VLOOKUP(C30,Todos!C:F,4,0))-LEN(TRIM(C30))-26)</f>
        <v>_x000D_
SELECT Id,_x000D_
       Dex_x000D_
  FROM mst_Modulos_x000D_
 WHERE IdEstado = ''AC'' AND _x000D_
       Id &lt;&gt; 0 AND _x000D_
       IdEmpresa = ?;</v>
      </c>
      <c r="R30" s="6" t="str">
        <f t="shared" si="2"/>
        <v>INSERT INTO mst_QuerysSqlite VALUES('01','029','LISTAR mst_Modulos','0','999','-- Id: 029 / NombreQuery: LISTAR mst_Modulos _x000D_
SELECT Id,_x000D_
       Dex_x000D_
  FROM mst_Modulos_x000D_
 WHERE IdEstado = ''''AC'''' AND _x000D_
       Id &lt;&gt; 0 AND _x000D_
       IdEmpresa = ?;','1','DATATABLE','mst_Modulos','READ','AC','44363337',GETDATE(),'44363337',GETDATE())</v>
      </c>
    </row>
    <row r="31" spans="1:18" x14ac:dyDescent="0.35">
      <c r="A31" s="1" t="s">
        <v>15</v>
      </c>
      <c r="B31" s="1" t="s">
        <v>165</v>
      </c>
      <c r="C31" s="1" t="s">
        <v>381</v>
      </c>
      <c r="D31" s="1" t="s">
        <v>18</v>
      </c>
      <c r="E31">
        <v>999</v>
      </c>
      <c r="F31" t="str">
        <f t="shared" si="0"/>
        <v>-- Id: 030 / NombreQuery: OBTENER mst_Modulos _x000D_
SELECT *_x000D_
  FROM mst_Modulos_x000D_
 WHERE Id = ?;</v>
      </c>
      <c r="G31" s="1">
        <f t="shared" si="1"/>
        <v>1</v>
      </c>
      <c r="H31" s="1" t="s">
        <v>135</v>
      </c>
      <c r="I31" s="1" t="s">
        <v>36</v>
      </c>
      <c r="J31" s="1" t="s">
        <v>126</v>
      </c>
      <c r="K31" s="1" t="s">
        <v>24</v>
      </c>
      <c r="L31" s="1" t="s">
        <v>25</v>
      </c>
      <c r="M31" s="1" t="s">
        <v>383</v>
      </c>
      <c r="N31" s="1" t="s">
        <v>25</v>
      </c>
      <c r="O31" s="1" t="s">
        <v>383</v>
      </c>
      <c r="P31">
        <v>3</v>
      </c>
      <c r="Q31" s="9" t="str">
        <f>RIGHT(VLOOKUP(C31,Todos!C:F,4,0),LEN(VLOOKUP(C31,Todos!C:F,4,0))-LEN(TRIM(C31))-26)</f>
        <v>_x000D_
SELECT *_x000D_
  FROM mst_Modulos_x000D_
 WHERE Id = ?;</v>
      </c>
      <c r="R31" s="6" t="str">
        <f t="shared" si="2"/>
        <v>INSERT INTO mst_QuerysSqlite VALUES('01','030','OBTENER mst_Modulos','0','999','-- Id: 030 / NombreQuery: OBTENER mst_Modulos _x000D_
SELECT *_x000D_
  FROM mst_Modulos_x000D_
 WHERE Id = ?;','1','DATATABLE','mst_Modulos','READ','AC','44363337',GETDATE(),'44363337',GETDATE())</v>
      </c>
    </row>
    <row r="32" spans="1:18" x14ac:dyDescent="0.35">
      <c r="A32" s="1" t="s">
        <v>15</v>
      </c>
      <c r="B32" s="1" t="s">
        <v>168</v>
      </c>
      <c r="C32" s="1" t="s">
        <v>39</v>
      </c>
      <c r="D32" s="1" t="s">
        <v>18</v>
      </c>
      <c r="E32">
        <v>4</v>
      </c>
      <c r="F32" t="str">
        <f t="shared" si="0"/>
        <v>--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G32" s="1">
        <f t="shared" si="1"/>
        <v>0</v>
      </c>
      <c r="H32" s="1" t="s">
        <v>21</v>
      </c>
      <c r="I32" s="1" t="s">
        <v>42</v>
      </c>
      <c r="J32" s="1" t="s">
        <v>23</v>
      </c>
      <c r="K32" s="1" t="s">
        <v>24</v>
      </c>
      <c r="L32" s="1" t="s">
        <v>25</v>
      </c>
      <c r="M32" s="1" t="s">
        <v>37</v>
      </c>
      <c r="N32" s="1" t="s">
        <v>25</v>
      </c>
      <c r="O32" s="1" t="s">
        <v>37</v>
      </c>
      <c r="P32">
        <v>4</v>
      </c>
      <c r="Q32" s="9" t="str">
        <f>RIGHT(VLOOKUP(C32,Todos!C:F,4,0),LEN(VLOOKUP(C32,Todos!C:F,4,0))-LEN(TRIM(C32))-26)</f>
        <v>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R32" s="6" t="str">
        <f t="shared" si="2"/>
        <v>INSERT INTO mst_QuerysSqlite VALUES('01','031','CREAR TABLA mst_Dias','0','4','--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);','0','NONQUERY','mst_Dias','CREATE TABLE','AC','44363337',GETDATE(),'44363337',GETDATE())</v>
      </c>
    </row>
    <row r="33" spans="1:18" x14ac:dyDescent="0.35">
      <c r="A33" s="1" t="s">
        <v>15</v>
      </c>
      <c r="B33" s="1" t="s">
        <v>172</v>
      </c>
      <c r="C33" s="1" t="s">
        <v>229</v>
      </c>
      <c r="D33" s="1" t="s">
        <v>18</v>
      </c>
      <c r="E33">
        <v>999</v>
      </c>
      <c r="F33" t="str">
        <f t="shared" si="0"/>
        <v>--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G33" s="1">
        <f t="shared" si="1"/>
        <v>13</v>
      </c>
      <c r="H33" s="1" t="s">
        <v>21</v>
      </c>
      <c r="I33" s="1" t="s">
        <v>42</v>
      </c>
      <c r="J33" s="1" t="s">
        <v>131</v>
      </c>
      <c r="K33" s="1" t="s">
        <v>24</v>
      </c>
      <c r="L33" s="1" t="s">
        <v>25</v>
      </c>
      <c r="M33" s="1" t="s">
        <v>231</v>
      </c>
      <c r="N33" s="1" t="s">
        <v>25</v>
      </c>
      <c r="O33" s="1" t="s">
        <v>231</v>
      </c>
      <c r="P33">
        <v>4</v>
      </c>
      <c r="Q33" s="9" t="str">
        <f>RIGHT(VLOOKUP(C33,Todos!C:F,4,0),LEN(VLOOKUP(C33,Todos!C:F,4,0))-LEN(TRIM(C33))-26)</f>
        <v>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R33" s="6" t="str">
        <f t="shared" si="2"/>
        <v>INSERT INTO mst_QuerysSqlite VALUES('01','032','ACTUALIZAR mst_Dias','0','999','--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?;','13','NONQUERY','mst_Dias','UPDATE','AC','44363337',GETDATE(),'44363337',GETDATE())</v>
      </c>
    </row>
    <row r="34" spans="1:18" x14ac:dyDescent="0.35">
      <c r="A34" s="1" t="s">
        <v>15</v>
      </c>
      <c r="B34" s="1" t="s">
        <v>175</v>
      </c>
      <c r="C34" s="1" t="s">
        <v>233</v>
      </c>
      <c r="D34" s="1" t="s">
        <v>18</v>
      </c>
      <c r="E34">
        <v>999</v>
      </c>
      <c r="F34" t="str">
        <f t="shared" si="0"/>
        <v>-- Id: 033 / NombreQuery: DESCARGAR DATA mst_Dias _x000D_
EXEC sp_Dgm_Gen_ListarDias</v>
      </c>
      <c r="G34" s="1">
        <f t="shared" si="1"/>
        <v>0</v>
      </c>
      <c r="H34" s="1" t="s">
        <v>135</v>
      </c>
      <c r="I34" s="1" t="s">
        <v>42</v>
      </c>
      <c r="J34" s="1" t="s">
        <v>126</v>
      </c>
      <c r="K34" s="1" t="s">
        <v>24</v>
      </c>
      <c r="L34" s="1" t="s">
        <v>25</v>
      </c>
      <c r="M34" s="1" t="s">
        <v>231</v>
      </c>
      <c r="N34" s="1" t="s">
        <v>25</v>
      </c>
      <c r="O34" s="1" t="s">
        <v>231</v>
      </c>
      <c r="P34">
        <v>4</v>
      </c>
      <c r="Q34" s="9" t="str">
        <f>RIGHT(VLOOKUP(C34,Todos!C:F,4,0),LEN(VLOOKUP(C34,Todos!C:F,4,0))-LEN(TRIM(C34))-26)</f>
        <v>_x000D_
EXEC sp_Dgm_Gen_ListarDias</v>
      </c>
      <c r="R34" s="6" t="str">
        <f t="shared" si="2"/>
        <v>INSERT INTO mst_QuerysSqlite VALUES('01','033','DESCARGAR DATA mst_Dias','0','999','-- Id: 033 / NombreQuery: DESCARGAR DATA mst_Dias _x000D_
EXEC sp_Dgm_Gen_ListarDias','0','DATATABLE','mst_Dias','READ','AC','44363337',GETDATE(),'44363337',GETDATE())</v>
      </c>
    </row>
    <row r="35" spans="1:18" x14ac:dyDescent="0.35">
      <c r="A35" s="1" t="s">
        <v>15</v>
      </c>
      <c r="B35" s="1" t="s">
        <v>179</v>
      </c>
      <c r="C35" s="1" t="s">
        <v>236</v>
      </c>
      <c r="D35" s="1" t="s">
        <v>18</v>
      </c>
      <c r="E35">
        <v>999</v>
      </c>
      <c r="F35" t="str">
        <f t="shared" si="0"/>
        <v>-- Id: 034 / NombreQuery: ELIMINAR mst_Dias _x000D_
DELETE FROM mst_Dias_x000D_
      WHERE Dia = ?;</v>
      </c>
      <c r="G35" s="1">
        <f t="shared" si="1"/>
        <v>1</v>
      </c>
      <c r="H35" s="1" t="s">
        <v>21</v>
      </c>
      <c r="I35" s="1" t="s">
        <v>42</v>
      </c>
      <c r="J35" s="1" t="s">
        <v>143</v>
      </c>
      <c r="K35" s="1" t="s">
        <v>24</v>
      </c>
      <c r="L35" s="1" t="s">
        <v>25</v>
      </c>
      <c r="M35" s="1" t="s">
        <v>238</v>
      </c>
      <c r="N35" s="1" t="s">
        <v>25</v>
      </c>
      <c r="O35" s="1" t="s">
        <v>238</v>
      </c>
      <c r="P35">
        <v>4</v>
      </c>
      <c r="Q35" s="9" t="str">
        <f>RIGHT(VLOOKUP(C35,Todos!C:F,4,0),LEN(VLOOKUP(C35,Todos!C:F,4,0))-LEN(TRIM(C35))-26)</f>
        <v>_x000D_
DELETE FROM mst_Dias_x000D_
      WHERE Dia = ?;</v>
      </c>
      <c r="R35" s="6" t="str">
        <f t="shared" si="2"/>
        <v>INSERT INTO mst_QuerysSqlite VALUES('01','034','ELIMINAR mst_Dias','0','999','-- Id: 034 / NombreQuery: ELIMINAR mst_Dias _x000D_
DELETE FROM mst_Dias_x000D_
      WHERE Dia = ?;','1','NONQUERY','mst_Dias','DELETE','AC','44363337',GETDATE(),'44363337',GETDATE())</v>
      </c>
    </row>
    <row r="36" spans="1:18" x14ac:dyDescent="0.35">
      <c r="A36" s="1" t="s">
        <v>15</v>
      </c>
      <c r="B36" s="1" t="s">
        <v>182</v>
      </c>
      <c r="C36" s="1" t="s">
        <v>240</v>
      </c>
      <c r="D36" s="1" t="s">
        <v>18</v>
      </c>
      <c r="E36">
        <v>999</v>
      </c>
      <c r="F36" t="str">
        <f t="shared" si="0"/>
        <v>-- Id: 035 / NombreQuery: ELIMINAR TABLA mst_Dias _x000D_
DROP TABLE IF EXISTS mst_Dias;</v>
      </c>
      <c r="G36" s="1">
        <f t="shared" si="1"/>
        <v>0</v>
      </c>
      <c r="H36" s="1" t="s">
        <v>21</v>
      </c>
      <c r="I36" s="1" t="s">
        <v>42</v>
      </c>
      <c r="J36" s="1" t="s">
        <v>148</v>
      </c>
      <c r="K36" s="1" t="s">
        <v>24</v>
      </c>
      <c r="L36" s="1" t="s">
        <v>25</v>
      </c>
      <c r="M36" s="1" t="s">
        <v>238</v>
      </c>
      <c r="N36" s="1" t="s">
        <v>25</v>
      </c>
      <c r="O36" s="1" t="s">
        <v>238</v>
      </c>
      <c r="P36">
        <v>4</v>
      </c>
      <c r="Q36" s="9" t="str">
        <f>RIGHT(VLOOKUP(C36,Todos!C:F,4,0),LEN(VLOOKUP(C36,Todos!C:F,4,0))-LEN(TRIM(C36))-26)</f>
        <v>_x000D_
DROP TABLE IF EXISTS mst_Dias;</v>
      </c>
      <c r="R36" s="6" t="str">
        <f t="shared" si="2"/>
        <v>INSERT INTO mst_QuerysSqlite VALUES('01','035','ELIMINAR TABLA mst_Dias','0','999','-- Id: 035 / NombreQuery: ELIMINAR TABLA mst_Dias _x000D_
DROP TABLE IF EXISTS mst_Dias;','0','NONQUERY','mst_Dias','DELETE TABLE','AC','44363337',GETDATE(),'44363337',GETDATE())</v>
      </c>
    </row>
    <row r="37" spans="1:18" x14ac:dyDescent="0.35">
      <c r="A37" s="1" t="s">
        <v>15</v>
      </c>
      <c r="B37" s="1" t="s">
        <v>186</v>
      </c>
      <c r="C37" s="1" t="s">
        <v>243</v>
      </c>
      <c r="D37" s="1" t="s">
        <v>18</v>
      </c>
      <c r="E37">
        <v>999</v>
      </c>
      <c r="F37" t="str">
        <f>CONCATENATE("-- Id: ",B37," / NombreQuery: ",C37," ",Q37)</f>
        <v>--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G37" s="1">
        <f t="shared" si="1"/>
        <v>13</v>
      </c>
      <c r="H37" s="1" t="s">
        <v>21</v>
      </c>
      <c r="I37" s="1" t="s">
        <v>42</v>
      </c>
      <c r="J37" s="1" t="s">
        <v>152</v>
      </c>
      <c r="K37" s="1" t="s">
        <v>24</v>
      </c>
      <c r="L37" s="1" t="s">
        <v>25</v>
      </c>
      <c r="M37" s="1" t="s">
        <v>245</v>
      </c>
      <c r="N37" s="1" t="s">
        <v>25</v>
      </c>
      <c r="O37" s="1" t="s">
        <v>245</v>
      </c>
      <c r="P37">
        <v>4</v>
      </c>
      <c r="Q37" s="9" t="str">
        <f>RIGHT(VLOOKUP(C37,Todos!C:F,4,0),LEN(VLOOKUP(C37,Todos!C:F,4,0))-LEN(TRIM(C37))-26)</f>
        <v>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R37" s="6" t="str">
        <f t="shared" si="2"/>
        <v>INSERT INTO mst_QuerysSqlite VALUES('01','036','INSERTAR mst_Dias','0','999','--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);','13','NONQUERY','mst_Dias','CREATE','AC','44363337',GETDATE(),'44363337',GETDATE())</v>
      </c>
    </row>
    <row r="38" spans="1:18" x14ac:dyDescent="0.35">
      <c r="A38" s="1" t="s">
        <v>15</v>
      </c>
      <c r="B38" s="1" t="s">
        <v>189</v>
      </c>
      <c r="C38" s="1" t="s">
        <v>247</v>
      </c>
      <c r="D38" s="1" t="s">
        <v>18</v>
      </c>
      <c r="E38">
        <v>999</v>
      </c>
      <c r="F38" t="str">
        <f t="shared" si="0"/>
        <v>-- Id: 037 / NombreQuery: LIMPIAR TABLA mst_Dias _x000D_
DELETE FROM mst_Dias;</v>
      </c>
      <c r="G38" s="1">
        <f t="shared" si="1"/>
        <v>0</v>
      </c>
      <c r="H38" s="1" t="s">
        <v>21</v>
      </c>
      <c r="I38" s="1" t="s">
        <v>42</v>
      </c>
      <c r="J38" s="1" t="s">
        <v>143</v>
      </c>
      <c r="K38" s="1" t="s">
        <v>24</v>
      </c>
      <c r="L38" s="1" t="s">
        <v>25</v>
      </c>
      <c r="M38" s="1" t="s">
        <v>245</v>
      </c>
      <c r="N38" s="1" t="s">
        <v>25</v>
      </c>
      <c r="O38" s="1" t="s">
        <v>245</v>
      </c>
      <c r="P38">
        <v>4</v>
      </c>
      <c r="Q38" s="9" t="str">
        <f>RIGHT(VLOOKUP(C38,Todos!C:F,4,0),LEN(VLOOKUP(C38,Todos!C:F,4,0))-LEN(TRIM(C38))-26)</f>
        <v>_x000D_
DELETE FROM mst_Dias;</v>
      </c>
      <c r="R38" s="6" t="str">
        <f t="shared" si="2"/>
        <v>INSERT INTO mst_QuerysSqlite VALUES('01','037','LIMPIAR TABLA mst_Dias','0','999','-- Id: 037 / NombreQuery: LIMPIAR TABLA mst_Dias _x000D_
DELETE FROM mst_Dias;','0','NONQUERY','mst_Dias','DELETE','AC','44363337',GETDATE(),'44363337',GETDATE())</v>
      </c>
    </row>
    <row r="39" spans="1:18" x14ac:dyDescent="0.35">
      <c r="A39" s="1" t="s">
        <v>15</v>
      </c>
      <c r="B39" s="1" t="s">
        <v>193</v>
      </c>
      <c r="C39" s="1" t="s">
        <v>250</v>
      </c>
      <c r="D39" s="1" t="s">
        <v>18</v>
      </c>
      <c r="E39">
        <v>999</v>
      </c>
      <c r="F39" t="str">
        <f t="shared" si="0"/>
        <v>-- Id: 038 / NombreQuery: LISTAR mst_Dias _x000D_
SELECT *_x000D_
  FROM mst_Dias;</v>
      </c>
      <c r="G39" s="1">
        <f t="shared" si="1"/>
        <v>0</v>
      </c>
      <c r="H39" s="1" t="s">
        <v>135</v>
      </c>
      <c r="I39" s="1" t="s">
        <v>42</v>
      </c>
      <c r="J39" s="1" t="s">
        <v>126</v>
      </c>
      <c r="K39" s="1" t="s">
        <v>24</v>
      </c>
      <c r="L39" s="1" t="s">
        <v>25</v>
      </c>
      <c r="M39" s="1" t="s">
        <v>252</v>
      </c>
      <c r="N39" s="1" t="s">
        <v>25</v>
      </c>
      <c r="O39" s="1" t="s">
        <v>252</v>
      </c>
      <c r="P39">
        <v>4</v>
      </c>
      <c r="Q39" s="9" t="str">
        <f>RIGHT(VLOOKUP(C39,Todos!C:F,4,0),LEN(VLOOKUP(C39,Todos!C:F,4,0))-LEN(TRIM(C39))-26)</f>
        <v>_x000D_
SELECT *_x000D_
  FROM mst_Dias;</v>
      </c>
      <c r="R39" s="6" t="str">
        <f t="shared" si="2"/>
        <v>INSERT INTO mst_QuerysSqlite VALUES('01','038','LISTAR mst_Dias','0','999','-- Id: 038 / NombreQuery: LISTAR mst_Dias _x000D_
SELECT *_x000D_
  FROM mst_Dias;','0','DATATABLE','mst_Dias','READ','AC','44363337',GETDATE(),'44363337',GETDATE())</v>
      </c>
    </row>
    <row r="40" spans="1:18" x14ac:dyDescent="0.35">
      <c r="A40" s="1" t="s">
        <v>15</v>
      </c>
      <c r="B40" s="1" t="s">
        <v>196</v>
      </c>
      <c r="C40" s="1" t="s">
        <v>254</v>
      </c>
      <c r="D40" s="1" t="s">
        <v>18</v>
      </c>
      <c r="E40">
        <v>999</v>
      </c>
      <c r="F40" t="str">
        <f t="shared" si="0"/>
        <v>-- Id: 039 / NombreQuery: OBTENER mst_Dias _x000D_
SELECT *_x000D_
  FROM mst_DiaS_x000D_
 WHERE Id = ?;</v>
      </c>
      <c r="G40" s="1">
        <f t="shared" si="1"/>
        <v>1</v>
      </c>
      <c r="H40" s="1" t="s">
        <v>135</v>
      </c>
      <c r="I40" s="1" t="s">
        <v>42</v>
      </c>
      <c r="J40" s="1" t="s">
        <v>126</v>
      </c>
      <c r="K40" s="1" t="s">
        <v>24</v>
      </c>
      <c r="L40" s="1" t="s">
        <v>25</v>
      </c>
      <c r="M40" s="1" t="s">
        <v>252</v>
      </c>
      <c r="N40" s="1" t="s">
        <v>25</v>
      </c>
      <c r="O40" s="1" t="s">
        <v>252</v>
      </c>
      <c r="P40">
        <v>4</v>
      </c>
      <c r="Q40" s="9" t="str">
        <f>RIGHT(VLOOKUP(C40,Todos!C:F,4,0),LEN(VLOOKUP(C40,Todos!C:F,4,0))-LEN(TRIM(C40))-26)</f>
        <v>_x000D_
SELECT *_x000D_
  FROM mst_DiaS_x000D_
 WHERE Id = ?;</v>
      </c>
      <c r="R40" s="6" t="str">
        <f t="shared" si="2"/>
        <v>INSERT INTO mst_QuerysSqlite VALUES('01','039','OBTENER mst_Dias','0','999','-- Id: 039 / NombreQuery: OBTENER mst_Dias _x000D_
SELECT *_x000D_
  FROM mst_DiaS_x000D_
 WHERE Id = ?;','1','DATATABLE','mst_Dias','READ','AC','44363337',GETDATE(),'44363337',GETDATE())</v>
      </c>
    </row>
    <row r="41" spans="1:18" x14ac:dyDescent="0.35">
      <c r="A41" s="1" t="s">
        <v>15</v>
      </c>
      <c r="B41" s="1" t="s">
        <v>200</v>
      </c>
      <c r="C41" s="1" t="s">
        <v>44</v>
      </c>
      <c r="D41" s="1" t="s">
        <v>18</v>
      </c>
      <c r="E41">
        <v>5</v>
      </c>
      <c r="F41" t="str">
        <f t="shared" si="0"/>
        <v>--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41" s="1">
        <f t="shared" si="1"/>
        <v>0</v>
      </c>
      <c r="H41" s="1" t="s">
        <v>21</v>
      </c>
      <c r="I41" s="1" t="s">
        <v>47</v>
      </c>
      <c r="J41" s="1" t="s">
        <v>23</v>
      </c>
      <c r="K41" s="1" t="s">
        <v>24</v>
      </c>
      <c r="L41" s="1" t="s">
        <v>25</v>
      </c>
      <c r="M41" s="1" t="s">
        <v>48</v>
      </c>
      <c r="N41" s="1" t="s">
        <v>25</v>
      </c>
      <c r="O41" s="1" t="s">
        <v>48</v>
      </c>
      <c r="P41">
        <v>5</v>
      </c>
      <c r="Q41" s="9" t="str">
        <f>RIGHT(VLOOKUP(C41,Todos!C:F,4,0),LEN(VLOOKUP(C41,Todos!C:F,4,0))-LEN(TRIM(C41))-26)</f>
        <v>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41" s="6" t="str">
        <f t="shared" si="2"/>
        <v>INSERT INTO mst_QuerysSqlite VALUES('01','040','CREAR TABLA mst_Usuarios','0','5','--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);','0','NONQUERY','mst_Usuarios','CREATE TABLE','AC','44363337',GETDATE(),'44363337',GETDATE())</v>
      </c>
    </row>
    <row r="42" spans="1:18" x14ac:dyDescent="0.35">
      <c r="A42" s="1" t="s">
        <v>15</v>
      </c>
      <c r="B42" s="1" t="s">
        <v>203</v>
      </c>
      <c r="C42" s="1" t="s">
        <v>518</v>
      </c>
      <c r="D42" s="1" t="s">
        <v>18</v>
      </c>
      <c r="E42">
        <v>999</v>
      </c>
      <c r="F42" t="str">
        <f t="shared" si="0"/>
        <v>--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G42" s="1">
        <f t="shared" si="1"/>
        <v>10</v>
      </c>
      <c r="H42" s="1" t="s">
        <v>21</v>
      </c>
      <c r="I42" s="1" t="s">
        <v>47</v>
      </c>
      <c r="J42" s="1" t="s">
        <v>131</v>
      </c>
      <c r="K42" s="1" t="s">
        <v>24</v>
      </c>
      <c r="L42" s="1" t="s">
        <v>25</v>
      </c>
      <c r="M42" s="1" t="s">
        <v>520</v>
      </c>
      <c r="N42" s="1" t="s">
        <v>25</v>
      </c>
      <c r="O42" s="1" t="s">
        <v>520</v>
      </c>
      <c r="P42">
        <v>5</v>
      </c>
      <c r="Q42" s="9" t="str">
        <f>RIGHT(VLOOKUP(C42,Todos!C:F,4,0),LEN(VLOOKUP(C42,Todos!C:F,4,0))-LEN(TRIM(C42))-26)</f>
        <v>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R42" s="6" t="str">
        <f t="shared" si="2"/>
        <v>INSERT INTO mst_QuerysSqlite VALUES('01','041','ACTUALIZAR mst_Usuarios','0','999','--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?;','10','NONQUERY','mst_Usuarios','UPDATE','AC','44363337',GETDATE(),'44363337',GETDATE())</v>
      </c>
    </row>
    <row r="43" spans="1:18" x14ac:dyDescent="0.35">
      <c r="A43" s="1" t="s">
        <v>15</v>
      </c>
      <c r="B43" s="1" t="s">
        <v>207</v>
      </c>
      <c r="C43" s="1" t="s">
        <v>522</v>
      </c>
      <c r="D43" s="1" t="s">
        <v>18</v>
      </c>
      <c r="E43">
        <v>999</v>
      </c>
      <c r="F43" t="str">
        <f t="shared" si="0"/>
        <v>-- Id: 042 / NombreQuery: DESCARGAR DATA mst_Usuarios _x000D_
EXEC sp_Dgm_Gen_ListarUsuarios</v>
      </c>
      <c r="G43" s="1">
        <f t="shared" si="1"/>
        <v>0</v>
      </c>
      <c r="H43" s="1" t="s">
        <v>135</v>
      </c>
      <c r="I43" s="1" t="s">
        <v>47</v>
      </c>
      <c r="J43" s="1" t="s">
        <v>126</v>
      </c>
      <c r="K43" s="1" t="s">
        <v>24</v>
      </c>
      <c r="L43" s="1" t="s">
        <v>25</v>
      </c>
      <c r="M43" s="1" t="s">
        <v>524</v>
      </c>
      <c r="N43" s="1" t="s">
        <v>25</v>
      </c>
      <c r="O43" s="1" t="s">
        <v>524</v>
      </c>
      <c r="P43">
        <v>5</v>
      </c>
      <c r="Q43" s="9" t="str">
        <f>RIGHT(VLOOKUP(C43,Todos!C:F,4,0),LEN(VLOOKUP(C43,Todos!C:F,4,0))-LEN(TRIM(C43))-26)</f>
        <v>_x000D_
EXEC sp_Dgm_Gen_ListarUsuarios</v>
      </c>
      <c r="R43" s="6" t="str">
        <f t="shared" si="2"/>
        <v>INSERT INTO mst_QuerysSqlite VALUES('01','042','DESCARGAR DATA mst_Usuarios','0','999','-- Id: 042 / NombreQuery: DESCARGAR DATA mst_Usuarios _x000D_
EXEC sp_Dgm_Gen_ListarUsuarios','0','DATATABLE','mst_Usuarios','READ','AC','44363337',GETDATE(),'44363337',GETDATE())</v>
      </c>
    </row>
    <row r="44" spans="1:18" x14ac:dyDescent="0.35">
      <c r="A44" s="1" t="s">
        <v>15</v>
      </c>
      <c r="B44" s="1" t="s">
        <v>210</v>
      </c>
      <c r="C44" s="1" t="s">
        <v>526</v>
      </c>
      <c r="D44" s="1" t="s">
        <v>18</v>
      </c>
      <c r="E44">
        <v>999</v>
      </c>
      <c r="F44" t="str">
        <f t="shared" si="0"/>
        <v>-- Id: 043 / NombreQuery: ELIMINAR mst_Usuarios _x000D_
DELETE FROM mst_Usuarios_x000D_
      WHERE IdEmpresa = ? AND _x000D_
            Id = ?;</v>
      </c>
      <c r="G44" s="1">
        <f t="shared" si="1"/>
        <v>2</v>
      </c>
      <c r="H44" s="1" t="s">
        <v>21</v>
      </c>
      <c r="I44" s="1" t="s">
        <v>47</v>
      </c>
      <c r="J44" s="1" t="s">
        <v>143</v>
      </c>
      <c r="K44" s="1" t="s">
        <v>24</v>
      </c>
      <c r="L44" s="1" t="s">
        <v>25</v>
      </c>
      <c r="M44" s="1" t="s">
        <v>524</v>
      </c>
      <c r="N44" s="1" t="s">
        <v>25</v>
      </c>
      <c r="O44" s="1" t="s">
        <v>524</v>
      </c>
      <c r="P44">
        <v>5</v>
      </c>
      <c r="Q44" s="9" t="str">
        <f>RIGHT(VLOOKUP(C44,Todos!C:F,4,0),LEN(VLOOKUP(C44,Todos!C:F,4,0))-LEN(TRIM(C44))-26)</f>
        <v>_x000D_
DELETE FROM mst_Usuarios_x000D_
      WHERE IdEmpresa = ? AND _x000D_
            Id = ?;</v>
      </c>
      <c r="R44" s="6" t="str">
        <f t="shared" si="2"/>
        <v>INSERT INTO mst_QuerysSqlite VALUES('01','043','ELIMINAR mst_Usuarios','0','999','-- Id: 043 / NombreQuery: ELIMINAR mst_Usuarios _x000D_
DELETE FROM mst_Usuarios_x000D_
      WHERE IdEmpresa = ? AND _x000D_
            Id = ?;','2','NONQUERY','mst_Usuarios','DELETE','AC','44363337',GETDATE(),'44363337',GETDATE())</v>
      </c>
    </row>
    <row r="45" spans="1:18" x14ac:dyDescent="0.35">
      <c r="A45" s="1" t="s">
        <v>15</v>
      </c>
      <c r="B45" s="1" t="s">
        <v>214</v>
      </c>
      <c r="C45" s="1" t="s">
        <v>529</v>
      </c>
      <c r="D45" s="1" t="s">
        <v>18</v>
      </c>
      <c r="E45">
        <v>999</v>
      </c>
      <c r="F45" t="str">
        <f t="shared" si="0"/>
        <v>-- Id: 044 / NombreQuery: ELIMINAR TABLA mst_Usuarios _x000D_
DROP TABLE IF EXISTS mst_Usuarios;</v>
      </c>
      <c r="G45" s="1">
        <f t="shared" si="1"/>
        <v>0</v>
      </c>
      <c r="H45" s="1" t="s">
        <v>21</v>
      </c>
      <c r="I45" s="1" t="s">
        <v>47</v>
      </c>
      <c r="J45" s="1" t="s">
        <v>148</v>
      </c>
      <c r="K45" s="1" t="s">
        <v>24</v>
      </c>
      <c r="L45" s="1" t="s">
        <v>25</v>
      </c>
      <c r="M45" s="1" t="s">
        <v>531</v>
      </c>
      <c r="N45" s="1" t="s">
        <v>25</v>
      </c>
      <c r="O45" s="1" t="s">
        <v>531</v>
      </c>
      <c r="P45">
        <v>5</v>
      </c>
      <c r="Q45" s="9" t="str">
        <f>RIGHT(VLOOKUP(C45,Todos!C:F,4,0),LEN(VLOOKUP(C45,Todos!C:F,4,0))-LEN(TRIM(C45))-26)</f>
        <v>_x000D_
DROP TABLE IF EXISTS mst_Usuarios;</v>
      </c>
      <c r="R45" s="6" t="str">
        <f t="shared" si="2"/>
        <v>INSERT INTO mst_QuerysSqlite VALUES('01','044','ELIMINAR TABLA mst_Usuarios','0','999','-- Id: 044 / NombreQuery: ELIMINAR TABLA mst_Usuarios _x000D_
DROP TABLE IF EXISTS mst_Usuarios;','0','NONQUERY','mst_Usuarios','DELETE TABLE','AC','44363337',GETDATE(),'44363337',GETDATE())</v>
      </c>
    </row>
    <row r="46" spans="1:18" x14ac:dyDescent="0.35">
      <c r="A46" s="1" t="s">
        <v>15</v>
      </c>
      <c r="B46" s="1" t="s">
        <v>217</v>
      </c>
      <c r="C46" s="1" t="s">
        <v>533</v>
      </c>
      <c r="D46" s="1" t="s">
        <v>18</v>
      </c>
      <c r="E46">
        <v>999</v>
      </c>
      <c r="F46" t="str">
        <f t="shared" si="0"/>
        <v>--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G46" s="1">
        <f t="shared" si="1"/>
        <v>13</v>
      </c>
      <c r="H46" s="1" t="s">
        <v>21</v>
      </c>
      <c r="I46" s="1" t="s">
        <v>47</v>
      </c>
      <c r="J46" s="1" t="s">
        <v>152</v>
      </c>
      <c r="K46" s="1" t="s">
        <v>24</v>
      </c>
      <c r="L46" s="1" t="s">
        <v>25</v>
      </c>
      <c r="M46" s="1" t="s">
        <v>531</v>
      </c>
      <c r="N46" s="1" t="s">
        <v>25</v>
      </c>
      <c r="O46" s="1" t="s">
        <v>531</v>
      </c>
      <c r="P46">
        <v>5</v>
      </c>
      <c r="Q46" s="9" t="str">
        <f>RIGHT(VLOOKUP(C46,Todos!C:F,4,0),LEN(VLOOKUP(C46,Todos!C:F,4,0))-LEN(TRIM(C46))-26)</f>
        <v>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R46" s="6" t="str">
        <f t="shared" si="2"/>
        <v>INSERT INTO mst_QuerysSqlite VALUES('01','045','INSERTAR mst_Usuarios','0','999','--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);','13','NONQUERY','mst_Usuarios','CREATE','AC','44363337',GETDATE(),'44363337',GETDATE())</v>
      </c>
    </row>
    <row r="47" spans="1:18" x14ac:dyDescent="0.35">
      <c r="A47" s="1" t="s">
        <v>15</v>
      </c>
      <c r="B47" s="1" t="s">
        <v>221</v>
      </c>
      <c r="C47" s="1" t="s">
        <v>536</v>
      </c>
      <c r="D47" s="1" t="s">
        <v>18</v>
      </c>
      <c r="E47">
        <v>999</v>
      </c>
      <c r="F47" t="str">
        <f t="shared" si="0"/>
        <v>-- Id: 046 / NombreQuery: LIMPIAR TABLA mst_Usuarios _x000D_
DELETE FROM mst_Usuarios;</v>
      </c>
      <c r="G47" s="1">
        <f t="shared" si="1"/>
        <v>0</v>
      </c>
      <c r="H47" s="1" t="s">
        <v>21</v>
      </c>
      <c r="I47" s="1" t="s">
        <v>47</v>
      </c>
      <c r="J47" s="1" t="s">
        <v>143</v>
      </c>
      <c r="K47" s="1" t="s">
        <v>24</v>
      </c>
      <c r="L47" s="1" t="s">
        <v>25</v>
      </c>
      <c r="M47" s="1" t="s">
        <v>538</v>
      </c>
      <c r="N47" s="1" t="s">
        <v>25</v>
      </c>
      <c r="O47" s="1" t="s">
        <v>538</v>
      </c>
      <c r="P47">
        <v>5</v>
      </c>
      <c r="Q47" s="9" t="str">
        <f>RIGHT(VLOOKUP(C47,Todos!C:F,4,0),LEN(VLOOKUP(C47,Todos!C:F,4,0))-LEN(TRIM(C47))-26)</f>
        <v>_x000D_
DELETE FROM mst_Usuarios;</v>
      </c>
      <c r="R47" s="6" t="str">
        <f t="shared" si="2"/>
        <v>INSERT INTO mst_QuerysSqlite VALUES('01','046','LIMPIAR TABLA mst_Usuarios','0','999','-- Id: 046 / NombreQuery: LIMPIAR TABLA mst_Usuarios _x000D_
DELETE FROM mst_Usuarios;','0','NONQUERY','mst_Usuarios','DELETE','AC','44363337',GETDATE(),'44363337',GETDATE())</v>
      </c>
    </row>
    <row r="48" spans="1:18" x14ac:dyDescent="0.35">
      <c r="A48" s="1" t="s">
        <v>15</v>
      </c>
      <c r="B48" s="1" t="s">
        <v>225</v>
      </c>
      <c r="C48" s="1" t="s">
        <v>540</v>
      </c>
      <c r="D48" s="1" t="s">
        <v>18</v>
      </c>
      <c r="E48">
        <v>999</v>
      </c>
      <c r="F48" t="str">
        <f t="shared" si="0"/>
        <v>-- Id: 047 / NombreQuery: LISTAR mst_Usuarios _x000D_
SELECT *_x000D_
  FROM mst_Usuarios;</v>
      </c>
      <c r="G48" s="1">
        <f t="shared" si="1"/>
        <v>0</v>
      </c>
      <c r="H48" s="1" t="s">
        <v>135</v>
      </c>
      <c r="I48" s="1" t="s">
        <v>47</v>
      </c>
      <c r="J48" s="1" t="s">
        <v>126</v>
      </c>
      <c r="K48" s="1" t="s">
        <v>24</v>
      </c>
      <c r="L48" s="1" t="s">
        <v>25</v>
      </c>
      <c r="M48" s="1" t="s">
        <v>538</v>
      </c>
      <c r="N48" s="1" t="s">
        <v>25</v>
      </c>
      <c r="O48" s="1" t="s">
        <v>538</v>
      </c>
      <c r="P48">
        <v>5</v>
      </c>
      <c r="Q48" s="9" t="str">
        <f>RIGHT(VLOOKUP(C48,Todos!C:F,4,0),LEN(VLOOKUP(C48,Todos!C:F,4,0))-LEN(TRIM(C48))-26)</f>
        <v>_x000D_
SELECT *_x000D_
  FROM mst_Usuarios;</v>
      </c>
      <c r="R48" s="6" t="str">
        <f t="shared" si="2"/>
        <v>INSERT INTO mst_QuerysSqlite VALUES('01','047','LISTAR mst_Usuarios','0','999','-- Id: 047 / NombreQuery: LISTAR mst_Usuarios _x000D_
SELECT *_x000D_
  FROM mst_Usuarios;','0','DATATABLE','mst_Usuarios','READ','AC','44363337',GETDATE(),'44363337',GETDATE())</v>
      </c>
    </row>
    <row r="49" spans="1:18" x14ac:dyDescent="0.35">
      <c r="A49" s="1" t="s">
        <v>15</v>
      </c>
      <c r="B49" s="1" t="s">
        <v>228</v>
      </c>
      <c r="C49" s="1" t="s">
        <v>543</v>
      </c>
      <c r="D49" s="1" t="s">
        <v>18</v>
      </c>
      <c r="E49">
        <v>999</v>
      </c>
      <c r="F49" t="str">
        <f t="shared" si="0"/>
        <v>--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G49" s="1">
        <f t="shared" si="1"/>
        <v>16</v>
      </c>
      <c r="H49" s="1" t="s">
        <v>135</v>
      </c>
      <c r="I49" s="1" t="s">
        <v>47</v>
      </c>
      <c r="J49" s="1" t="s">
        <v>126</v>
      </c>
      <c r="K49" s="1" t="s">
        <v>24</v>
      </c>
      <c r="L49" s="1" t="s">
        <v>25</v>
      </c>
      <c r="M49" s="1" t="s">
        <v>545</v>
      </c>
      <c r="N49" s="1" t="s">
        <v>25</v>
      </c>
      <c r="O49" s="1" t="s">
        <v>545</v>
      </c>
      <c r="P49">
        <v>5</v>
      </c>
      <c r="Q49" s="9" t="str">
        <f>RIGHT(VLOOKUP(C49,Todos!C:F,4,0),LEN(VLOOKUP(C49,Todos!C:F,4,0))-LEN(TRIM(C49))-26)</f>
        <v>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R49" s="6" t="str">
        <f t="shared" si="2"/>
        <v>INSERT INTO mst_QuerysSqlite VALUES('01','048','OBTENER DATOS LOGIN','0','999','--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?);','16','DATATABLE','mst_Usuarios','READ','AC','44363337',GETDATE(),'44363337',GETDATE())</v>
      </c>
    </row>
    <row r="50" spans="1:18" x14ac:dyDescent="0.35">
      <c r="A50" s="1" t="s">
        <v>15</v>
      </c>
      <c r="B50" s="1" t="s">
        <v>232</v>
      </c>
      <c r="C50" s="1" t="s">
        <v>547</v>
      </c>
      <c r="D50" s="1" t="s">
        <v>18</v>
      </c>
      <c r="E50">
        <v>999</v>
      </c>
      <c r="F50" t="str">
        <f t="shared" si="0"/>
        <v>-- Id: 049 / NombreQuery: OBTENER mst_Usuarios _x000D_
SELECT *_x000D_
  FROM mst_Usuarios_x000D_
 WHERE IdEmpresa = ? AND _x000D_
       Id = ?;</v>
      </c>
      <c r="G50" s="1">
        <f t="shared" si="1"/>
        <v>2</v>
      </c>
      <c r="H50" s="1" t="s">
        <v>135</v>
      </c>
      <c r="I50" s="1" t="s">
        <v>47</v>
      </c>
      <c r="J50" s="1" t="s">
        <v>126</v>
      </c>
      <c r="K50" s="1" t="s">
        <v>24</v>
      </c>
      <c r="L50" s="1" t="s">
        <v>25</v>
      </c>
      <c r="M50" s="1" t="s">
        <v>545</v>
      </c>
      <c r="N50" s="1" t="s">
        <v>25</v>
      </c>
      <c r="O50" s="1" t="s">
        <v>545</v>
      </c>
      <c r="P50">
        <v>5</v>
      </c>
      <c r="Q50" s="9" t="str">
        <f>RIGHT(VLOOKUP(C50,Todos!C:F,4,0),LEN(VLOOKUP(C50,Todos!C:F,4,0))-LEN(TRIM(C50))-26)</f>
        <v>_x000D_
SELECT *_x000D_
  FROM mst_Usuarios_x000D_
 WHERE IdEmpresa = ? AND _x000D_
       Id = ?;</v>
      </c>
      <c r="R50" s="6" t="str">
        <f t="shared" si="2"/>
        <v>INSERT INTO mst_QuerysSqlite VALUES('01','049','OBTENER mst_Usuarios','0','999','-- Id: 049 / NombreQuery: OBTENER mst_Usuarios _x000D_
SELECT *_x000D_
  FROM mst_Usuarios_x000D_
 WHERE IdEmpresa = ? AND _x000D_
       Id = ?;','2','DATATABLE','mst_Usuarios','READ','AC','44363337',GETDATE(),'44363337',GETDATE())</v>
      </c>
    </row>
    <row r="51" spans="1:18" x14ac:dyDescent="0.35">
      <c r="A51" s="1" t="s">
        <v>15</v>
      </c>
      <c r="B51" s="1" t="s">
        <v>235</v>
      </c>
      <c r="C51" s="1" t="s">
        <v>50</v>
      </c>
      <c r="D51" s="1" t="s">
        <v>18</v>
      </c>
      <c r="E51">
        <v>6</v>
      </c>
      <c r="F51" t="str">
        <f t="shared" si="0"/>
        <v>--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51" s="1">
        <f t="shared" si="1"/>
        <v>0</v>
      </c>
      <c r="H51" s="1" t="s">
        <v>21</v>
      </c>
      <c r="I51" s="1" t="s">
        <v>53</v>
      </c>
      <c r="J51" s="1" t="s">
        <v>23</v>
      </c>
      <c r="K51" s="1" t="s">
        <v>24</v>
      </c>
      <c r="L51" s="1" t="s">
        <v>25</v>
      </c>
      <c r="M51" s="1" t="s">
        <v>48</v>
      </c>
      <c r="N51" s="1" t="s">
        <v>25</v>
      </c>
      <c r="O51" s="1" t="s">
        <v>48</v>
      </c>
      <c r="P51">
        <v>6</v>
      </c>
      <c r="Q51" s="9" t="str">
        <f>RIGHT(VLOOKUP(C51,Todos!C:F,4,0),LEN(VLOOKUP(C51,Todos!C:F,4,0))-LEN(TRIM(C51))-26)</f>
        <v>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51" s="6" t="str">
        <f t="shared" si="2"/>
        <v>INSERT INTO mst_QuerysSqlite VALUES('01','050','CREAR TABLA mst_Personas','0','6','--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);','0','NONQUERY','mst_Personas','CREATE TABLE','AC','44363337',GETDATE(),'44363337',GETDATE())</v>
      </c>
    </row>
    <row r="52" spans="1:18" x14ac:dyDescent="0.35">
      <c r="A52" s="1" t="s">
        <v>15</v>
      </c>
      <c r="B52" s="1" t="s">
        <v>239</v>
      </c>
      <c r="C52" s="1" t="s">
        <v>418</v>
      </c>
      <c r="D52" s="1" t="s">
        <v>18</v>
      </c>
      <c r="E52">
        <v>999</v>
      </c>
      <c r="F52" t="str">
        <f t="shared" si="0"/>
        <v>--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G52" s="1">
        <f t="shared" si="1"/>
        <v>9</v>
      </c>
      <c r="H52" s="1" t="s">
        <v>21</v>
      </c>
      <c r="I52" s="1" t="s">
        <v>53</v>
      </c>
      <c r="J52" s="1" t="s">
        <v>131</v>
      </c>
      <c r="K52" s="1" t="s">
        <v>24</v>
      </c>
      <c r="L52" s="1" t="s">
        <v>25</v>
      </c>
      <c r="M52" s="1" t="s">
        <v>420</v>
      </c>
      <c r="N52" s="1" t="s">
        <v>25</v>
      </c>
      <c r="O52" s="1" t="s">
        <v>420</v>
      </c>
      <c r="P52">
        <v>6</v>
      </c>
      <c r="Q52" s="9" t="str">
        <f>RIGHT(VLOOKUP(C52,Todos!C:F,4,0),LEN(VLOOKUP(C52,Todos!C:F,4,0))-LEN(TRIM(C52))-26)</f>
        <v>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R52" s="6" t="str">
        <f t="shared" si="2"/>
        <v>INSERT INTO mst_QuerysSqlite VALUES('01','051','ACTUALIZAR mst_Personas','0','999','--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?;','9','NONQUERY','mst_Personas','UPDATE','AC','44363337',GETDATE(),'44363337',GETDATE())</v>
      </c>
    </row>
    <row r="53" spans="1:18" x14ac:dyDescent="0.35">
      <c r="A53" s="1" t="s">
        <v>15</v>
      </c>
      <c r="B53" s="1" t="s">
        <v>242</v>
      </c>
      <c r="C53" s="1" t="s">
        <v>422</v>
      </c>
      <c r="D53" s="1" t="s">
        <v>18</v>
      </c>
      <c r="E53">
        <v>999</v>
      </c>
      <c r="F53" t="str">
        <f t="shared" si="0"/>
        <v>-- Id: 052 / NombreQuery: CLAVE VALOR mst_Personas _x000D_
SELECT NroDocumento Clave,_x000D_
       IdCodigoGeneral Valor,_x000D_
       Paterno || '' '' || Materno || '' '' || Nombres Concatenado_x000D_
  FROM mst_Personas_x000D_
 WHERE IdEmpresa = ?;</v>
      </c>
      <c r="G53" s="1">
        <f t="shared" si="1"/>
        <v>1</v>
      </c>
      <c r="H53" s="1" t="s">
        <v>135</v>
      </c>
      <c r="I53" s="1" t="s">
        <v>53</v>
      </c>
      <c r="J53" s="1" t="s">
        <v>126</v>
      </c>
      <c r="K53" s="1" t="s">
        <v>24</v>
      </c>
      <c r="L53" s="1" t="s">
        <v>25</v>
      </c>
      <c r="M53" s="1" t="s">
        <v>424</v>
      </c>
      <c r="N53" s="1" t="s">
        <v>25</v>
      </c>
      <c r="O53" s="1" t="s">
        <v>424</v>
      </c>
      <c r="P53">
        <v>6</v>
      </c>
      <c r="Q53" s="9" t="str">
        <f>RIGHT(VLOOKUP(C53,Todos!C:F,4,0),LEN(VLOOKUP(C53,Todos!C:F,4,0))-LEN(TRIM(C53))-26)</f>
        <v>_x000D_
SELECT NroDocumento Clave,_x000D_
       IdCodigoGeneral Valor,_x000D_
       Paterno || '' '' || Materno || '' '' || Nombres Concatenado_x000D_
  FROM mst_Personas_x000D_
 WHERE IdEmpresa = ?;</v>
      </c>
      <c r="R53" s="6" t="str">
        <f t="shared" si="2"/>
        <v>INSERT INTO mst_QuerysSqlite VALUES('01','052','CLAVE VALOR mst_Personas','0','999','-- Id: 052 / NombreQuery: CLAVE VALOR mst_Personas _x000D_
SELECT NroDocumento Clave,_x000D_
       IdCodigoGeneral Valor,_x000D_
       Paterno || '''' '''' || Materno || '''' '''' || Nombres Concatenado_x000D_
  FROM mst_Personas_x000D_
 WHERE IdEmpresa = ?;','1','DATATABLE','mst_Personas','READ','AC','44363337',GETDATE(),'44363337',GETDATE())</v>
      </c>
    </row>
    <row r="54" spans="1:18" x14ac:dyDescent="0.35">
      <c r="A54" s="1" t="s">
        <v>15</v>
      </c>
      <c r="B54" s="1" t="s">
        <v>246</v>
      </c>
      <c r="C54" s="1" t="s">
        <v>426</v>
      </c>
      <c r="D54" s="1" t="s">
        <v>18</v>
      </c>
      <c r="E54">
        <v>999</v>
      </c>
      <c r="F54" t="str">
        <f t="shared" si="0"/>
        <v>-- Id: 053 / NombreQuery: DESCARGAR DATA mst_Personas _x000D_
EXEC sp_Dgm_Gen_ListarPersonas</v>
      </c>
      <c r="G54" s="1">
        <f t="shared" si="1"/>
        <v>0</v>
      </c>
      <c r="H54" s="1" t="s">
        <v>135</v>
      </c>
      <c r="I54" s="1" t="s">
        <v>53</v>
      </c>
      <c r="J54" s="1" t="s">
        <v>126</v>
      </c>
      <c r="K54" s="1" t="s">
        <v>24</v>
      </c>
      <c r="L54" s="1" t="s">
        <v>25</v>
      </c>
      <c r="M54" s="1" t="s">
        <v>424</v>
      </c>
      <c r="N54" s="1" t="s">
        <v>25</v>
      </c>
      <c r="O54" s="1" t="s">
        <v>424</v>
      </c>
      <c r="P54">
        <v>6</v>
      </c>
      <c r="Q54" s="9" t="str">
        <f>RIGHT(VLOOKUP(C54,Todos!C:F,4,0),LEN(VLOOKUP(C54,Todos!C:F,4,0))-LEN(TRIM(C54))-26)</f>
        <v>_x000D_
EXEC sp_Dgm_Gen_ListarPersonas</v>
      </c>
      <c r="R54" s="6" t="str">
        <f t="shared" si="2"/>
        <v>INSERT INTO mst_QuerysSqlite VALUES('01','053','DESCARGAR DATA mst_Personas','0','999','-- Id: 053 / NombreQuery: DESCARGAR DATA mst_Personas _x000D_
EXEC sp_Dgm_Gen_ListarPersonas','0','DATATABLE','mst_Personas','READ','AC','44363337',GETDATE(),'44363337',GETDATE())</v>
      </c>
    </row>
    <row r="55" spans="1:18" x14ac:dyDescent="0.35">
      <c r="A55" s="1" t="s">
        <v>15</v>
      </c>
      <c r="B55" s="1" t="s">
        <v>249</v>
      </c>
      <c r="C55" s="1" t="s">
        <v>429</v>
      </c>
      <c r="D55" s="1" t="s">
        <v>18</v>
      </c>
      <c r="E55">
        <v>999</v>
      </c>
      <c r="F55" t="str">
        <f t="shared" si="0"/>
        <v>-- Id: 054 / NombreQuery: ELIMINAR mst_Personas _x000D_
DELETE FROM mst_Personas_x000D_
      WHERE IdEmpresa = ? AND _x000D_
            NroDocumento = ?;</v>
      </c>
      <c r="G55" s="1">
        <f t="shared" si="1"/>
        <v>2</v>
      </c>
      <c r="H55" s="1" t="s">
        <v>21</v>
      </c>
      <c r="I55" s="1" t="s">
        <v>53</v>
      </c>
      <c r="J55" s="1" t="s">
        <v>143</v>
      </c>
      <c r="K55" s="1" t="s">
        <v>24</v>
      </c>
      <c r="L55" s="1" t="s">
        <v>25</v>
      </c>
      <c r="M55" s="1" t="s">
        <v>431</v>
      </c>
      <c r="N55" s="1" t="s">
        <v>25</v>
      </c>
      <c r="O55" s="1" t="s">
        <v>431</v>
      </c>
      <c r="P55">
        <v>6</v>
      </c>
      <c r="Q55" s="9" t="str">
        <f>RIGHT(VLOOKUP(C55,Todos!C:F,4,0),LEN(VLOOKUP(C55,Todos!C:F,4,0))-LEN(TRIM(C55))-26)</f>
        <v>_x000D_
DELETE FROM mst_Personas_x000D_
      WHERE IdEmpresa = ? AND _x000D_
            NroDocumento = ?;</v>
      </c>
      <c r="R55" s="6" t="str">
        <f t="shared" si="2"/>
        <v>INSERT INTO mst_QuerysSqlite VALUES('01','054','ELIMINAR mst_Personas','0','999','-- Id: 054 / NombreQuery: ELIMINAR mst_Personas _x000D_
DELETE FROM mst_Personas_x000D_
      WHERE IdEmpresa = ? AND _x000D_
            NroDocumento = ?;','2','NONQUERY','mst_Personas','DELETE','AC','44363337',GETDATE(),'44363337',GETDATE())</v>
      </c>
    </row>
    <row r="56" spans="1:18" x14ac:dyDescent="0.35">
      <c r="A56" s="1" t="s">
        <v>15</v>
      </c>
      <c r="B56" s="1" t="s">
        <v>253</v>
      </c>
      <c r="C56" s="1" t="s">
        <v>433</v>
      </c>
      <c r="D56" s="1" t="s">
        <v>18</v>
      </c>
      <c r="E56">
        <v>999</v>
      </c>
      <c r="F56" t="str">
        <f t="shared" si="0"/>
        <v>-- Id: 055 / NombreQuery: ELIMINAR TABLA mst_Personas _x000D_
DROP TABLE IF EXISTS mst_Personas;</v>
      </c>
      <c r="G56" s="1">
        <f t="shared" si="1"/>
        <v>0</v>
      </c>
      <c r="H56" s="1" t="s">
        <v>21</v>
      </c>
      <c r="I56" s="1" t="s">
        <v>53</v>
      </c>
      <c r="J56" s="1" t="s">
        <v>148</v>
      </c>
      <c r="K56" s="1" t="s">
        <v>24</v>
      </c>
      <c r="L56" s="1" t="s">
        <v>25</v>
      </c>
      <c r="M56" s="1" t="s">
        <v>435</v>
      </c>
      <c r="N56" s="1" t="s">
        <v>25</v>
      </c>
      <c r="O56" s="1" t="s">
        <v>435</v>
      </c>
      <c r="P56">
        <v>6</v>
      </c>
      <c r="Q56" s="9" t="str">
        <f>RIGHT(VLOOKUP(C56,Todos!C:F,4,0),LEN(VLOOKUP(C56,Todos!C:F,4,0))-LEN(TRIM(C56))-26)</f>
        <v>_x000D_
DROP TABLE IF EXISTS mst_Personas;</v>
      </c>
      <c r="R56" s="6" t="str">
        <f t="shared" si="2"/>
        <v>INSERT INTO mst_QuerysSqlite VALUES('01','055','ELIMINAR TABLA mst_Personas','0','999','-- Id: 055 / NombreQuery: ELIMINAR TABLA mst_Personas _x000D_
DROP TABLE IF EXISTS mst_Personas;','0','NONQUERY','mst_Personas','DELETE TABLE','AC','44363337',GETDATE(),'44363337',GETDATE())</v>
      </c>
    </row>
    <row r="57" spans="1:18" x14ac:dyDescent="0.35">
      <c r="A57" s="1" t="s">
        <v>15</v>
      </c>
      <c r="B57" s="1" t="s">
        <v>256</v>
      </c>
      <c r="C57" s="1" t="s">
        <v>437</v>
      </c>
      <c r="D57" s="1" t="s">
        <v>18</v>
      </c>
      <c r="E57">
        <v>999</v>
      </c>
      <c r="F57" t="str">
        <f t="shared" si="0"/>
        <v>--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G57" s="1">
        <f t="shared" si="1"/>
        <v>10</v>
      </c>
      <c r="H57" s="1" t="s">
        <v>21</v>
      </c>
      <c r="I57" s="1" t="s">
        <v>53</v>
      </c>
      <c r="J57" s="1" t="s">
        <v>152</v>
      </c>
      <c r="K57" s="1" t="s">
        <v>24</v>
      </c>
      <c r="L57" s="1" t="s">
        <v>25</v>
      </c>
      <c r="M57" s="1" t="s">
        <v>435</v>
      </c>
      <c r="N57" s="1" t="s">
        <v>25</v>
      </c>
      <c r="O57" s="1" t="s">
        <v>435</v>
      </c>
      <c r="P57">
        <v>6</v>
      </c>
      <c r="Q57" s="9" t="str">
        <f>RIGHT(VLOOKUP(C57,Todos!C:F,4,0),LEN(VLOOKUP(C57,Todos!C:F,4,0))-LEN(TRIM(C57))-26)</f>
        <v>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R57" s="6" t="str">
        <f t="shared" si="2"/>
        <v>INSERT INTO mst_QuerysSqlite VALUES('01','056','INSERTAR mst_Personas','0','999','--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);','10','NONQUERY','mst_Personas','CREATE','AC','44363337',GETDATE(),'44363337',GETDATE())</v>
      </c>
    </row>
    <row r="58" spans="1:18" x14ac:dyDescent="0.35">
      <c r="A58" s="1" t="s">
        <v>15</v>
      </c>
      <c r="B58" s="1" t="s">
        <v>260</v>
      </c>
      <c r="C58" s="1" t="s">
        <v>440</v>
      </c>
      <c r="D58" s="1" t="s">
        <v>18</v>
      </c>
      <c r="E58">
        <v>999</v>
      </c>
      <c r="F58" t="str">
        <f t="shared" si="0"/>
        <v>-- Id: 057 / NombreQuery: LIMPIAR TABLA mst_Personas _x000D_
DELETE FROM mst_Personas;</v>
      </c>
      <c r="G58" s="1">
        <f t="shared" si="1"/>
        <v>0</v>
      </c>
      <c r="H58" s="1" t="s">
        <v>21</v>
      </c>
      <c r="I58" s="1" t="s">
        <v>53</v>
      </c>
      <c r="J58" s="1" t="s">
        <v>143</v>
      </c>
      <c r="K58" s="1" t="s">
        <v>24</v>
      </c>
      <c r="L58" s="1" t="s">
        <v>25</v>
      </c>
      <c r="M58" s="1" t="s">
        <v>442</v>
      </c>
      <c r="N58" s="1" t="s">
        <v>25</v>
      </c>
      <c r="O58" s="1" t="s">
        <v>442</v>
      </c>
      <c r="P58">
        <v>6</v>
      </c>
      <c r="Q58" s="9" t="str">
        <f>RIGHT(VLOOKUP(C58,Todos!C:F,4,0),LEN(VLOOKUP(C58,Todos!C:F,4,0))-LEN(TRIM(C58))-26)</f>
        <v>_x000D_
DELETE FROM mst_Personas;</v>
      </c>
      <c r="R58" s="6" t="str">
        <f t="shared" si="2"/>
        <v>INSERT INTO mst_QuerysSqlite VALUES('01','057','LIMPIAR TABLA mst_Personas','0','999','-- Id: 057 / NombreQuery: LIMPIAR TABLA mst_Personas _x000D_
DELETE FROM mst_Personas;','0','NONQUERY','mst_Personas','DELETE','AC','44363337',GETDATE(),'44363337',GETDATE())</v>
      </c>
    </row>
    <row r="59" spans="1:18" x14ac:dyDescent="0.35">
      <c r="A59" s="1" t="s">
        <v>15</v>
      </c>
      <c r="B59" s="1" t="s">
        <v>263</v>
      </c>
      <c r="C59" s="1" t="s">
        <v>444</v>
      </c>
      <c r="D59" s="1" t="s">
        <v>18</v>
      </c>
      <c r="E59">
        <v>999</v>
      </c>
      <c r="F59" t="str">
        <f>CONCATENATE("-- Id: ",B59," / NombreQuery: ",C59," ",Q59)</f>
        <v>-- Id: 058 / NombreQuery: LISTAR mst_Personas _x000D_
SELECT *_x000D_
  FROM mst_Personas;</v>
      </c>
      <c r="G59" s="1">
        <f t="shared" si="1"/>
        <v>0</v>
      </c>
      <c r="H59" s="1" t="s">
        <v>135</v>
      </c>
      <c r="I59" s="1" t="s">
        <v>53</v>
      </c>
      <c r="J59" s="1" t="s">
        <v>126</v>
      </c>
      <c r="K59" s="1" t="s">
        <v>24</v>
      </c>
      <c r="L59" s="1" t="s">
        <v>25</v>
      </c>
      <c r="M59" s="1" t="s">
        <v>446</v>
      </c>
      <c r="N59" s="1" t="s">
        <v>25</v>
      </c>
      <c r="O59" s="1" t="s">
        <v>446</v>
      </c>
      <c r="P59">
        <v>6</v>
      </c>
      <c r="Q59" s="9" t="str">
        <f>RIGHT(VLOOKUP(C59,Todos!C:F,4,0),LEN(VLOOKUP(C59,Todos!C:F,4,0))-LEN(TRIM(C59))-26)</f>
        <v>_x000D_
SELECT *_x000D_
  FROM mst_Personas;</v>
      </c>
      <c r="R59" s="6" t="str">
        <f t="shared" si="2"/>
        <v>INSERT INTO mst_QuerysSqlite VALUES('01','058','LISTAR mst_Personas','0','999','-- Id: 058 / NombreQuery: LISTAR mst_Personas _x000D_
SELECT *_x000D_
  FROM mst_Personas;','0','DATATABLE','mst_Personas','READ','AC','44363337',GETDATE(),'44363337',GETDATE())</v>
      </c>
    </row>
    <row r="60" spans="1:18" x14ac:dyDescent="0.35">
      <c r="A60" s="1" t="s">
        <v>15</v>
      </c>
      <c r="B60" s="1" t="s">
        <v>267</v>
      </c>
      <c r="C60" s="1" t="s">
        <v>448</v>
      </c>
      <c r="D60" s="1" t="s">
        <v>18</v>
      </c>
      <c r="E60">
        <v>999</v>
      </c>
      <c r="F60" t="str">
        <f t="shared" si="0"/>
        <v>-- Id: 059 / NombreQuery: OBTENER mst_Personas _x000D_
SELECT *_x000D_
  FROM mst_Personas_x000D_
 WHERE IdEmpresa = ? AND _x000D_
       NroDocumento = ?;</v>
      </c>
      <c r="G60" s="1">
        <f t="shared" si="1"/>
        <v>2</v>
      </c>
      <c r="H60" s="1" t="s">
        <v>135</v>
      </c>
      <c r="I60" s="1" t="s">
        <v>53</v>
      </c>
      <c r="J60" s="1" t="s">
        <v>126</v>
      </c>
      <c r="K60" s="1" t="s">
        <v>24</v>
      </c>
      <c r="L60" s="1" t="s">
        <v>25</v>
      </c>
      <c r="M60" s="1" t="s">
        <v>450</v>
      </c>
      <c r="N60" s="1" t="s">
        <v>25</v>
      </c>
      <c r="O60" s="1" t="s">
        <v>450</v>
      </c>
      <c r="P60">
        <v>6</v>
      </c>
      <c r="Q60" s="9" t="str">
        <f>RIGHT(VLOOKUP(C60,Todos!C:F,4,0),LEN(VLOOKUP(C60,Todos!C:F,4,0))-LEN(TRIM(C60))-26)</f>
        <v>_x000D_
SELECT *_x000D_
  FROM mst_Personas_x000D_
 WHERE IdEmpresa = ? AND _x000D_
       NroDocumento = ?;</v>
      </c>
      <c r="R60" s="6" t="str">
        <f t="shared" si="2"/>
        <v>INSERT INTO mst_QuerysSqlite VALUES('01','059','OBTENER mst_Personas','0','999','-- Id: 059 / NombreQuery: OBTENER mst_Personas _x000D_
SELECT *_x000D_
  FROM mst_Personas_x000D_
 WHERE IdEmpresa = ? AND _x000D_
       NroDocumento = ?;','2','DATATABLE','mst_Personas','READ','AC','44363337',GETDATE(),'44363337',GETDATE())</v>
      </c>
    </row>
    <row r="61" spans="1:18" x14ac:dyDescent="0.35">
      <c r="A61" s="1" t="s">
        <v>15</v>
      </c>
      <c r="B61" s="1" t="s">
        <v>270</v>
      </c>
      <c r="C61" s="1" t="s">
        <v>747</v>
      </c>
      <c r="D61" s="1" t="s">
        <v>19</v>
      </c>
      <c r="E61">
        <v>999</v>
      </c>
      <c r="F61" t="str">
        <f t="shared" si="0"/>
        <v>-- Id: 060 / NombreQuery: OBTENER PLANILLA _x000D_
SELECT IdPlanilla_x000D_
FROM mst_Personas_x000D_
WHERE IdEmpresa=? AND_x000D_
      NroDocumento=?;</v>
      </c>
      <c r="G61" s="1">
        <f t="shared" si="1"/>
        <v>2</v>
      </c>
      <c r="H61" s="1" t="s">
        <v>135</v>
      </c>
      <c r="I61" s="1" t="s">
        <v>53</v>
      </c>
      <c r="J61" s="1" t="s">
        <v>126</v>
      </c>
      <c r="K61" s="1" t="s">
        <v>24</v>
      </c>
      <c r="L61" s="1" t="s">
        <v>25</v>
      </c>
      <c r="M61" s="1" t="s">
        <v>749</v>
      </c>
      <c r="N61" s="1" t="s">
        <v>25</v>
      </c>
      <c r="O61" s="1" t="s">
        <v>749</v>
      </c>
      <c r="P61">
        <v>6</v>
      </c>
      <c r="Q61" s="9" t="str">
        <f>RIGHT(VLOOKUP(C61,Todos!C:F,4,0),LEN(VLOOKUP(C61,Todos!C:F,4,0))-LEN(TRIM(C61))-26)</f>
        <v>_x000D_
SELECT IdPlanilla_x000D_
FROM mst_Personas_x000D_
WHERE IdEmpresa=? AND_x000D_
      NroDocumento=?;</v>
      </c>
      <c r="R61" s="6" t="str">
        <f t="shared" si="2"/>
        <v>INSERT INTO mst_QuerysSqlite VALUES('01','060','OBTENER PLANILLA','1','999','-- Id: 060 / NombreQuery: OBTENER PLANILLA _x000D_
SELECT IdPlanilla_x000D_
FROM mst_Personas_x000D_
WHERE IdEmpresa=? AND_x000D_
      NroDocumento=?;','2','DATATABLE','mst_Personas','READ','AC','44363337',GETDATE(),'44363337',GETDATE())</v>
      </c>
    </row>
    <row r="62" spans="1:18" x14ac:dyDescent="0.35">
      <c r="A62" s="1" t="s">
        <v>15</v>
      </c>
      <c r="B62" s="1" t="s">
        <v>274</v>
      </c>
      <c r="C62" s="1" t="s">
        <v>55</v>
      </c>
      <c r="D62" s="1" t="s">
        <v>18</v>
      </c>
      <c r="E62">
        <v>7</v>
      </c>
      <c r="F62" t="str">
        <f t="shared" si="0"/>
        <v>--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62" s="1">
        <f t="shared" si="1"/>
        <v>0</v>
      </c>
      <c r="H62" s="1" t="s">
        <v>21</v>
      </c>
      <c r="I62" s="1" t="s">
        <v>58</v>
      </c>
      <c r="J62" s="1" t="s">
        <v>23</v>
      </c>
      <c r="K62" s="1" t="s">
        <v>24</v>
      </c>
      <c r="L62" s="1" t="s">
        <v>25</v>
      </c>
      <c r="M62" s="1" t="s">
        <v>59</v>
      </c>
      <c r="N62" s="1" t="s">
        <v>25</v>
      </c>
      <c r="O62" s="1" t="s">
        <v>59</v>
      </c>
      <c r="P62">
        <v>7</v>
      </c>
      <c r="Q62" s="9" t="str">
        <f>RIGHT(VLOOKUP(C62,Todos!C:F,4,0),LEN(VLOOKUP(C62,Todos!C:F,4,0))-LEN(TRIM(C62))-26)</f>
        <v>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62" s="6" t="str">
        <f t="shared" si="2"/>
        <v>INSERT INTO mst_QuerysSqlite VALUES('01','061','CREAR TABLA mst_Cultivos','0','7','--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);','0','NONQUERY','mst_Cultivos','CREATE TABLE','AC','44363337',GETDATE(),'44363337',GETDATE())</v>
      </c>
    </row>
    <row r="63" spans="1:18" x14ac:dyDescent="0.35">
      <c r="A63" s="1" t="s">
        <v>15</v>
      </c>
      <c r="B63" s="1" t="s">
        <v>278</v>
      </c>
      <c r="C63" s="1" t="s">
        <v>197</v>
      </c>
      <c r="D63" s="1" t="s">
        <v>18</v>
      </c>
      <c r="E63">
        <v>999</v>
      </c>
      <c r="F63" t="str">
        <f t="shared" si="0"/>
        <v>-- Id: 062 / NombreQuery: ACTUALIZAR mst_Cultivos _x000D_
UPDATE mst_Cultivos_x000D_
   SET Dex = ?,-- VARCHAR (300),_x000D_
       IdEstado = ?,-- VARCHAR (3),_x000D_
       IdUsuarioActualiza = ?,-- VARCHAR (50),_x000D_
       FechaHoraActualizacion =  DATETIME(''now'',''localtime'') -- DATETIME,_x000D_
 WHERE IdEmpresa = ? AND _x000D_
       Id = ?;</v>
      </c>
      <c r="G63" s="1">
        <f t="shared" si="1"/>
        <v>5</v>
      </c>
      <c r="H63" s="1" t="s">
        <v>21</v>
      </c>
      <c r="I63" s="1" t="s">
        <v>58</v>
      </c>
      <c r="J63" s="1" t="s">
        <v>131</v>
      </c>
      <c r="K63" s="1" t="s">
        <v>24</v>
      </c>
      <c r="L63" s="1" t="s">
        <v>25</v>
      </c>
      <c r="M63" s="1" t="s">
        <v>199</v>
      </c>
      <c r="N63" s="1" t="s">
        <v>25</v>
      </c>
      <c r="O63" s="1" t="s">
        <v>199</v>
      </c>
      <c r="P63">
        <v>7</v>
      </c>
      <c r="Q63" s="9" t="str">
        <f>RIGHT(VLOOKUP(C63,Todos!C:F,4,0),LEN(VLOOKUP(C63,Todos!C:F,4,0))-LEN(TRIM(C63))-26)</f>
        <v>_x000D_
UPDATE mst_Cultivos_x000D_
   SET Dex = ?,-- VARCHAR (300),_x000D_
       IdEstado = ?,-- VARCHAR (3),_x000D_
       IdUsuarioActualiza = ?,-- VARCHAR (50),_x000D_
       FechaHoraActualizacion =  DATETIME(''now'',''localtime'') -- DATETIME,_x000D_
 WHERE IdEmpresa = ? AND _x000D_
       Id = ?;</v>
      </c>
      <c r="R63" s="6" t="str">
        <f t="shared" si="2"/>
        <v>INSERT INTO mst_QuerysSqlite VALUES('01','062','ACTUALIZAR mst_Cultivos','0','999','-- Id: 062 / NombreQuery: ACTUALIZAR mst_Cultivos _x000D_
UPDATE mst_Cultivos_x000D_
   SET Dex = ?,-- VARCHAR (300),_x000D_
       IdEstado = ?,-- VARCHAR (3),_x000D_
       IdUsuarioActualiza = ?,-- VARCHAR (50),_x000D_
       FechaHoraActualizacion =  DATETIME(''''now'''',''''localtime'''') -- DATETIME,_x000D_
 WHERE IdEmpresa = ? AND _x000D_
       Id = ?;','5','NONQUERY','mst_Cultivos','UPDATE','AC','44363337',GETDATE(),'44363337',GETDATE())</v>
      </c>
    </row>
    <row r="64" spans="1:18" x14ac:dyDescent="0.35">
      <c r="A64" s="1" t="s">
        <v>15</v>
      </c>
      <c r="B64" s="1" t="s">
        <v>281</v>
      </c>
      <c r="C64" s="1" t="s">
        <v>201</v>
      </c>
      <c r="D64" s="1" t="s">
        <v>18</v>
      </c>
      <c r="E64">
        <v>999</v>
      </c>
      <c r="F64" t="str">
        <f t="shared" si="0"/>
        <v>-- Id: 063 / NombreQuery: CLAVE VALOR mst_Cultivos _x000D_
SELECT Id Clave,_x000D_
       Dex Valor,_x000D_
       Id || '' | '' || Dex Concatenado_x000D_
  FROM mst_Cultivos_x000D_
 WHERE IdEmpresa = ?;</v>
      </c>
      <c r="G64" s="1">
        <f t="shared" si="1"/>
        <v>1</v>
      </c>
      <c r="H64" s="1" t="s">
        <v>135</v>
      </c>
      <c r="I64" s="1" t="s">
        <v>58</v>
      </c>
      <c r="J64" s="1" t="s">
        <v>126</v>
      </c>
      <c r="K64" s="1" t="s">
        <v>24</v>
      </c>
      <c r="L64" s="1" t="s">
        <v>25</v>
      </c>
      <c r="M64" s="1" t="s">
        <v>199</v>
      </c>
      <c r="N64" s="1" t="s">
        <v>25</v>
      </c>
      <c r="O64" s="1" t="s">
        <v>199</v>
      </c>
      <c r="P64">
        <v>7</v>
      </c>
      <c r="Q64" s="9" t="str">
        <f>RIGHT(VLOOKUP(C64,Todos!C:F,4,0),LEN(VLOOKUP(C64,Todos!C:F,4,0))-LEN(TRIM(C64))-26)</f>
        <v>_x000D_
SELECT Id Clave,_x000D_
       Dex Valor,_x000D_
       Id || '' | '' || Dex Concatenado_x000D_
  FROM mst_Cultivos_x000D_
 WHERE IdEmpresa = ?;</v>
      </c>
      <c r="R64" s="6" t="str">
        <f t="shared" si="2"/>
        <v>INSERT INTO mst_QuerysSqlite VALUES('01','063','CLAVE VALOR mst_Cultivos','0','999','-- Id: 063 / NombreQuery: CLAVE VALOR mst_Cultivos _x000D_
SELECT Id Clave,_x000D_
       Dex Valor,_x000D_
       Id || '''' | '''' || Dex Concatenado_x000D_
  FROM mst_Cultivos_x000D_
 WHERE IdEmpresa = ?;','1','DATATABLE','mst_Cultivos','READ','AC','44363337',GETDATE(),'44363337',GETDATE())</v>
      </c>
    </row>
    <row r="65" spans="1:18" x14ac:dyDescent="0.35">
      <c r="A65" s="1" t="s">
        <v>15</v>
      </c>
      <c r="B65" s="1" t="s">
        <v>285</v>
      </c>
      <c r="C65" s="1" t="s">
        <v>204</v>
      </c>
      <c r="D65" s="1" t="s">
        <v>18</v>
      </c>
      <c r="E65">
        <v>999</v>
      </c>
      <c r="F65" t="str">
        <f t="shared" si="0"/>
        <v>-- Id: 064 / NombreQuery: DESCARGAR DATA mst_Cultivos _x000D_
EXEC sp_Dgm_Gen_ListarCultivos</v>
      </c>
      <c r="G65" s="1">
        <f t="shared" si="1"/>
        <v>0</v>
      </c>
      <c r="H65" s="1" t="s">
        <v>135</v>
      </c>
      <c r="I65" s="1" t="s">
        <v>58</v>
      </c>
      <c r="J65" s="1" t="s">
        <v>126</v>
      </c>
      <c r="K65" s="1" t="s">
        <v>24</v>
      </c>
      <c r="L65" s="1" t="s">
        <v>25</v>
      </c>
      <c r="M65" s="1" t="s">
        <v>206</v>
      </c>
      <c r="N65" s="1" t="s">
        <v>25</v>
      </c>
      <c r="O65" s="1" t="s">
        <v>206</v>
      </c>
      <c r="P65">
        <v>7</v>
      </c>
      <c r="Q65" s="9" t="str">
        <f>RIGHT(VLOOKUP(C65,Todos!C:F,4,0),LEN(VLOOKUP(C65,Todos!C:F,4,0))-LEN(TRIM(C65))-26)</f>
        <v>_x000D_
EXEC sp_Dgm_Gen_ListarCultivos</v>
      </c>
      <c r="R65" s="6" t="str">
        <f t="shared" si="2"/>
        <v>INSERT INTO mst_QuerysSqlite VALUES('01','064','DESCARGAR DATA mst_Cultivos','0','999','-- Id: 064 / NombreQuery: DESCARGAR DATA mst_Cultivos _x000D_
EXEC sp_Dgm_Gen_ListarCultivos','0','DATATABLE','mst_Cultivos','READ','AC','44363337',GETDATE(),'44363337',GETDATE())</v>
      </c>
    </row>
    <row r="66" spans="1:18" x14ac:dyDescent="0.35">
      <c r="A66" s="1" t="s">
        <v>15</v>
      </c>
      <c r="B66" s="1" t="s">
        <v>288</v>
      </c>
      <c r="C66" s="1" t="s">
        <v>208</v>
      </c>
      <c r="D66" s="1" t="s">
        <v>18</v>
      </c>
      <c r="E66">
        <v>999</v>
      </c>
      <c r="F66" t="str">
        <f t="shared" si="0"/>
        <v>-- Id: 065 / NombreQuery: ELIMINAR mst_Cultivos _x000D_
DELETE FROM mst_Cultivos_x000D_
      WHERE IdEmpresa = ? AND _x000D_
            Id = ?;</v>
      </c>
      <c r="G66" s="1">
        <f t="shared" si="1"/>
        <v>2</v>
      </c>
      <c r="H66" s="1" t="s">
        <v>21</v>
      </c>
      <c r="I66" s="1" t="s">
        <v>58</v>
      </c>
      <c r="J66" s="1" t="s">
        <v>143</v>
      </c>
      <c r="K66" s="1" t="s">
        <v>24</v>
      </c>
      <c r="L66" s="1" t="s">
        <v>25</v>
      </c>
      <c r="M66" s="1" t="s">
        <v>206</v>
      </c>
      <c r="N66" s="1" t="s">
        <v>25</v>
      </c>
      <c r="O66" s="1" t="s">
        <v>206</v>
      </c>
      <c r="P66">
        <v>7</v>
      </c>
      <c r="Q66" s="9" t="str">
        <f>RIGHT(VLOOKUP(C66,Todos!C:F,4,0),LEN(VLOOKUP(C66,Todos!C:F,4,0))-LEN(TRIM(C66))-26)</f>
        <v>_x000D_
DELETE FROM mst_Cultivos_x000D_
      WHERE IdEmpresa = ? AND _x000D_
            Id = ?;</v>
      </c>
      <c r="R66" s="6" t="str">
        <f t="shared" si="2"/>
        <v>INSERT INTO mst_QuerysSqlite VALUES('01','065','ELIMINAR mst_Cultivos','0','999','-- Id: 065 / NombreQuery: ELIMINAR mst_Cultivos _x000D_
DELETE FROM mst_Cultivos_x000D_
      WHERE IdEmpresa = ? AND _x000D_
            Id = ?;','2','NONQUERY','mst_Cultivos','DELETE','AC','44363337',GETDATE(),'44363337',GETDATE())</v>
      </c>
    </row>
    <row r="67" spans="1:18" x14ac:dyDescent="0.35">
      <c r="A67" s="1" t="s">
        <v>15</v>
      </c>
      <c r="B67" s="1" t="s">
        <v>292</v>
      </c>
      <c r="C67" s="1" t="s">
        <v>211</v>
      </c>
      <c r="D67" s="1" t="s">
        <v>18</v>
      </c>
      <c r="E67">
        <v>999</v>
      </c>
      <c r="F67" t="str">
        <f t="shared" ref="F67:F88" si="3">CONCATENATE("-- Id: ",B67," / NombreQuery: ",C67," ",Q67)</f>
        <v>-- Id: 066 / NombreQuery: ELIMINAR TABLA mst_Cultivos _x000D_
DROP TABLE IF EXISTS mst_Cultivos;</v>
      </c>
      <c r="G67" s="1">
        <f t="shared" ref="G67:G130" si="4">LEN(F67)-LEN(SUBSTITUTE(F67,"?",""))</f>
        <v>0</v>
      </c>
      <c r="H67" s="1" t="s">
        <v>21</v>
      </c>
      <c r="I67" s="1" t="s">
        <v>58</v>
      </c>
      <c r="J67" s="1" t="s">
        <v>148</v>
      </c>
      <c r="K67" s="1" t="s">
        <v>24</v>
      </c>
      <c r="L67" s="1" t="s">
        <v>25</v>
      </c>
      <c r="M67" s="1" t="s">
        <v>213</v>
      </c>
      <c r="N67" s="1" t="s">
        <v>25</v>
      </c>
      <c r="O67" s="1" t="s">
        <v>213</v>
      </c>
      <c r="P67">
        <v>7</v>
      </c>
      <c r="Q67" s="9" t="str">
        <f>RIGHT(VLOOKUP(C67,Todos!C:F,4,0),LEN(VLOOKUP(C67,Todos!C:F,4,0))-LEN(TRIM(C67))-26)</f>
        <v>_x000D_
DROP TABLE IF EXISTS mst_Cultivos;</v>
      </c>
      <c r="R67" s="6" t="str">
        <f t="shared" ref="R67:R130" si="5">CONCATENATE("INSERT INTO mst_QuerysSqlite VALUES('",A67,"','",B67,"','",C67,"','",D67,"','",E67,"','",SUBSTITUTE(F67,"''","''''"),"','",G67,"','",H67,"','",I67,"','",J67,"','",K67,"','44363337',GETDATE(),'44363337',GETDATE())")</f>
        <v>INSERT INTO mst_QuerysSqlite VALUES('01','066','ELIMINAR TABLA mst_Cultivos','0','999','-- Id: 066 / NombreQuery: ELIMINAR TABLA mst_Cultivos _x000D_
DROP TABLE IF EXISTS mst_Cultivos;','0','NONQUERY','mst_Cultivos','DELETE TABLE','AC','44363337',GETDATE(),'44363337',GETDATE())</v>
      </c>
    </row>
    <row r="68" spans="1:18" x14ac:dyDescent="0.35">
      <c r="A68" s="1" t="s">
        <v>15</v>
      </c>
      <c r="B68" s="1" t="s">
        <v>295</v>
      </c>
      <c r="C68" s="1" t="s">
        <v>215</v>
      </c>
      <c r="D68" s="1" t="s">
        <v>18</v>
      </c>
      <c r="E68">
        <v>999</v>
      </c>
      <c r="F68" t="str">
        <f t="shared" si="3"/>
        <v>--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G68" s="1">
        <f t="shared" si="4"/>
        <v>6</v>
      </c>
      <c r="H68" s="1" t="s">
        <v>21</v>
      </c>
      <c r="I68" s="1" t="s">
        <v>58</v>
      </c>
      <c r="J68" s="1" t="s">
        <v>152</v>
      </c>
      <c r="K68" s="1" t="s">
        <v>24</v>
      </c>
      <c r="L68" s="1" t="s">
        <v>25</v>
      </c>
      <c r="M68" s="1" t="s">
        <v>213</v>
      </c>
      <c r="N68" s="1" t="s">
        <v>25</v>
      </c>
      <c r="O68" s="1" t="s">
        <v>213</v>
      </c>
      <c r="P68">
        <v>7</v>
      </c>
      <c r="Q68" s="9" t="str">
        <f>RIGHT(VLOOKUP(C68,Todos!C:F,4,0),LEN(VLOOKUP(C68,Todos!C:F,4,0))-LEN(TRIM(C68))-26)</f>
        <v>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R68" s="6" t="str">
        <f t="shared" si="5"/>
        <v>INSERT INTO mst_QuerysSqlite VALUES('01','067','INSERTAR mst_Cultivos','0','999','--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);','6','NONQUERY','mst_Cultivos','CREATE','AC','44363337',GETDATE(),'44363337',GETDATE())</v>
      </c>
    </row>
    <row r="69" spans="1:18" x14ac:dyDescent="0.35">
      <c r="A69" s="1" t="s">
        <v>15</v>
      </c>
      <c r="B69" s="1" t="s">
        <v>299</v>
      </c>
      <c r="C69" s="1" t="s">
        <v>218</v>
      </c>
      <c r="D69" s="1" t="s">
        <v>18</v>
      </c>
      <c r="E69">
        <v>999</v>
      </c>
      <c r="F69" t="str">
        <f t="shared" si="3"/>
        <v>-- Id: 068 / NombreQuery: LIMPIAR TABLA mst_Cultivos _x000D_
DELETE FROM mst_Cultivos;</v>
      </c>
      <c r="G69" s="1">
        <f t="shared" si="4"/>
        <v>0</v>
      </c>
      <c r="H69" s="1" t="s">
        <v>21</v>
      </c>
      <c r="I69" s="1" t="s">
        <v>58</v>
      </c>
      <c r="J69" s="1" t="s">
        <v>143</v>
      </c>
      <c r="K69" s="1" t="s">
        <v>24</v>
      </c>
      <c r="L69" s="1" t="s">
        <v>25</v>
      </c>
      <c r="M69" s="1" t="s">
        <v>220</v>
      </c>
      <c r="N69" s="1" t="s">
        <v>25</v>
      </c>
      <c r="O69" s="1" t="s">
        <v>220</v>
      </c>
      <c r="P69">
        <v>7</v>
      </c>
      <c r="Q69" s="9" t="str">
        <f>RIGHT(VLOOKUP(C69,Todos!C:F,4,0),LEN(VLOOKUP(C69,Todos!C:F,4,0))-LEN(TRIM(C69))-26)</f>
        <v>_x000D_
DELETE FROM mst_Cultivos;</v>
      </c>
      <c r="R69" s="6" t="str">
        <f t="shared" si="5"/>
        <v>INSERT INTO mst_QuerysSqlite VALUES('01','068','LIMPIAR TABLA mst_Cultivos','0','999','-- Id: 068 / NombreQuery: LIMPIAR TABLA mst_Cultivos _x000D_
DELETE FROM mst_Cultivos;','0','NONQUERY','mst_Cultivos','DELETE','AC','44363337',GETDATE(),'44363337',GETDATE())</v>
      </c>
    </row>
    <row r="70" spans="1:18" x14ac:dyDescent="0.35">
      <c r="A70" s="1" t="s">
        <v>15</v>
      </c>
      <c r="B70" s="1" t="s">
        <v>302</v>
      </c>
      <c r="C70" s="1" t="s">
        <v>222</v>
      </c>
      <c r="D70" s="1" t="s">
        <v>18</v>
      </c>
      <c r="E70">
        <v>999</v>
      </c>
      <c r="F70" t="str">
        <f t="shared" si="3"/>
        <v>-- Id: 069 / NombreQuery: LISTAR mst_Cultivos _x000D_
SELECT *_x000D_
  FROM mst_Cultivos;</v>
      </c>
      <c r="G70" s="1">
        <f t="shared" si="4"/>
        <v>0</v>
      </c>
      <c r="H70" s="1" t="s">
        <v>135</v>
      </c>
      <c r="I70" s="1" t="s">
        <v>58</v>
      </c>
      <c r="J70" s="1" t="s">
        <v>126</v>
      </c>
      <c r="K70" s="1" t="s">
        <v>24</v>
      </c>
      <c r="L70" s="1" t="s">
        <v>25</v>
      </c>
      <c r="M70" s="1" t="s">
        <v>224</v>
      </c>
      <c r="N70" s="1" t="s">
        <v>25</v>
      </c>
      <c r="O70" s="1" t="s">
        <v>224</v>
      </c>
      <c r="P70">
        <v>7</v>
      </c>
      <c r="Q70" s="9" t="str">
        <f>RIGHT(VLOOKUP(C70,Todos!C:F,4,0),LEN(VLOOKUP(C70,Todos!C:F,4,0))-LEN(TRIM(C70))-26)</f>
        <v>_x000D_
SELECT *_x000D_
  FROM mst_Cultivos;</v>
      </c>
      <c r="R70" s="6" t="str">
        <f t="shared" si="5"/>
        <v>INSERT INTO mst_QuerysSqlite VALUES('01','069','LISTAR mst_Cultivos','0','999','-- Id: 069 / NombreQuery: LISTAR mst_Cultivos _x000D_
SELECT *_x000D_
  FROM mst_Cultivos;','0','DATATABLE','mst_Cultivos','READ','AC','44363337',GETDATE(),'44363337',GETDATE())</v>
      </c>
    </row>
    <row r="71" spans="1:18" x14ac:dyDescent="0.35">
      <c r="A71" s="1" t="s">
        <v>15</v>
      </c>
      <c r="B71" s="1" t="s">
        <v>306</v>
      </c>
      <c r="C71" s="1" t="s">
        <v>226</v>
      </c>
      <c r="D71" s="1" t="s">
        <v>18</v>
      </c>
      <c r="E71">
        <v>999</v>
      </c>
      <c r="F71" t="str">
        <f t="shared" si="3"/>
        <v>-- Id: 070 / NombreQuery: OBTENER mst_Cultivos _x000D_
SELECT *_x000D_
  FROM mst_Cultivos_x000D_
 WHERE IdEmpresa = ? AND _x000D_
       Id = ?;</v>
      </c>
      <c r="G71" s="1">
        <f t="shared" si="4"/>
        <v>2</v>
      </c>
      <c r="H71" s="1" t="s">
        <v>135</v>
      </c>
      <c r="I71" s="1" t="s">
        <v>58</v>
      </c>
      <c r="J71" s="1" t="s">
        <v>126</v>
      </c>
      <c r="K71" s="1" t="s">
        <v>24</v>
      </c>
      <c r="L71" s="1" t="s">
        <v>25</v>
      </c>
      <c r="M71" s="1" t="s">
        <v>224</v>
      </c>
      <c r="N71" s="1" t="s">
        <v>25</v>
      </c>
      <c r="O71" s="1" t="s">
        <v>224</v>
      </c>
      <c r="P71">
        <v>7</v>
      </c>
      <c r="Q71" s="9" t="str">
        <f>RIGHT(VLOOKUP(C71,Todos!C:F,4,0),LEN(VLOOKUP(C71,Todos!C:F,4,0))-LEN(TRIM(C71))-26)</f>
        <v>_x000D_
SELECT *_x000D_
  FROM mst_Cultivos_x000D_
 WHERE IdEmpresa = ? AND _x000D_
       Id = ?;</v>
      </c>
      <c r="R71" s="6" t="str">
        <f t="shared" si="5"/>
        <v>INSERT INTO mst_QuerysSqlite VALUES('01','070','OBTENER mst_Cultivos','0','999','-- Id: 070 / NombreQuery: OBTENER mst_Cultivos _x000D_
SELECT *_x000D_
  FROM mst_Cultivos_x000D_
 WHERE IdEmpresa = ? AND _x000D_
       Id = ?;','2','DATATABLE','mst_Cultivos','READ','AC','44363337',GETDATE(),'44363337',GETDATE())</v>
      </c>
    </row>
    <row r="72" spans="1:18" x14ac:dyDescent="0.35">
      <c r="A72" s="1" t="s">
        <v>15</v>
      </c>
      <c r="B72" s="1" t="s">
        <v>309</v>
      </c>
      <c r="C72" s="1" t="s">
        <v>61</v>
      </c>
      <c r="D72" s="1" t="s">
        <v>18</v>
      </c>
      <c r="E72">
        <v>8</v>
      </c>
      <c r="F72" t="str">
        <f t="shared" si="3"/>
        <v>--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72" s="1">
        <f t="shared" si="4"/>
        <v>0</v>
      </c>
      <c r="H72" s="1" t="s">
        <v>21</v>
      </c>
      <c r="I72" s="1" t="s">
        <v>64</v>
      </c>
      <c r="J72" s="1" t="s">
        <v>23</v>
      </c>
      <c r="K72" s="1" t="s">
        <v>24</v>
      </c>
      <c r="L72" s="1" t="s">
        <v>25</v>
      </c>
      <c r="M72" s="1" t="s">
        <v>59</v>
      </c>
      <c r="N72" s="1" t="s">
        <v>25</v>
      </c>
      <c r="O72" s="1" t="s">
        <v>59</v>
      </c>
      <c r="P72">
        <v>8</v>
      </c>
      <c r="Q72" s="9" t="str">
        <f>RIGHT(VLOOKUP(C72,Todos!C:F,4,0),LEN(VLOOKUP(C72,Todos!C:F,4,0))-LEN(TRIM(C72))-26)</f>
        <v>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72" s="6" t="str">
        <f t="shared" si="5"/>
        <v>INSERT INTO mst_QuerysSqlite VALUES('01','071','CREAR TABLA mst_Variedades','0','8','--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);','0','NONQUERY','mst_Variedades','CREATE TABLE','AC','44363337',GETDATE(),'44363337',GETDATE())</v>
      </c>
    </row>
    <row r="73" spans="1:18" x14ac:dyDescent="0.35">
      <c r="A73" s="1" t="s">
        <v>15</v>
      </c>
      <c r="B73" s="1" t="s">
        <v>313</v>
      </c>
      <c r="C73" s="1" t="s">
        <v>550</v>
      </c>
      <c r="D73" s="1" t="s">
        <v>18</v>
      </c>
      <c r="E73">
        <v>999</v>
      </c>
      <c r="F73" t="str">
        <f t="shared" si="3"/>
        <v>--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v>
      </c>
      <c r="G73" s="1">
        <f t="shared" si="4"/>
        <v>6</v>
      </c>
      <c r="H73" s="1" t="s">
        <v>21</v>
      </c>
      <c r="I73" s="1" t="s">
        <v>64</v>
      </c>
      <c r="J73" s="1" t="s">
        <v>131</v>
      </c>
      <c r="K73" s="1" t="s">
        <v>24</v>
      </c>
      <c r="L73" s="1" t="s">
        <v>25</v>
      </c>
      <c r="M73" s="1" t="s">
        <v>552</v>
      </c>
      <c r="N73" s="1" t="s">
        <v>25</v>
      </c>
      <c r="O73" s="1" t="s">
        <v>552</v>
      </c>
      <c r="P73">
        <v>8</v>
      </c>
      <c r="Q73" s="9" t="str">
        <f>RIGHT(VLOOKUP(C73,Todos!C:F,4,0),LEN(VLOOKUP(C73,Todos!C:F,4,0))-LEN(TRIM(C73))-26)</f>
        <v>_x000D_
UPDATE mst_Variedades_x000D_
   SET Dex = ?,-- VARCHAR (300),_x000D_
       IdEstado = ?,-- VARCHAR (3),_x000D_
       IdUsuarioActualiza = ?,-- VARCHAR (50),_x000D_
       FechaHoraActualizacion = DATETIME(''now'',_x000D_
                                     ''localtime'') -- DATETIME,_x000D_
 WHERE IdEmpresa = ? AND _x000D_
       IdCultivo = ? AND _x000D_
       Id = ?;</v>
      </c>
      <c r="R73" s="6" t="str">
        <f t="shared" si="5"/>
        <v>INSERT INTO mst_QuerysSqlite VALUES('01','072','ACTUALIZAR mst_Variedades','0','999','--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?;','6','NONQUERY','mst_Variedades','UPDATE','AC','44363337',GETDATE(),'44363337',GETDATE())</v>
      </c>
    </row>
    <row r="74" spans="1:18" x14ac:dyDescent="0.35">
      <c r="A74" s="1" t="s">
        <v>15</v>
      </c>
      <c r="B74" s="1" t="s">
        <v>316</v>
      </c>
      <c r="C74" s="1" t="s">
        <v>554</v>
      </c>
      <c r="D74" s="1" t="s">
        <v>18</v>
      </c>
      <c r="E74">
        <v>999</v>
      </c>
      <c r="F74" t="str">
        <f t="shared" si="3"/>
        <v>-- Id: 073 / NombreQuery: CLAVE VALOR mst_Variedades _x000D_
SELECT Id Clave,_x000D_
       Dex Valor,_x000D_
       Id || '' | '' || Dex Concatenado_x000D_
  FROM mst_Variedades_x000D_
 WHERE IdEmpresa = ? AND _x000D_
       IdCultivo = ?;</v>
      </c>
      <c r="G74" s="1">
        <f t="shared" si="4"/>
        <v>2</v>
      </c>
      <c r="H74" s="1" t="s">
        <v>135</v>
      </c>
      <c r="I74" s="1" t="s">
        <v>64</v>
      </c>
      <c r="J74" s="1" t="s">
        <v>126</v>
      </c>
      <c r="K74" s="1" t="s">
        <v>24</v>
      </c>
      <c r="L74" s="1" t="s">
        <v>25</v>
      </c>
      <c r="M74" s="1" t="s">
        <v>556</v>
      </c>
      <c r="N74" s="1" t="s">
        <v>25</v>
      </c>
      <c r="O74" s="1" t="s">
        <v>556</v>
      </c>
      <c r="P74">
        <v>8</v>
      </c>
      <c r="Q74" s="9" t="str">
        <f>RIGHT(VLOOKUP(C74,Todos!C:F,4,0),LEN(VLOOKUP(C74,Todos!C:F,4,0))-LEN(TRIM(C74))-26)</f>
        <v>_x000D_
SELECT Id Clave,_x000D_
       Dex Valor,_x000D_
       Id || '' | '' || Dex Concatenado_x000D_
  FROM mst_Variedades_x000D_
 WHERE IdEmpresa = ? AND _x000D_
       IdCultivo = ?;</v>
      </c>
      <c r="R74" s="6" t="str">
        <f t="shared" si="5"/>
        <v>INSERT INTO mst_QuerysSqlite VALUES('01','073','CLAVE VALOR mst_Variedades','0','999','-- Id: 073 / NombreQuery: CLAVE VALOR mst_Variedades _x000D_
SELECT Id Clave,_x000D_
       Dex Valor,_x000D_
       Id || '''' | '''' || Dex Concatenado_x000D_
  FROM mst_Variedades_x000D_
 WHERE IdEmpresa = ? AND _x000D_
       IdCultivo = ?;','2','DATATABLE','mst_Variedades','READ','AC','44363337',GETDATE(),'44363337',GETDATE())</v>
      </c>
    </row>
    <row r="75" spans="1:18" x14ac:dyDescent="0.35">
      <c r="A75" s="1" t="s">
        <v>15</v>
      </c>
      <c r="B75" s="1" t="s">
        <v>320</v>
      </c>
      <c r="C75" s="1" t="s">
        <v>558</v>
      </c>
      <c r="D75" s="1" t="s">
        <v>18</v>
      </c>
      <c r="E75">
        <v>999</v>
      </c>
      <c r="F75" t="str">
        <f t="shared" si="3"/>
        <v>-- Id: 074 / NombreQuery: DESCARGAR DATA mst_Variedades _x000D_
EXEC sp_Dgm_Gen_ListarVariedades</v>
      </c>
      <c r="G75" s="1">
        <f t="shared" si="4"/>
        <v>0</v>
      </c>
      <c r="H75" s="1" t="s">
        <v>135</v>
      </c>
      <c r="I75" s="1" t="s">
        <v>64</v>
      </c>
      <c r="J75" s="1" t="s">
        <v>126</v>
      </c>
      <c r="K75" s="1" t="s">
        <v>24</v>
      </c>
      <c r="L75" s="1" t="s">
        <v>25</v>
      </c>
      <c r="M75" s="1" t="s">
        <v>556</v>
      </c>
      <c r="N75" s="1" t="s">
        <v>25</v>
      </c>
      <c r="O75" s="1" t="s">
        <v>556</v>
      </c>
      <c r="P75">
        <v>8</v>
      </c>
      <c r="Q75" s="9" t="str">
        <f>RIGHT(VLOOKUP(C75,Todos!C:F,4,0),LEN(VLOOKUP(C75,Todos!C:F,4,0))-LEN(TRIM(C75))-26)</f>
        <v>_x000D_
EXEC sp_Dgm_Gen_ListarVariedades</v>
      </c>
      <c r="R75" s="6" t="str">
        <f t="shared" si="5"/>
        <v>INSERT INTO mst_QuerysSqlite VALUES('01','074','DESCARGAR DATA mst_Variedades','0','999','-- Id: 074 / NombreQuery: DESCARGAR DATA mst_Variedades _x000D_
EXEC sp_Dgm_Gen_ListarVariedades','0','DATATABLE','mst_Variedades','READ','AC','44363337',GETDATE(),'44363337',GETDATE())</v>
      </c>
    </row>
    <row r="76" spans="1:18" x14ac:dyDescent="0.35">
      <c r="A76" s="1" t="s">
        <v>15</v>
      </c>
      <c r="B76" s="1" t="s">
        <v>324</v>
      </c>
      <c r="C76" s="1" t="s">
        <v>561</v>
      </c>
      <c r="D76" s="1" t="s">
        <v>18</v>
      </c>
      <c r="E76">
        <v>999</v>
      </c>
      <c r="F76" t="str">
        <f t="shared" si="3"/>
        <v>-- Id: 075 / NombreQuery: ELIMINAR mst_Variedades _x000D_
DELETE FROM mst_Variedades_x000D_
      WHERE IdEmpresa = ? AND _x000D_
            IdCultivo = ? AND _x000D_
            Id = ?;</v>
      </c>
      <c r="G76" s="1">
        <f t="shared" si="4"/>
        <v>3</v>
      </c>
      <c r="H76" s="1" t="s">
        <v>21</v>
      </c>
      <c r="I76" s="1" t="s">
        <v>64</v>
      </c>
      <c r="J76" s="1" t="s">
        <v>143</v>
      </c>
      <c r="K76" s="1" t="s">
        <v>24</v>
      </c>
      <c r="L76" s="1" t="s">
        <v>25</v>
      </c>
      <c r="M76" s="1" t="s">
        <v>563</v>
      </c>
      <c r="N76" s="1" t="s">
        <v>25</v>
      </c>
      <c r="O76" s="1" t="s">
        <v>563</v>
      </c>
      <c r="P76">
        <v>8</v>
      </c>
      <c r="Q76" s="9" t="str">
        <f>RIGHT(VLOOKUP(C76,Todos!C:F,4,0),LEN(VLOOKUP(C76,Todos!C:F,4,0))-LEN(TRIM(C76))-26)</f>
        <v>_x000D_
DELETE FROM mst_Variedades_x000D_
      WHERE IdEmpresa = ? AND _x000D_
            IdCultivo = ? AND _x000D_
            Id = ?;</v>
      </c>
      <c r="R76" s="6" t="str">
        <f t="shared" si="5"/>
        <v>INSERT INTO mst_QuerysSqlite VALUES('01','075','ELIMINAR mst_Variedades','0','999','-- Id: 075 / NombreQuery: ELIMINAR mst_Variedades _x000D_
DELETE FROM mst_Variedades_x000D_
      WHERE IdEmpresa = ? AND _x000D_
            IdCultivo = ? AND _x000D_
            Id = ?;','3','NONQUERY','mst_Variedades','DELETE','AC','44363337',GETDATE(),'44363337',GETDATE())</v>
      </c>
    </row>
    <row r="77" spans="1:18" x14ac:dyDescent="0.35">
      <c r="A77" s="1" t="s">
        <v>15</v>
      </c>
      <c r="B77" s="1" t="s">
        <v>327</v>
      </c>
      <c r="C77" s="1" t="s">
        <v>565</v>
      </c>
      <c r="D77" s="1" t="s">
        <v>18</v>
      </c>
      <c r="E77">
        <v>999</v>
      </c>
      <c r="F77" t="str">
        <f t="shared" si="3"/>
        <v>-- Id: 076 / NombreQuery: ELIMINAR TABLA mst_Variedades _x000D_
DROP TABLE IF EXISTS mst_Variedades;</v>
      </c>
      <c r="G77" s="1">
        <f t="shared" si="4"/>
        <v>0</v>
      </c>
      <c r="H77" s="1" t="s">
        <v>21</v>
      </c>
      <c r="I77" s="1" t="s">
        <v>64</v>
      </c>
      <c r="J77" s="1" t="s">
        <v>148</v>
      </c>
      <c r="K77" s="1" t="s">
        <v>24</v>
      </c>
      <c r="L77" s="1" t="s">
        <v>25</v>
      </c>
      <c r="M77" s="1" t="s">
        <v>563</v>
      </c>
      <c r="N77" s="1" t="s">
        <v>25</v>
      </c>
      <c r="O77" s="1" t="s">
        <v>563</v>
      </c>
      <c r="P77">
        <v>8</v>
      </c>
      <c r="Q77" s="9" t="str">
        <f>RIGHT(VLOOKUP(C77,Todos!C:F,4,0),LEN(VLOOKUP(C77,Todos!C:F,4,0))-LEN(TRIM(C77))-26)</f>
        <v>_x000D_
DROP TABLE IF EXISTS mst_Variedades;</v>
      </c>
      <c r="R77" s="6" t="str">
        <f t="shared" si="5"/>
        <v>INSERT INTO mst_QuerysSqlite VALUES('01','076','ELIMINAR TABLA mst_Variedades','0','999','-- Id: 076 / NombreQuery: ELIMINAR TABLA mst_Variedades _x000D_
DROP TABLE IF EXISTS mst_Variedades;','0','NONQUERY','mst_Variedades','DELETE TABLE','AC','44363337',GETDATE(),'44363337',GETDATE())</v>
      </c>
    </row>
    <row r="78" spans="1:18" x14ac:dyDescent="0.35">
      <c r="A78" s="1" t="s">
        <v>15</v>
      </c>
      <c r="B78" s="1" t="s">
        <v>331</v>
      </c>
      <c r="C78" s="1" t="s">
        <v>568</v>
      </c>
      <c r="D78" s="1" t="s">
        <v>18</v>
      </c>
      <c r="E78">
        <v>999</v>
      </c>
      <c r="F78" t="str">
        <f t="shared" si="3"/>
        <v>--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78" s="1">
        <f t="shared" si="4"/>
        <v>7</v>
      </c>
      <c r="H78" s="1" t="s">
        <v>21</v>
      </c>
      <c r="I78" s="1" t="s">
        <v>64</v>
      </c>
      <c r="J78" s="1" t="s">
        <v>152</v>
      </c>
      <c r="K78" s="1" t="s">
        <v>24</v>
      </c>
      <c r="L78" s="1" t="s">
        <v>25</v>
      </c>
      <c r="M78" s="1" t="s">
        <v>570</v>
      </c>
      <c r="N78" s="1" t="s">
        <v>25</v>
      </c>
      <c r="O78" s="1" t="s">
        <v>570</v>
      </c>
      <c r="P78">
        <v>8</v>
      </c>
      <c r="Q78" s="9" t="str">
        <f>RIGHT(VLOOKUP(C78,Todos!C:F,4,0),LEN(VLOOKUP(C78,Todos!C:F,4,0))-LEN(TRIM(C78))-26)</f>
        <v>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78" s="6" t="str">
        <f t="shared" si="5"/>
        <v>INSERT INTO mst_QuerysSqlite VALUES('01','077','INSERTAR mst_Variedades','0','999','--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);','7','NONQUERY','mst_Variedades','CREATE','AC','44363337',GETDATE(),'44363337',GETDATE())</v>
      </c>
    </row>
    <row r="79" spans="1:18" x14ac:dyDescent="0.35">
      <c r="A79" s="1" t="s">
        <v>15</v>
      </c>
      <c r="B79" s="1" t="s">
        <v>334</v>
      </c>
      <c r="C79" s="1" t="s">
        <v>572</v>
      </c>
      <c r="D79" s="1" t="s">
        <v>18</v>
      </c>
      <c r="E79">
        <v>999</v>
      </c>
      <c r="F79" t="str">
        <f t="shared" si="3"/>
        <v>-- Id: 078 / NombreQuery: LIMPIAR TABLA mst_Variedades _x000D_
DELETE FROM mst_Variedades;</v>
      </c>
      <c r="G79" s="1">
        <f t="shared" si="4"/>
        <v>0</v>
      </c>
      <c r="H79" s="1" t="s">
        <v>21</v>
      </c>
      <c r="I79" s="1" t="s">
        <v>64</v>
      </c>
      <c r="J79" s="1" t="s">
        <v>143</v>
      </c>
      <c r="K79" s="1" t="s">
        <v>24</v>
      </c>
      <c r="L79" s="1" t="s">
        <v>25</v>
      </c>
      <c r="M79" s="1" t="s">
        <v>570</v>
      </c>
      <c r="N79" s="1" t="s">
        <v>25</v>
      </c>
      <c r="O79" s="1" t="s">
        <v>570</v>
      </c>
      <c r="P79">
        <v>8</v>
      </c>
      <c r="Q79" s="9" t="str">
        <f>RIGHT(VLOOKUP(C79,Todos!C:F,4,0),LEN(VLOOKUP(C79,Todos!C:F,4,0))-LEN(TRIM(C79))-26)</f>
        <v>_x000D_
DELETE FROM mst_Variedades;</v>
      </c>
      <c r="R79" s="6" t="str">
        <f t="shared" si="5"/>
        <v>INSERT INTO mst_QuerysSqlite VALUES('01','078','LIMPIAR TABLA mst_Variedades','0','999','-- Id: 078 / NombreQuery: LIMPIAR TABLA mst_Variedades _x000D_
DELETE FROM mst_Variedades;','0','NONQUERY','mst_Variedades','DELETE','AC','44363337',GETDATE(),'44363337',GETDATE())</v>
      </c>
    </row>
    <row r="80" spans="1:18" x14ac:dyDescent="0.35">
      <c r="A80" s="1" t="s">
        <v>15</v>
      </c>
      <c r="B80" s="1" t="s">
        <v>338</v>
      </c>
      <c r="C80" s="1" t="s">
        <v>575</v>
      </c>
      <c r="D80" s="1" t="s">
        <v>18</v>
      </c>
      <c r="E80">
        <v>999</v>
      </c>
      <c r="F80" t="str">
        <f t="shared" si="3"/>
        <v>-- Id: 079 / NombreQuery: LISTAR mst_Variedades _x000D_
SELECT *_x000D_
  FROM mst_Variedades;</v>
      </c>
      <c r="G80" s="1">
        <f t="shared" si="4"/>
        <v>0</v>
      </c>
      <c r="H80" s="1" t="s">
        <v>135</v>
      </c>
      <c r="I80" s="1" t="s">
        <v>64</v>
      </c>
      <c r="J80" s="1" t="s">
        <v>126</v>
      </c>
      <c r="K80" s="1" t="s">
        <v>24</v>
      </c>
      <c r="L80" s="1" t="s">
        <v>25</v>
      </c>
      <c r="M80" s="1" t="s">
        <v>577</v>
      </c>
      <c r="N80" s="1" t="s">
        <v>25</v>
      </c>
      <c r="O80" s="1" t="s">
        <v>577</v>
      </c>
      <c r="P80">
        <v>8</v>
      </c>
      <c r="Q80" s="9" t="str">
        <f>RIGHT(VLOOKUP(C80,Todos!C:F,4,0),LEN(VLOOKUP(C80,Todos!C:F,4,0))-LEN(TRIM(C80))-26)</f>
        <v>_x000D_
SELECT *_x000D_
  FROM mst_Variedades;</v>
      </c>
      <c r="R80" s="6" t="str">
        <f t="shared" si="5"/>
        <v>INSERT INTO mst_QuerysSqlite VALUES('01','079','LISTAR mst_Variedades','0','999','-- Id: 079 / NombreQuery: LISTAR mst_Variedades _x000D_
SELECT *_x000D_
  FROM mst_Variedades;','0','DATATABLE','mst_Variedades','READ','AC','44363337',GETDATE(),'44363337',GETDATE())</v>
      </c>
    </row>
    <row r="81" spans="1:18" x14ac:dyDescent="0.35">
      <c r="A81" s="1" t="s">
        <v>15</v>
      </c>
      <c r="B81" s="1" t="s">
        <v>341</v>
      </c>
      <c r="C81" s="1" t="s">
        <v>579</v>
      </c>
      <c r="D81" s="1" t="s">
        <v>18</v>
      </c>
      <c r="E81">
        <v>999</v>
      </c>
      <c r="F81" t="str">
        <f t="shared" si="3"/>
        <v>-- Id: 080 / NombreQuery: OBTENER mst_Variedades _x000D_
SELECT *_x000D_
  FROM mst_Variedades_x000D_
 WHERE IdEmpresa = ? AND _x000D_
       IdCultivo = ? AND _x000D_
       Id = ?;</v>
      </c>
      <c r="G81" s="1">
        <f t="shared" si="4"/>
        <v>3</v>
      </c>
      <c r="H81" s="1" t="s">
        <v>135</v>
      </c>
      <c r="I81" s="1" t="s">
        <v>64</v>
      </c>
      <c r="J81" s="1" t="s">
        <v>126</v>
      </c>
      <c r="K81" s="1" t="s">
        <v>24</v>
      </c>
      <c r="L81" s="1" t="s">
        <v>25</v>
      </c>
      <c r="M81" s="1" t="s">
        <v>577</v>
      </c>
      <c r="N81" s="1" t="s">
        <v>25</v>
      </c>
      <c r="O81" s="1" t="s">
        <v>577</v>
      </c>
      <c r="P81">
        <v>8</v>
      </c>
      <c r="Q81" s="9" t="str">
        <f>RIGHT(VLOOKUP(C81,Todos!C:F,4,0),LEN(VLOOKUP(C81,Todos!C:F,4,0))-LEN(TRIM(C81))-26)</f>
        <v>_x000D_
SELECT *_x000D_
  FROM mst_Variedades_x000D_
 WHERE IdEmpresa = ? AND _x000D_
       IdCultivo = ? AND _x000D_
       Id = ?;</v>
      </c>
      <c r="R81" s="6" t="str">
        <f t="shared" si="5"/>
        <v>INSERT INTO mst_QuerysSqlite VALUES('01','080','OBTENER mst_Variedades','0','999','-- Id: 080 / NombreQuery: OBTENER mst_Variedades _x000D_
SELECT *_x000D_
  FROM mst_Variedades_x000D_
 WHERE IdEmpresa = ? AND _x000D_
       IdCultivo = ? AND _x000D_
       Id = ?;','3','DATATABLE','mst_Variedades','READ','AC','44363337',GETDATE(),'44363337',GETDATE())</v>
      </c>
    </row>
    <row r="82" spans="1:18" x14ac:dyDescent="0.35">
      <c r="A82" s="1" t="s">
        <v>15</v>
      </c>
      <c r="B82" s="1" t="s">
        <v>345</v>
      </c>
      <c r="C82" s="1" t="s">
        <v>66</v>
      </c>
      <c r="D82" s="1" t="s">
        <v>18</v>
      </c>
      <c r="E82">
        <v>9</v>
      </c>
      <c r="F82" t="str">
        <f t="shared" si="3"/>
        <v>--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82" s="1">
        <f t="shared" si="4"/>
        <v>0</v>
      </c>
      <c r="H82" s="1" t="s">
        <v>21</v>
      </c>
      <c r="I82" s="1" t="s">
        <v>69</v>
      </c>
      <c r="J82" s="1" t="s">
        <v>23</v>
      </c>
      <c r="K82" s="1" t="s">
        <v>24</v>
      </c>
      <c r="L82" s="1" t="s">
        <v>25</v>
      </c>
      <c r="M82" s="1" t="s">
        <v>70</v>
      </c>
      <c r="N82" s="1" t="s">
        <v>25</v>
      </c>
      <c r="O82" s="1" t="s">
        <v>70</v>
      </c>
      <c r="P82">
        <v>9</v>
      </c>
      <c r="Q82" s="9" t="str">
        <f>RIGHT(VLOOKUP(C82,Todos!C:F,4,0),LEN(VLOOKUP(C82,Todos!C:F,4,0))-LEN(TRIM(C82))-26)</f>
        <v>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82" s="6" t="str">
        <f t="shared" si="5"/>
        <v>INSERT INTO mst_QuerysSqlite VALUES('01','081','CREAR TABLA mst_Actividades','0','9','--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);','0','NONQUERY','mst_Actividades','CREATE TABLE','AC','44363337',GETDATE(),'44363337',GETDATE())</v>
      </c>
    </row>
    <row r="83" spans="1:18" x14ac:dyDescent="0.35">
      <c r="A83" s="1" t="s">
        <v>15</v>
      </c>
      <c r="B83" s="1" t="s">
        <v>348</v>
      </c>
      <c r="C83" s="1" t="s">
        <v>129</v>
      </c>
      <c r="D83" s="1" t="s">
        <v>18</v>
      </c>
      <c r="E83">
        <v>999</v>
      </c>
      <c r="F83" t="str">
        <f t="shared" si="3"/>
        <v>-- Id: 082 / NombreQuery: ACTUALIZAR mst_Actividades _x000D_
UPDATE mst_Actividades_x000D_
   SET Dex = ?,_x000D_
       IdEstado = ?,_x000D_
       IdUsuarioActualiza = ?,_x000D_
       FechaHoraActualiza = DATETIME(''now'',_x000D_
                                     ''localtime'') _x000D_
 WHERE IdEmpresa = ? AND _x000D_
       Id = ?;</v>
      </c>
      <c r="G83" s="1">
        <f t="shared" si="4"/>
        <v>5</v>
      </c>
      <c r="H83" s="1" t="s">
        <v>21</v>
      </c>
      <c r="I83" s="1" t="s">
        <v>69</v>
      </c>
      <c r="J83" s="1" t="s">
        <v>131</v>
      </c>
      <c r="K83" s="1" t="s">
        <v>24</v>
      </c>
      <c r="L83" s="1" t="s">
        <v>25</v>
      </c>
      <c r="M83" s="1" t="s">
        <v>127</v>
      </c>
      <c r="N83" s="1" t="s">
        <v>25</v>
      </c>
      <c r="O83" s="1" t="s">
        <v>127</v>
      </c>
      <c r="P83">
        <v>9</v>
      </c>
      <c r="Q83" s="9" t="str">
        <f>RIGHT(VLOOKUP(C83,Todos!C:F,4,0),LEN(VLOOKUP(C83,Todos!C:F,4,0))-LEN(TRIM(C83))-26)</f>
        <v>_x000D_
UPDATE mst_Actividades_x000D_
   SET Dex = ?,_x000D_
       IdEstado = ?,_x000D_
       IdUsuarioActualiza = ?,_x000D_
       FechaHoraActualiza = DATETIME(''now'',_x000D_
                                     ''localtime'') _x000D_
 WHERE IdEmpresa = ? AND _x000D_
       Id = ?;</v>
      </c>
      <c r="R83" s="6" t="str">
        <f t="shared" si="5"/>
        <v>INSERT INTO mst_QuerysSqlite VALUES('01','082','ACTUALIZAR mst_Actividades','0','999','-- Id: 082 / NombreQuery: ACTUALIZAR mst_Actividades _x000D_
UPDATE mst_Actividades_x000D_
   SET Dex = ?,_x000D_
       IdEstado = ?,_x000D_
       IdUsuarioActualiza = ?,_x000D_
       FechaHoraActualiza = DATETIME(''''now'''',_x000D_
                                     ''''localtime'''') _x000D_
 WHERE IdEmpresa = ? AND _x000D_
       Id = ?;','5','NONQUERY','mst_Actividades','UPDATE','AC','44363337',GETDATE(),'44363337',GETDATE())</v>
      </c>
    </row>
    <row r="84" spans="1:18" x14ac:dyDescent="0.35">
      <c r="A84" s="1" t="s">
        <v>15</v>
      </c>
      <c r="B84" s="1" t="s">
        <v>352</v>
      </c>
      <c r="C84" s="1" t="s">
        <v>133</v>
      </c>
      <c r="D84" s="1" t="s">
        <v>18</v>
      </c>
      <c r="E84">
        <v>999</v>
      </c>
      <c r="F84" t="str">
        <f t="shared" si="3"/>
        <v>-- Id: 083 / NombreQuery: CLAVE VALOR mst_Actividades _x000D_
SELECT Id Clave,_x000D_
       Dex Valor,_x000D_
       Id || '' | '' || Dex Concatenado_x000D_
  FROM mst_Actividades_x000D_
 WHERE IdEmpresa = ?;</v>
      </c>
      <c r="G84" s="1">
        <f t="shared" si="4"/>
        <v>1</v>
      </c>
      <c r="H84" s="1" t="s">
        <v>135</v>
      </c>
      <c r="I84" s="1" t="s">
        <v>69</v>
      </c>
      <c r="J84" s="1" t="s">
        <v>126</v>
      </c>
      <c r="K84" s="1" t="s">
        <v>24</v>
      </c>
      <c r="L84" s="1" t="s">
        <v>25</v>
      </c>
      <c r="M84" s="1" t="s">
        <v>136</v>
      </c>
      <c r="N84" s="1" t="s">
        <v>25</v>
      </c>
      <c r="O84" s="1" t="s">
        <v>136</v>
      </c>
      <c r="P84">
        <v>9</v>
      </c>
      <c r="Q84" s="9" t="str">
        <f>RIGHT(VLOOKUP(C84,Todos!C:F,4,0),LEN(VLOOKUP(C84,Todos!C:F,4,0))-LEN(TRIM(C84))-26)</f>
        <v>_x000D_
SELECT Id Clave,_x000D_
       Dex Valor,_x000D_
       Id || '' | '' || Dex Concatenado_x000D_
  FROM mst_Actividades_x000D_
 WHERE IdEmpresa = ?;</v>
      </c>
      <c r="R84" s="6" t="str">
        <f t="shared" si="5"/>
        <v>INSERT INTO mst_QuerysSqlite VALUES('01','083','CLAVE VALOR mst_Actividades','0','999','-- Id: 083 / NombreQuery: CLAVE VALOR mst_Actividades _x000D_
SELECT Id Clave,_x000D_
       Dex Valor,_x000D_
       Id || '''' | '''' || Dex Concatenado_x000D_
  FROM mst_Actividades_x000D_
 WHERE IdEmpresa = ?;','1','DATATABLE','mst_Actividades','READ','AC','44363337',GETDATE(),'44363337',GETDATE())</v>
      </c>
    </row>
    <row r="85" spans="1:18" x14ac:dyDescent="0.35">
      <c r="A85" s="1" t="s">
        <v>15</v>
      </c>
      <c r="B85" s="1" t="s">
        <v>355</v>
      </c>
      <c r="C85" s="1" t="s">
        <v>138</v>
      </c>
      <c r="D85" s="1" t="s">
        <v>18</v>
      </c>
      <c r="E85">
        <v>999</v>
      </c>
      <c r="F85" t="str">
        <f t="shared" si="3"/>
        <v>-- Id: 084 / NombreQuery: DESCARGAR DATA mst_Actividades _x000D_
EXEC sp_Dgm_Gen_ListarActividades</v>
      </c>
      <c r="G85" s="1">
        <f t="shared" si="4"/>
        <v>0</v>
      </c>
      <c r="H85" s="1" t="s">
        <v>135</v>
      </c>
      <c r="I85" s="1" t="s">
        <v>69</v>
      </c>
      <c r="J85" s="1" t="s">
        <v>126</v>
      </c>
      <c r="K85" s="1" t="s">
        <v>24</v>
      </c>
      <c r="L85" s="1" t="s">
        <v>25</v>
      </c>
      <c r="M85" s="1" t="s">
        <v>136</v>
      </c>
      <c r="N85" s="1" t="s">
        <v>25</v>
      </c>
      <c r="O85" s="1" t="s">
        <v>136</v>
      </c>
      <c r="P85">
        <v>9</v>
      </c>
      <c r="Q85" s="9" t="str">
        <f>RIGHT(VLOOKUP(C85,Todos!C:F,4,0),LEN(VLOOKUP(C85,Todos!C:F,4,0))-LEN(TRIM(C85))-26)</f>
        <v>_x000D_
EXEC sp_Dgm_Gen_ListarActividades</v>
      </c>
      <c r="R85" s="6" t="str">
        <f t="shared" si="5"/>
        <v>INSERT INTO mst_QuerysSqlite VALUES('01','084','DESCARGAR DATA mst_Actividades','0','999','-- Id: 084 / NombreQuery: DESCARGAR DATA mst_Actividades _x000D_
EXEC sp_Dgm_Gen_ListarActividades','0','DATATABLE','mst_Actividades','READ','AC','44363337',GETDATE(),'44363337',GETDATE())</v>
      </c>
    </row>
    <row r="86" spans="1:18" x14ac:dyDescent="0.35">
      <c r="A86" s="1" t="s">
        <v>15</v>
      </c>
      <c r="B86" s="1" t="s">
        <v>359</v>
      </c>
      <c r="C86" s="1" t="s">
        <v>141</v>
      </c>
      <c r="D86" s="1" t="s">
        <v>18</v>
      </c>
      <c r="E86">
        <v>999</v>
      </c>
      <c r="F86" t="str">
        <f t="shared" si="3"/>
        <v>-- Id: 085 / NombreQuery: ELIMINAR mst_Actividades _x000D_
DELETE FROM mst_Actividades_x000D_
      WHERE IdEmpresa = ? AND _x000D_
            Id = ?;</v>
      </c>
      <c r="G86" s="1">
        <f t="shared" si="4"/>
        <v>2</v>
      </c>
      <c r="H86" s="1" t="s">
        <v>21</v>
      </c>
      <c r="I86" s="1" t="s">
        <v>69</v>
      </c>
      <c r="J86" s="1" t="s">
        <v>143</v>
      </c>
      <c r="K86" s="1" t="s">
        <v>24</v>
      </c>
      <c r="L86" s="1" t="s">
        <v>25</v>
      </c>
      <c r="M86" s="1" t="s">
        <v>144</v>
      </c>
      <c r="N86" s="1" t="s">
        <v>25</v>
      </c>
      <c r="O86" s="1" t="s">
        <v>144</v>
      </c>
      <c r="P86">
        <v>9</v>
      </c>
      <c r="Q86" s="9" t="str">
        <f>RIGHT(VLOOKUP(C86,Todos!C:F,4,0),LEN(VLOOKUP(C86,Todos!C:F,4,0))-LEN(TRIM(C86))-26)</f>
        <v>_x000D_
DELETE FROM mst_Actividades_x000D_
      WHERE IdEmpresa = ? AND _x000D_
            Id = ?;</v>
      </c>
      <c r="R86" s="6" t="str">
        <f t="shared" si="5"/>
        <v>INSERT INTO mst_QuerysSqlite VALUES('01','085','ELIMINAR mst_Actividades','0','999','-- Id: 085 / NombreQuery: ELIMINAR mst_Actividades _x000D_
DELETE FROM mst_Actividades_x000D_
      WHERE IdEmpresa = ? AND _x000D_
            Id = ?;','2','NONQUERY','mst_Actividades','DELETE','AC','44363337',GETDATE(),'44363337',GETDATE())</v>
      </c>
    </row>
    <row r="87" spans="1:18" x14ac:dyDescent="0.35">
      <c r="A87" s="1" t="s">
        <v>15</v>
      </c>
      <c r="B87" s="1" t="s">
        <v>362</v>
      </c>
      <c r="C87" s="1" t="s">
        <v>146</v>
      </c>
      <c r="D87" s="1" t="s">
        <v>18</v>
      </c>
      <c r="E87">
        <v>999</v>
      </c>
      <c r="F87" t="str">
        <f t="shared" si="3"/>
        <v>-- Id: 086 / NombreQuery: ELIMINAR TABLA mst_Actividades _x000D_
DROP TABLE IF EXISTS mst_Actividades;</v>
      </c>
      <c r="G87" s="1">
        <f t="shared" si="4"/>
        <v>0</v>
      </c>
      <c r="H87" s="1" t="s">
        <v>21</v>
      </c>
      <c r="I87" s="1" t="s">
        <v>69</v>
      </c>
      <c r="J87" s="1" t="s">
        <v>148</v>
      </c>
      <c r="K87" s="1" t="s">
        <v>24</v>
      </c>
      <c r="L87" s="1" t="s">
        <v>25</v>
      </c>
      <c r="M87" s="1" t="s">
        <v>144</v>
      </c>
      <c r="N87" s="1" t="s">
        <v>25</v>
      </c>
      <c r="O87" s="1" t="s">
        <v>144</v>
      </c>
      <c r="P87">
        <v>9</v>
      </c>
      <c r="Q87" s="9" t="str">
        <f>RIGHT(VLOOKUP(C87,Todos!C:F,4,0),LEN(VLOOKUP(C87,Todos!C:F,4,0))-LEN(TRIM(C87))-26)</f>
        <v>_x000D_
DROP TABLE IF EXISTS mst_Actividades;</v>
      </c>
      <c r="R87" s="6" t="str">
        <f t="shared" si="5"/>
        <v>INSERT INTO mst_QuerysSqlite VALUES('01','086','ELIMINAR TABLA mst_Actividades','0','999','-- Id: 086 / NombreQuery: ELIMINAR TABLA mst_Actividades _x000D_
DROP TABLE IF EXISTS mst_Actividades;','0','NONQUERY','mst_Actividades','DELETE TABLE','AC','44363337',GETDATE(),'44363337',GETDATE())</v>
      </c>
    </row>
    <row r="88" spans="1:18" x14ac:dyDescent="0.35">
      <c r="A88" s="1" t="s">
        <v>15</v>
      </c>
      <c r="B88" s="1" t="s">
        <v>366</v>
      </c>
      <c r="C88" s="1" t="s">
        <v>150</v>
      </c>
      <c r="D88" s="1" t="s">
        <v>18</v>
      </c>
      <c r="E88">
        <v>999</v>
      </c>
      <c r="F88" t="str">
        <f t="shared" si="3"/>
        <v>--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88" s="1">
        <f t="shared" si="4"/>
        <v>6</v>
      </c>
      <c r="H88" s="1" t="s">
        <v>21</v>
      </c>
      <c r="I88" s="1" t="s">
        <v>69</v>
      </c>
      <c r="J88" s="1" t="s">
        <v>152</v>
      </c>
      <c r="K88" s="1" t="s">
        <v>24</v>
      </c>
      <c r="L88" s="1" t="s">
        <v>25</v>
      </c>
      <c r="M88" s="1" t="s">
        <v>153</v>
      </c>
      <c r="N88" s="1" t="s">
        <v>25</v>
      </c>
      <c r="O88" s="1" t="s">
        <v>153</v>
      </c>
      <c r="P88">
        <v>9</v>
      </c>
      <c r="Q88" s="9" t="str">
        <f>RIGHT(VLOOKUP(C88,Todos!C:F,4,0),LEN(VLOOKUP(C88,Todos!C:F,4,0))-LEN(TRIM(C88))-26)</f>
        <v>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88" s="6" t="str">
        <f t="shared" si="5"/>
        <v>INSERT INTO mst_QuerysSqlite VALUES('01','087','INSERTAR mst_Actividades','0','999','--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);','6','NONQUERY','mst_Actividades','CREATE','AC','44363337',GETDATE(),'44363337',GETDATE())</v>
      </c>
    </row>
    <row r="89" spans="1:18" x14ac:dyDescent="0.35">
      <c r="A89" s="1" t="s">
        <v>15</v>
      </c>
      <c r="B89" s="1" t="s">
        <v>369</v>
      </c>
      <c r="C89" s="1" t="s">
        <v>155</v>
      </c>
      <c r="D89" s="1" t="s">
        <v>18</v>
      </c>
      <c r="E89">
        <v>999</v>
      </c>
      <c r="F89" t="str">
        <f>CONCATENATE("-- Id: ",B89," / NombreQuery: ",C89," ",Q89)</f>
        <v>-- Id: 088 / NombreQuery: LIMPIAR TABLA mst_Actividades _x000D_
DELETE FROM mst_Actividades;</v>
      </c>
      <c r="G89" s="1">
        <f t="shared" si="4"/>
        <v>0</v>
      </c>
      <c r="H89" s="1" t="s">
        <v>21</v>
      </c>
      <c r="I89" s="1" t="s">
        <v>69</v>
      </c>
      <c r="J89" s="1" t="s">
        <v>143</v>
      </c>
      <c r="K89" s="1" t="s">
        <v>24</v>
      </c>
      <c r="L89" s="1" t="s">
        <v>25</v>
      </c>
      <c r="M89" s="1" t="s">
        <v>153</v>
      </c>
      <c r="N89" s="1" t="s">
        <v>25</v>
      </c>
      <c r="O89" s="1" t="s">
        <v>153</v>
      </c>
      <c r="P89">
        <v>9</v>
      </c>
      <c r="Q89" s="9" t="str">
        <f>RIGHT(VLOOKUP(C89,Todos!C:F,4,0),LEN(VLOOKUP(C89,Todos!C:F,4,0))-LEN(TRIM(C89))-26)</f>
        <v>_x000D_
DELETE FROM mst_Actividades;</v>
      </c>
      <c r="R89" s="6" t="str">
        <f t="shared" si="5"/>
        <v>INSERT INTO mst_QuerysSqlite VALUES('01','088','LIMPIAR TABLA mst_Actividades','0','999','-- Id: 088 / NombreQuery: LIMPIAR TABLA mst_Actividades _x000D_
DELETE FROM mst_Actividades;','0','NONQUERY','mst_Actividades','DELETE','AC','44363337',GETDATE(),'44363337',GETDATE())</v>
      </c>
    </row>
    <row r="90" spans="1:18" x14ac:dyDescent="0.35">
      <c r="A90" s="1" t="s">
        <v>15</v>
      </c>
      <c r="B90" s="1" t="s">
        <v>373</v>
      </c>
      <c r="C90" s="1" t="s">
        <v>158</v>
      </c>
      <c r="D90" s="1" t="s">
        <v>18</v>
      </c>
      <c r="E90">
        <v>999</v>
      </c>
      <c r="F90" t="str">
        <f t="shared" ref="F90:F109" si="6">CONCATENATE("-- Id: ",B90," / NombreQuery: ",C90," ",Q90)</f>
        <v>-- Id: 089 / NombreQuery: LISTAR mst_Actividades _x000D_
SELECT *_x000D_
  FROM mst_Actividades;</v>
      </c>
      <c r="G90" s="1">
        <f t="shared" si="4"/>
        <v>0</v>
      </c>
      <c r="H90" s="1" t="s">
        <v>135</v>
      </c>
      <c r="I90" s="1" t="s">
        <v>69</v>
      </c>
      <c r="J90" s="1" t="s">
        <v>126</v>
      </c>
      <c r="K90" s="1" t="s">
        <v>24</v>
      </c>
      <c r="L90" s="1" t="s">
        <v>25</v>
      </c>
      <c r="M90" s="1" t="s">
        <v>160</v>
      </c>
      <c r="N90" s="1" t="s">
        <v>25</v>
      </c>
      <c r="O90" s="1" t="s">
        <v>160</v>
      </c>
      <c r="P90">
        <v>9</v>
      </c>
      <c r="Q90" s="9" t="str">
        <f>RIGHT(VLOOKUP(C90,Todos!C:F,4,0),LEN(VLOOKUP(C90,Todos!C:F,4,0))-LEN(TRIM(C90))-26)</f>
        <v>_x000D_
SELECT *_x000D_
  FROM mst_Actividades;</v>
      </c>
      <c r="R90" s="6" t="str">
        <f t="shared" si="5"/>
        <v>INSERT INTO mst_QuerysSqlite VALUES('01','089','LISTAR mst_Actividades','0','999','-- Id: 089 / NombreQuery: LISTAR mst_Actividades _x000D_
SELECT *_x000D_
  FROM mst_Actividades;','0','DATATABLE','mst_Actividades','READ','AC','44363337',GETDATE(),'44363337',GETDATE())</v>
      </c>
    </row>
    <row r="91" spans="1:18" x14ac:dyDescent="0.35">
      <c r="A91" s="1" t="s">
        <v>15</v>
      </c>
      <c r="B91" s="1" t="s">
        <v>377</v>
      </c>
      <c r="C91" s="1" t="s">
        <v>162</v>
      </c>
      <c r="D91" s="1" t="s">
        <v>18</v>
      </c>
      <c r="E91">
        <v>999</v>
      </c>
      <c r="F91" t="str">
        <f t="shared" si="6"/>
        <v>-- Id: 090 / NombreQuery: OBTENER mst_Actividades _x000D_
SELECT *_x000D_
  FROM mst_Actividades_x000D_
 WHERE IdEmpresa = ? AND _x000D_
       Id = ?;</v>
      </c>
      <c r="G91" s="1">
        <f t="shared" si="4"/>
        <v>2</v>
      </c>
      <c r="H91" s="1" t="s">
        <v>135</v>
      </c>
      <c r="I91" s="1" t="s">
        <v>69</v>
      </c>
      <c r="J91" s="1" t="s">
        <v>126</v>
      </c>
      <c r="K91" s="1" t="s">
        <v>24</v>
      </c>
      <c r="L91" s="1" t="s">
        <v>25</v>
      </c>
      <c r="M91" s="1" t="s">
        <v>164</v>
      </c>
      <c r="N91" s="1" t="s">
        <v>25</v>
      </c>
      <c r="O91" s="1" t="s">
        <v>164</v>
      </c>
      <c r="P91">
        <v>9</v>
      </c>
      <c r="Q91" s="9" t="str">
        <f>RIGHT(VLOOKUP(C91,Todos!C:F,4,0),LEN(VLOOKUP(C91,Todos!C:F,4,0))-LEN(TRIM(C91))-26)</f>
        <v>_x000D_
SELECT *_x000D_
  FROM mst_Actividades_x000D_
 WHERE IdEmpresa = ? AND _x000D_
       Id = ?;</v>
      </c>
      <c r="R91" s="6" t="str">
        <f t="shared" si="5"/>
        <v>INSERT INTO mst_QuerysSqlite VALUES('01','090','OBTENER mst_Actividades','0','999','-- Id: 090 / NombreQuery: OBTENER mst_Actividades _x000D_
SELECT *_x000D_
  FROM mst_Actividades_x000D_
 WHERE IdEmpresa = ? AND _x000D_
       Id = ?;','2','DATATABLE','mst_Actividades','READ','AC','44363337',GETDATE(),'44363337',GETDATE())</v>
      </c>
    </row>
    <row r="92" spans="1:18" x14ac:dyDescent="0.35">
      <c r="A92" s="1" t="s">
        <v>15</v>
      </c>
      <c r="B92" s="1" t="s">
        <v>380</v>
      </c>
      <c r="C92" s="1" t="s">
        <v>72</v>
      </c>
      <c r="D92" s="1" t="s">
        <v>18</v>
      </c>
      <c r="E92">
        <v>10</v>
      </c>
      <c r="F92" t="str">
        <f t="shared" si="6"/>
        <v>--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92" s="1">
        <f t="shared" si="4"/>
        <v>0</v>
      </c>
      <c r="H92" s="1" t="s">
        <v>21</v>
      </c>
      <c r="I92" s="1" t="s">
        <v>75</v>
      </c>
      <c r="J92" s="1" t="s">
        <v>23</v>
      </c>
      <c r="K92" s="1" t="s">
        <v>24</v>
      </c>
      <c r="L92" s="1" t="s">
        <v>25</v>
      </c>
      <c r="M92" s="1" t="s">
        <v>70</v>
      </c>
      <c r="N92" s="1" t="s">
        <v>25</v>
      </c>
      <c r="O92" s="1" t="s">
        <v>70</v>
      </c>
      <c r="P92">
        <v>10</v>
      </c>
      <c r="Q92" s="9" t="str">
        <f>RIGHT(VLOOKUP(C92,Todos!C:F,4,0),LEN(VLOOKUP(C92,Todos!C:F,4,0))-LEN(TRIM(C92))-26)</f>
        <v>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92" s="6" t="str">
        <f t="shared" si="5"/>
        <v>INSERT INTO mst_QuerysSqlite VALUES('01','091','CREAR TABLA mst_Labores','0','10','--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);','0','NONQUERY','mst_Labores','CREATE TABLE','AC','44363337',GETDATE(),'44363337',GETDATE())</v>
      </c>
    </row>
    <row r="93" spans="1:18" x14ac:dyDescent="0.35">
      <c r="A93" s="1" t="s">
        <v>15</v>
      </c>
      <c r="B93" s="1" t="s">
        <v>384</v>
      </c>
      <c r="C93" s="1" t="s">
        <v>321</v>
      </c>
      <c r="D93" s="1" t="s">
        <v>18</v>
      </c>
      <c r="E93">
        <v>999</v>
      </c>
      <c r="F93" t="str">
        <f t="shared" si="6"/>
        <v>-- Id: 092 / NombreQuery: ACTUALIZAR mst_Labores _x000D_
UPDATE mst_Labores_x000D_
   SET Dex = ?,_x000D_
       IdEstado = ?,_x000D_
       IdUsuarioActualiza = ?,_x000D_
       FechaHoraActualizacion = DATETIME(''now'',_x000D_
                                         ''localtime'') _x000D_
 WHERE IdEmpresa = ? AND _x000D_
       IdActividad = ? AND _x000D_
       Id = ?;</v>
      </c>
      <c r="G93" s="1">
        <f t="shared" si="4"/>
        <v>6</v>
      </c>
      <c r="H93" s="1" t="s">
        <v>21</v>
      </c>
      <c r="I93" s="1" t="s">
        <v>75</v>
      </c>
      <c r="J93" s="1" t="s">
        <v>131</v>
      </c>
      <c r="K93" s="1" t="s">
        <v>24</v>
      </c>
      <c r="L93" s="1" t="s">
        <v>25</v>
      </c>
      <c r="M93" s="1" t="s">
        <v>323</v>
      </c>
      <c r="N93" s="1" t="s">
        <v>25</v>
      </c>
      <c r="O93" s="1" t="s">
        <v>323</v>
      </c>
      <c r="P93">
        <v>10</v>
      </c>
      <c r="Q93" s="9" t="str">
        <f>RIGHT(VLOOKUP(C93,Todos!C:F,4,0),LEN(VLOOKUP(C93,Todos!C:F,4,0))-LEN(TRIM(C93))-26)</f>
        <v>_x000D_
UPDATE mst_Labores_x000D_
   SET Dex = ?,_x000D_
       IdEstado = ?,_x000D_
       IdUsuarioActualiza = ?,_x000D_
       FechaHoraActualizacion = DATETIME(''now'',_x000D_
                                         ''localtime'') _x000D_
 WHERE IdEmpresa = ? AND _x000D_
       IdActividad = ? AND _x000D_
       Id = ?;</v>
      </c>
      <c r="R93" s="6" t="str">
        <f t="shared" si="5"/>
        <v>INSERT INTO mst_QuerysSqlite VALUES('01','092','ACTUALIZAR mst_Labores','0','999','-- Id: 092 / NombreQuery: ACTUALIZAR mst_Labores _x000D_
UPDATE mst_Labores_x000D_
   SET Dex = ?,_x000D_
       IdEstado = ?,_x000D_
       IdUsuarioActualiza = ?,_x000D_
       FechaHoraActualizacion = DATETIME(''''now'''',_x000D_
                                         ''''localtime'''') _x000D_
 WHERE IdEmpresa = ? AND _x000D_
       IdActividad = ? AND _x000D_
       Id = ?;','6','NONQUERY','mst_Labores','UPDATE','AC','44363337',GETDATE(),'44363337',GETDATE())</v>
      </c>
    </row>
    <row r="94" spans="1:18" x14ac:dyDescent="0.35">
      <c r="A94" s="1" t="s">
        <v>15</v>
      </c>
      <c r="B94" s="1" t="s">
        <v>388</v>
      </c>
      <c r="C94" s="1" t="s">
        <v>325</v>
      </c>
      <c r="D94" s="1" t="s">
        <v>18</v>
      </c>
      <c r="E94">
        <v>999</v>
      </c>
      <c r="F94" t="str">
        <f t="shared" si="6"/>
        <v>-- Id: 093 / NombreQuery: CLAVE VALOR mst_Labores _x000D_
SELECT Id Clave,_x000D_
       Dex Valor,_x000D_
       Id || '' | '' || Dex Concatenado_x000D_
  FROM mst_Labores_x000D_
 WHERE IdEmpresa = ? AND _x000D_
       IdActividad = ?;</v>
      </c>
      <c r="G94" s="1">
        <f t="shared" si="4"/>
        <v>2</v>
      </c>
      <c r="H94" s="1" t="s">
        <v>135</v>
      </c>
      <c r="I94" s="1" t="s">
        <v>75</v>
      </c>
      <c r="J94" s="1" t="s">
        <v>126</v>
      </c>
      <c r="K94" s="1" t="s">
        <v>24</v>
      </c>
      <c r="L94" s="1" t="s">
        <v>25</v>
      </c>
      <c r="M94" s="1" t="s">
        <v>323</v>
      </c>
      <c r="N94" s="1" t="s">
        <v>25</v>
      </c>
      <c r="O94" s="1" t="s">
        <v>323</v>
      </c>
      <c r="P94">
        <v>10</v>
      </c>
      <c r="Q94" s="9" t="str">
        <f>RIGHT(VLOOKUP(C94,Todos!C:F,4,0),LEN(VLOOKUP(C94,Todos!C:F,4,0))-LEN(TRIM(C94))-26)</f>
        <v>_x000D_
SELECT Id Clave,_x000D_
       Dex Valor,_x000D_
       Id || '' | '' || Dex Concatenado_x000D_
  FROM mst_Labores_x000D_
 WHERE IdEmpresa = ? AND _x000D_
       IdActividad = ?;</v>
      </c>
      <c r="R94" s="6" t="str">
        <f t="shared" si="5"/>
        <v>INSERT INTO mst_QuerysSqlite VALUES('01','093','CLAVE VALOR mst_Labores','0','999','-- Id: 093 / NombreQuery: CLAVE VALOR mst_Labores _x000D_
SELECT Id Clave,_x000D_
       Dex Valor,_x000D_
       Id || '''' | '''' || Dex Concatenado_x000D_
  FROM mst_Labores_x000D_
 WHERE IdEmpresa = ? AND _x000D_
       IdActividad = ?;','2','DATATABLE','mst_Labores','READ','AC','44363337',GETDATE(),'44363337',GETDATE())</v>
      </c>
    </row>
    <row r="95" spans="1:18" x14ac:dyDescent="0.35">
      <c r="A95" s="1" t="s">
        <v>15</v>
      </c>
      <c r="B95" s="1" t="s">
        <v>392</v>
      </c>
      <c r="C95" s="1" t="s">
        <v>328</v>
      </c>
      <c r="D95" s="1" t="s">
        <v>18</v>
      </c>
      <c r="E95">
        <v>999</v>
      </c>
      <c r="F95" t="str">
        <f t="shared" si="6"/>
        <v>-- Id: 094 / NombreQuery: DESCARGAR DATA mst_Labores _x000D_
EXEC sp_Dgm_Gen_ListarLabores</v>
      </c>
      <c r="G95" s="1">
        <f t="shared" si="4"/>
        <v>0</v>
      </c>
      <c r="H95" s="1" t="s">
        <v>135</v>
      </c>
      <c r="I95" s="1" t="s">
        <v>75</v>
      </c>
      <c r="J95" s="1" t="s">
        <v>126</v>
      </c>
      <c r="K95" s="1" t="s">
        <v>24</v>
      </c>
      <c r="L95" s="1" t="s">
        <v>25</v>
      </c>
      <c r="M95" s="1" t="s">
        <v>330</v>
      </c>
      <c r="N95" s="1" t="s">
        <v>25</v>
      </c>
      <c r="O95" s="1" t="s">
        <v>330</v>
      </c>
      <c r="P95">
        <v>10</v>
      </c>
      <c r="Q95" s="9" t="str">
        <f>RIGHT(VLOOKUP(C95,Todos!C:F,4,0),LEN(VLOOKUP(C95,Todos!C:F,4,0))-LEN(TRIM(C95))-26)</f>
        <v>_x000D_
EXEC sp_Dgm_Gen_ListarLabores</v>
      </c>
      <c r="R95" s="6" t="str">
        <f t="shared" si="5"/>
        <v>INSERT INTO mst_QuerysSqlite VALUES('01','094','DESCARGAR DATA mst_Labores','0','999','-- Id: 094 / NombreQuery: DESCARGAR DATA mst_Labores _x000D_
EXEC sp_Dgm_Gen_ListarLabores','0','DATATABLE','mst_Labores','READ','AC','44363337',GETDATE(),'44363337',GETDATE())</v>
      </c>
    </row>
    <row r="96" spans="1:18" x14ac:dyDescent="0.35">
      <c r="A96" s="1" t="s">
        <v>15</v>
      </c>
      <c r="B96" s="1" t="s">
        <v>396</v>
      </c>
      <c r="C96" s="1" t="s">
        <v>332</v>
      </c>
      <c r="D96" s="1" t="s">
        <v>18</v>
      </c>
      <c r="E96">
        <v>999</v>
      </c>
      <c r="F96" t="str">
        <f t="shared" si="6"/>
        <v>-- Id: 095 / NombreQuery: ELIMINAR mst_Labores _x000D_
DELETE FROM mst_Labores_x000D_
      WHERE IdEmpresa = ? AND _x000D_
            IdActividad = ? AND _x000D_
            Id = ?;</v>
      </c>
      <c r="G96" s="1">
        <f t="shared" si="4"/>
        <v>3</v>
      </c>
      <c r="H96" s="1" t="s">
        <v>21</v>
      </c>
      <c r="I96" s="1" t="s">
        <v>75</v>
      </c>
      <c r="J96" s="1" t="s">
        <v>143</v>
      </c>
      <c r="K96" s="1" t="s">
        <v>24</v>
      </c>
      <c r="L96" s="1" t="s">
        <v>25</v>
      </c>
      <c r="M96" s="1" t="s">
        <v>330</v>
      </c>
      <c r="N96" s="1" t="s">
        <v>25</v>
      </c>
      <c r="O96" s="1" t="s">
        <v>330</v>
      </c>
      <c r="P96">
        <v>10</v>
      </c>
      <c r="Q96" s="9" t="str">
        <f>RIGHT(VLOOKUP(C96,Todos!C:F,4,0),LEN(VLOOKUP(C96,Todos!C:F,4,0))-LEN(TRIM(C96))-26)</f>
        <v>_x000D_
DELETE FROM mst_Labores_x000D_
      WHERE IdEmpresa = ? AND _x000D_
            IdActividad = ? AND _x000D_
            Id = ?;</v>
      </c>
      <c r="R96" s="6" t="str">
        <f t="shared" si="5"/>
        <v>INSERT INTO mst_QuerysSqlite VALUES('01','095','ELIMINAR mst_Labores','0','999','-- Id: 095 / NombreQuery: ELIMINAR mst_Labores _x000D_
DELETE FROM mst_Labores_x000D_
      WHERE IdEmpresa = ? AND _x000D_
            IdActividad = ? AND _x000D_
            Id = ?;','3','NONQUERY','mst_Labores','DELETE','AC','44363337',GETDATE(),'44363337',GETDATE())</v>
      </c>
    </row>
    <row r="97" spans="1:18" x14ac:dyDescent="0.35">
      <c r="A97" s="1" t="s">
        <v>15</v>
      </c>
      <c r="B97" s="1" t="s">
        <v>399</v>
      </c>
      <c r="C97" s="1" t="s">
        <v>335</v>
      </c>
      <c r="D97" s="1" t="s">
        <v>18</v>
      </c>
      <c r="E97">
        <v>999</v>
      </c>
      <c r="F97" t="str">
        <f t="shared" si="6"/>
        <v>-- Id: 096 / NombreQuery: ELIMINAR TABLA mst_Labores _x000D_
DROP TABLE IF EXISTS mst_Labores;</v>
      </c>
      <c r="G97" s="1">
        <f t="shared" si="4"/>
        <v>0</v>
      </c>
      <c r="H97" s="1" t="s">
        <v>21</v>
      </c>
      <c r="I97" s="1" t="s">
        <v>75</v>
      </c>
      <c r="J97" s="1" t="s">
        <v>148</v>
      </c>
      <c r="K97" s="1" t="s">
        <v>24</v>
      </c>
      <c r="L97" s="1" t="s">
        <v>25</v>
      </c>
      <c r="M97" s="1" t="s">
        <v>337</v>
      </c>
      <c r="N97" s="1" t="s">
        <v>25</v>
      </c>
      <c r="O97" s="1" t="s">
        <v>337</v>
      </c>
      <c r="P97">
        <v>10</v>
      </c>
      <c r="Q97" s="9" t="str">
        <f>RIGHT(VLOOKUP(C97,Todos!C:F,4,0),LEN(VLOOKUP(C97,Todos!C:F,4,0))-LEN(TRIM(C97))-26)</f>
        <v>_x000D_
DROP TABLE IF EXISTS mst_Labores;</v>
      </c>
      <c r="R97" s="6" t="str">
        <f t="shared" si="5"/>
        <v>INSERT INTO mst_QuerysSqlite VALUES('01','096','ELIMINAR TABLA mst_Labores','0','999','-- Id: 096 / NombreQuery: ELIMINAR TABLA mst_Labores _x000D_
DROP TABLE IF EXISTS mst_Labores;','0','NONQUERY','mst_Labores','DELETE TABLE','AC','44363337',GETDATE(),'44363337',GETDATE())</v>
      </c>
    </row>
    <row r="98" spans="1:18" x14ac:dyDescent="0.35">
      <c r="A98" s="1" t="s">
        <v>15</v>
      </c>
      <c r="B98" s="1" t="s">
        <v>403</v>
      </c>
      <c r="C98" s="1" t="s">
        <v>339</v>
      </c>
      <c r="D98" s="1" t="s">
        <v>18</v>
      </c>
      <c r="E98">
        <v>999</v>
      </c>
      <c r="F98" t="str">
        <f t="shared" si="6"/>
        <v>--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G98" s="1">
        <f t="shared" si="4"/>
        <v>7</v>
      </c>
      <c r="H98" s="1" t="s">
        <v>21</v>
      </c>
      <c r="I98" s="1" t="s">
        <v>75</v>
      </c>
      <c r="J98" s="1" t="s">
        <v>152</v>
      </c>
      <c r="K98" s="1" t="s">
        <v>24</v>
      </c>
      <c r="L98" s="1" t="s">
        <v>25</v>
      </c>
      <c r="M98" s="1" t="s">
        <v>337</v>
      </c>
      <c r="N98" s="1" t="s">
        <v>25</v>
      </c>
      <c r="O98" s="1" t="s">
        <v>337</v>
      </c>
      <c r="P98">
        <v>10</v>
      </c>
      <c r="Q98" s="9" t="str">
        <f>RIGHT(VLOOKUP(C98,Todos!C:F,4,0),LEN(VLOOKUP(C98,Todos!C:F,4,0))-LEN(TRIM(C98))-26)</f>
        <v>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R98" s="6" t="str">
        <f t="shared" si="5"/>
        <v>INSERT INTO mst_QuerysSqlite VALUES('01','097','INSERTAR mst_Labores','0','999','--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);','7','NONQUERY','mst_Labores','CREATE','AC','44363337',GETDATE(),'44363337',GETDATE())</v>
      </c>
    </row>
    <row r="99" spans="1:18" x14ac:dyDescent="0.35">
      <c r="A99" s="1" t="s">
        <v>15</v>
      </c>
      <c r="B99" s="1" t="s">
        <v>406</v>
      </c>
      <c r="C99" s="1" t="s">
        <v>342</v>
      </c>
      <c r="D99" s="1" t="s">
        <v>18</v>
      </c>
      <c r="E99">
        <v>999</v>
      </c>
      <c r="F99" t="str">
        <f t="shared" si="6"/>
        <v>-- Id: 098 / NombreQuery: LIMPIAR TABLA mst_Labores _x000D_
DELETE FROM mst_Labores;</v>
      </c>
      <c r="G99" s="1">
        <f t="shared" si="4"/>
        <v>0</v>
      </c>
      <c r="H99" s="1" t="s">
        <v>21</v>
      </c>
      <c r="I99" s="1" t="s">
        <v>75</v>
      </c>
      <c r="J99" s="1" t="s">
        <v>143</v>
      </c>
      <c r="K99" s="1" t="s">
        <v>24</v>
      </c>
      <c r="L99" s="1" t="s">
        <v>25</v>
      </c>
      <c r="M99" s="1" t="s">
        <v>344</v>
      </c>
      <c r="N99" s="1" t="s">
        <v>25</v>
      </c>
      <c r="O99" s="1" t="s">
        <v>344</v>
      </c>
      <c r="P99">
        <v>10</v>
      </c>
      <c r="Q99" s="9" t="str">
        <f>RIGHT(VLOOKUP(C99,Todos!C:F,4,0),LEN(VLOOKUP(C99,Todos!C:F,4,0))-LEN(TRIM(C99))-26)</f>
        <v>_x000D_
DELETE FROM mst_Labores;</v>
      </c>
      <c r="R99" s="6" t="str">
        <f t="shared" si="5"/>
        <v>INSERT INTO mst_QuerysSqlite VALUES('01','098','LIMPIAR TABLA mst_Labores','0','999','-- Id: 098 / NombreQuery: LIMPIAR TABLA mst_Labores _x000D_
DELETE FROM mst_Labores;','0','NONQUERY','mst_Labores','DELETE','AC','44363337',GETDATE(),'44363337',GETDATE())</v>
      </c>
    </row>
    <row r="100" spans="1:18" x14ac:dyDescent="0.35">
      <c r="A100" s="1" t="s">
        <v>15</v>
      </c>
      <c r="B100" s="1" t="s">
        <v>410</v>
      </c>
      <c r="C100" s="1" t="s">
        <v>346</v>
      </c>
      <c r="D100" s="1" t="s">
        <v>18</v>
      </c>
      <c r="E100">
        <v>999</v>
      </c>
      <c r="F100" t="str">
        <f t="shared" si="6"/>
        <v>-- Id: 099 / NombreQuery: LISTAR mst_Labores _x000D_
SELECT *_x000D_
  FROM mst_Labores;</v>
      </c>
      <c r="G100" s="1">
        <f t="shared" si="4"/>
        <v>0</v>
      </c>
      <c r="H100" s="1" t="s">
        <v>135</v>
      </c>
      <c r="I100" s="1" t="s">
        <v>75</v>
      </c>
      <c r="J100" s="1" t="s">
        <v>126</v>
      </c>
      <c r="K100" s="1" t="s">
        <v>24</v>
      </c>
      <c r="L100" s="1" t="s">
        <v>25</v>
      </c>
      <c r="M100" s="1" t="s">
        <v>344</v>
      </c>
      <c r="N100" s="1" t="s">
        <v>25</v>
      </c>
      <c r="O100" s="1" t="s">
        <v>344</v>
      </c>
      <c r="P100">
        <v>10</v>
      </c>
      <c r="Q100" s="9" t="str">
        <f>RIGHT(VLOOKUP(C100,Todos!C:F,4,0),LEN(VLOOKUP(C100,Todos!C:F,4,0))-LEN(TRIM(C100))-26)</f>
        <v>_x000D_
SELECT *_x000D_
  FROM mst_Labores;</v>
      </c>
      <c r="R100" s="6" t="str">
        <f t="shared" si="5"/>
        <v>INSERT INTO mst_QuerysSqlite VALUES('01','099','LISTAR mst_Labores','0','999','-- Id: 099 / NombreQuery: LISTAR mst_Labores _x000D_
SELECT *_x000D_
  FROM mst_Labores;','0','DATATABLE','mst_Labores','READ','AC','44363337',GETDATE(),'44363337',GETDATE())</v>
      </c>
    </row>
    <row r="101" spans="1:18" x14ac:dyDescent="0.35">
      <c r="A101" s="1" t="s">
        <v>15</v>
      </c>
      <c r="B101" s="1" t="s">
        <v>414</v>
      </c>
      <c r="C101" s="1" t="s">
        <v>349</v>
      </c>
      <c r="D101" s="1" t="s">
        <v>18</v>
      </c>
      <c r="E101">
        <v>999</v>
      </c>
      <c r="F101" t="str">
        <f t="shared" si="6"/>
        <v>-- Id: 100 / NombreQuery: OBTENER mst_Labores _x000D_
SELECT *_x000D_
  FROM mst_Labores_x000D_
 WHERE IdEmpresa = ? AND _x000D_
       IdActividad = ? AND _x000D_
       Id = ?;</v>
      </c>
      <c r="G101" s="1">
        <f t="shared" si="4"/>
        <v>3</v>
      </c>
      <c r="H101" s="1" t="s">
        <v>135</v>
      </c>
      <c r="I101" s="1" t="s">
        <v>75</v>
      </c>
      <c r="J101" s="1" t="s">
        <v>126</v>
      </c>
      <c r="K101" s="1" t="s">
        <v>24</v>
      </c>
      <c r="L101" s="1" t="s">
        <v>25</v>
      </c>
      <c r="M101" s="1" t="s">
        <v>351</v>
      </c>
      <c r="N101" s="1" t="s">
        <v>25</v>
      </c>
      <c r="O101" s="1" t="s">
        <v>351</v>
      </c>
      <c r="P101">
        <v>10</v>
      </c>
      <c r="Q101" s="9" t="str">
        <f>RIGHT(VLOOKUP(C101,Todos!C:F,4,0),LEN(VLOOKUP(C101,Todos!C:F,4,0))-LEN(TRIM(C101))-26)</f>
        <v>_x000D_
SELECT *_x000D_
  FROM mst_Labores_x000D_
 WHERE IdEmpresa = ? AND _x000D_
       IdActividad = ? AND _x000D_
       Id = ?;</v>
      </c>
      <c r="R101" s="6" t="str">
        <f t="shared" si="5"/>
        <v>INSERT INTO mst_QuerysSqlite VALUES('01','100','OBTENER mst_Labores','0','999','-- Id: 100 / NombreQuery: OBTENER mst_Labores _x000D_
SELECT *_x000D_
  FROM mst_Labores_x000D_
 WHERE IdEmpresa = ? AND _x000D_
       IdActividad = ? AND _x000D_
       Id = ?;','3','DATATABLE','mst_Labores','READ','AC','44363337',GETDATE(),'44363337',GETDATE())</v>
      </c>
    </row>
    <row r="102" spans="1:18" x14ac:dyDescent="0.35">
      <c r="A102" s="1" t="s">
        <v>15</v>
      </c>
      <c r="B102" s="1" t="s">
        <v>417</v>
      </c>
      <c r="C102" s="1" t="s">
        <v>77</v>
      </c>
      <c r="D102" s="1" t="s">
        <v>18</v>
      </c>
      <c r="E102">
        <v>11</v>
      </c>
      <c r="F102" t="str">
        <f t="shared" si="6"/>
        <v>--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02" s="1">
        <f t="shared" si="4"/>
        <v>0</v>
      </c>
      <c r="H102" s="1" t="s">
        <v>21</v>
      </c>
      <c r="I102" s="1" t="s">
        <v>80</v>
      </c>
      <c r="J102" s="1" t="s">
        <v>23</v>
      </c>
      <c r="K102" s="1" t="s">
        <v>24</v>
      </c>
      <c r="L102" s="1" t="s">
        <v>25</v>
      </c>
      <c r="M102" s="1" t="s">
        <v>81</v>
      </c>
      <c r="N102" s="1" t="s">
        <v>25</v>
      </c>
      <c r="O102" s="1" t="s">
        <v>81</v>
      </c>
      <c r="P102">
        <v>11</v>
      </c>
      <c r="Q102" s="9" t="str">
        <f>RIGHT(VLOOKUP(C102,Todos!C:F,4,0),LEN(VLOOKUP(C102,Todos!C:F,4,0))-LEN(TRIM(C102))-26)</f>
        <v>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02" s="6" t="str">
        <f t="shared" si="5"/>
        <v>INSERT INTO mst_QuerysSqlite VALUES('01','101','CREAR TABLA mst_Consumidores','0','11','--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);','0','NONQUERY','mst_Consumidores','CREATE TABLE','AC','44363337',GETDATE(),'44363337',GETDATE())</v>
      </c>
    </row>
    <row r="103" spans="1:18" x14ac:dyDescent="0.35">
      <c r="A103" s="1" t="s">
        <v>15</v>
      </c>
      <c r="B103" s="1" t="s">
        <v>421</v>
      </c>
      <c r="C103" s="1" t="s">
        <v>166</v>
      </c>
      <c r="D103" s="1" t="s">
        <v>18</v>
      </c>
      <c r="E103">
        <v>999</v>
      </c>
      <c r="F103" t="str">
        <f t="shared" si="6"/>
        <v>-- Id: 102 / NombreQuery: ACTUALIZAR mst_Consumidores _x000D_
UPDATE mst_Consumidores_x000D_
   SET Dex = ?,_x000D_
       IdEstado = ?,_x000D_
       IdUsuarioActualiza = ?,_x000D_
       FechaHoraActualizacion = DATETIME(''now'',_x000D_
                                         ''localtime'') _x000D_
 WHERE IdEmpresa = ? AND _x000D_
       Id = ?;</v>
      </c>
      <c r="G103" s="1">
        <f t="shared" si="4"/>
        <v>5</v>
      </c>
      <c r="H103" s="1" t="s">
        <v>21</v>
      </c>
      <c r="I103" s="1" t="s">
        <v>80</v>
      </c>
      <c r="J103" s="1" t="s">
        <v>131</v>
      </c>
      <c r="K103" s="1" t="s">
        <v>24</v>
      </c>
      <c r="L103" s="1" t="s">
        <v>25</v>
      </c>
      <c r="M103" s="1" t="s">
        <v>164</v>
      </c>
      <c r="N103" s="1" t="s">
        <v>25</v>
      </c>
      <c r="O103" s="1" t="s">
        <v>164</v>
      </c>
      <c r="P103">
        <v>11</v>
      </c>
      <c r="Q103" s="9" t="str">
        <f>RIGHT(VLOOKUP(C103,Todos!C:F,4,0),LEN(VLOOKUP(C103,Todos!C:F,4,0))-LEN(TRIM(C103))-26)</f>
        <v>_x000D_
UPDATE mst_Consumidores_x000D_
   SET Dex = ?,_x000D_
       IdEstado = ?,_x000D_
       IdUsuarioActualiza = ?,_x000D_
       FechaHoraActualizacion = DATETIME(''now'',_x000D_
                                         ''localtime'') _x000D_
 WHERE IdEmpresa = ? AND _x000D_
       Id = ?;</v>
      </c>
      <c r="R103" s="6" t="str">
        <f t="shared" si="5"/>
        <v>INSERT INTO mst_QuerysSqlite VALUES('01','102','ACTUALIZAR mst_Consumidores','0','999','-- Id: 102 / NombreQuery: ACTUALIZAR mst_Consumidores _x000D_
UPDATE mst_Consumidores_x000D_
   SET Dex = ?,_x000D_
       IdEstado = ?,_x000D_
       IdUsuarioActualiza = ?,_x000D_
       FechaHoraActualizacion = DATETIME(''''now'''',_x000D_
                                         ''''localtime'''') _x000D_
 WHERE IdEmpresa = ? AND _x000D_
       Id = ?;','5','NONQUERY','mst_Consumidores','UPDATE','AC','44363337',GETDATE(),'44363337',GETDATE())</v>
      </c>
    </row>
    <row r="104" spans="1:18" x14ac:dyDescent="0.35">
      <c r="A104" s="1" t="s">
        <v>15</v>
      </c>
      <c r="B104" s="1" t="s">
        <v>425</v>
      </c>
      <c r="C104" s="1" t="s">
        <v>169</v>
      </c>
      <c r="D104" s="1" t="s">
        <v>18</v>
      </c>
      <c r="E104">
        <v>999</v>
      </c>
      <c r="F104" t="str">
        <f t="shared" si="6"/>
        <v>-- Id: 103 / NombreQuery: CLAVE VALOR mst_Consumidores _x000D_
SELECT Id Clave,_x000D_
       Dex Valor,_x000D_
       Id || '' | '' || Dex Concatenado_x000D_
  FROM mst_Consumidores_x000D_
 WHERE IdEmpresa = ?;</v>
      </c>
      <c r="G104" s="1">
        <f t="shared" si="4"/>
        <v>1</v>
      </c>
      <c r="H104" s="1" t="s">
        <v>135</v>
      </c>
      <c r="I104" s="1" t="s">
        <v>80</v>
      </c>
      <c r="J104" s="1" t="s">
        <v>126</v>
      </c>
      <c r="K104" s="1" t="s">
        <v>24</v>
      </c>
      <c r="L104" s="1" t="s">
        <v>25</v>
      </c>
      <c r="M104" s="1" t="s">
        <v>171</v>
      </c>
      <c r="N104" s="1" t="s">
        <v>25</v>
      </c>
      <c r="O104" s="1" t="s">
        <v>171</v>
      </c>
      <c r="P104">
        <v>11</v>
      </c>
      <c r="Q104" s="9" t="str">
        <f>RIGHT(VLOOKUP(C104,Todos!C:F,4,0),LEN(VLOOKUP(C104,Todos!C:F,4,0))-LEN(TRIM(C104))-26)</f>
        <v>_x000D_
SELECT Id Clave,_x000D_
       Dex Valor,_x000D_
       Id || '' | '' || Dex Concatenado_x000D_
  FROM mst_Consumidores_x000D_
 WHERE IdEmpresa = ?;</v>
      </c>
      <c r="R104" s="6" t="str">
        <f t="shared" si="5"/>
        <v>INSERT INTO mst_QuerysSqlite VALUES('01','103','CLAVE VALOR mst_Consumidores','0','999','-- Id: 103 / NombreQuery: CLAVE VALOR mst_Consumidores _x000D_
SELECT Id Clave,_x000D_
       Dex Valor,_x000D_
       Id || '''' | '''' || Dex Concatenado_x000D_
  FROM mst_Consumidores_x000D_
 WHERE IdEmpresa = ?;','1','DATATABLE','mst_Consumidores','READ','AC','44363337',GETDATE(),'44363337',GETDATE())</v>
      </c>
    </row>
    <row r="105" spans="1:18" x14ac:dyDescent="0.35">
      <c r="A105" s="1" t="s">
        <v>15</v>
      </c>
      <c r="B105" s="1" t="s">
        <v>428</v>
      </c>
      <c r="C105" s="1" t="s">
        <v>173</v>
      </c>
      <c r="D105" s="1" t="s">
        <v>18</v>
      </c>
      <c r="E105">
        <v>999</v>
      </c>
      <c r="F105" t="str">
        <f t="shared" si="6"/>
        <v>-- Id: 104 / NombreQuery: DESCARGAR DATA mst_Consumidores _x000D_
EXEC sp_Dgm_Gen_ListarConsumidores</v>
      </c>
      <c r="G105" s="1">
        <f t="shared" si="4"/>
        <v>0</v>
      </c>
      <c r="H105" s="1" t="s">
        <v>135</v>
      </c>
      <c r="I105" s="1" t="s">
        <v>80</v>
      </c>
      <c r="J105" s="1" t="s">
        <v>126</v>
      </c>
      <c r="K105" s="1" t="s">
        <v>24</v>
      </c>
      <c r="L105" s="1" t="s">
        <v>25</v>
      </c>
      <c r="M105" s="1" t="s">
        <v>171</v>
      </c>
      <c r="N105" s="1" t="s">
        <v>25</v>
      </c>
      <c r="O105" s="1" t="s">
        <v>171</v>
      </c>
      <c r="P105">
        <v>11</v>
      </c>
      <c r="Q105" s="9" t="str">
        <f>RIGHT(VLOOKUP(C105,Todos!C:F,4,0),LEN(VLOOKUP(C105,Todos!C:F,4,0))-LEN(TRIM(C105))-26)</f>
        <v>_x000D_
EXEC sp_Dgm_Gen_ListarConsumidores</v>
      </c>
      <c r="R105" s="6" t="str">
        <f t="shared" si="5"/>
        <v>INSERT INTO mst_QuerysSqlite VALUES('01','104','DESCARGAR DATA mst_Consumidores','0','999','-- Id: 104 / NombreQuery: DESCARGAR DATA mst_Consumidores _x000D_
EXEC sp_Dgm_Gen_ListarConsumidores','0','DATATABLE','mst_Consumidores','READ','AC','44363337',GETDATE(),'44363337',GETDATE())</v>
      </c>
    </row>
    <row r="106" spans="1:18" x14ac:dyDescent="0.35">
      <c r="A106" s="1" t="s">
        <v>15</v>
      </c>
      <c r="B106" s="1" t="s">
        <v>432</v>
      </c>
      <c r="C106" s="1" t="s">
        <v>176</v>
      </c>
      <c r="D106" s="1" t="s">
        <v>18</v>
      </c>
      <c r="E106">
        <v>999</v>
      </c>
      <c r="F106" t="str">
        <f t="shared" si="6"/>
        <v>-- Id: 105 / NombreQuery: ELIMINAR mst_Consumidores _x000D_
DELETE FROM mst_Consumidores_x000D_
      WHERE IdEmpresa = ? AND _x000D_
            Id = ?;</v>
      </c>
      <c r="G106" s="1">
        <f t="shared" si="4"/>
        <v>2</v>
      </c>
      <c r="H106" s="1" t="s">
        <v>21</v>
      </c>
      <c r="I106" s="1" t="s">
        <v>80</v>
      </c>
      <c r="J106" s="1" t="s">
        <v>143</v>
      </c>
      <c r="K106" s="1" t="s">
        <v>24</v>
      </c>
      <c r="L106" s="1" t="s">
        <v>25</v>
      </c>
      <c r="M106" s="1" t="s">
        <v>178</v>
      </c>
      <c r="N106" s="1" t="s">
        <v>25</v>
      </c>
      <c r="O106" s="1" t="s">
        <v>178</v>
      </c>
      <c r="P106">
        <v>11</v>
      </c>
      <c r="Q106" s="9" t="str">
        <f>RIGHT(VLOOKUP(C106,Todos!C:F,4,0),LEN(VLOOKUP(C106,Todos!C:F,4,0))-LEN(TRIM(C106))-26)</f>
        <v>_x000D_
DELETE FROM mst_Consumidores_x000D_
      WHERE IdEmpresa = ? AND _x000D_
            Id = ?;</v>
      </c>
      <c r="R106" s="6" t="str">
        <f t="shared" si="5"/>
        <v>INSERT INTO mst_QuerysSqlite VALUES('01','105','ELIMINAR mst_Consumidores','0','999','-- Id: 105 / NombreQuery: ELIMINAR mst_Consumidores _x000D_
DELETE FROM mst_Consumidores_x000D_
      WHERE IdEmpresa = ? AND _x000D_
            Id = ?;','2','NONQUERY','mst_Consumidores','DELETE','AC','44363337',GETDATE(),'44363337',GETDATE())</v>
      </c>
    </row>
    <row r="107" spans="1:18" x14ac:dyDescent="0.35">
      <c r="A107" s="1" t="s">
        <v>15</v>
      </c>
      <c r="B107" s="1" t="s">
        <v>436</v>
      </c>
      <c r="C107" s="1" t="s">
        <v>180</v>
      </c>
      <c r="D107" s="1" t="s">
        <v>18</v>
      </c>
      <c r="E107">
        <v>999</v>
      </c>
      <c r="F107" t="str">
        <f t="shared" si="6"/>
        <v>-- Id: 106 / NombreQuery: ELIMINAR TABLA mst_Consumidores _x000D_
DROP TABLE IF EXISTS mst_Consumidores;</v>
      </c>
      <c r="G107" s="1">
        <f t="shared" si="4"/>
        <v>0</v>
      </c>
      <c r="H107" s="1" t="s">
        <v>21</v>
      </c>
      <c r="I107" s="1" t="s">
        <v>80</v>
      </c>
      <c r="J107" s="1" t="s">
        <v>148</v>
      </c>
      <c r="K107" s="1" t="s">
        <v>24</v>
      </c>
      <c r="L107" s="1" t="s">
        <v>25</v>
      </c>
      <c r="M107" s="1" t="s">
        <v>178</v>
      </c>
      <c r="N107" s="1" t="s">
        <v>25</v>
      </c>
      <c r="O107" s="1" t="s">
        <v>178</v>
      </c>
      <c r="P107">
        <v>11</v>
      </c>
      <c r="Q107" s="9" t="str">
        <f>RIGHT(VLOOKUP(C107,Todos!C:F,4,0),LEN(VLOOKUP(C107,Todos!C:F,4,0))-LEN(TRIM(C107))-26)</f>
        <v>_x000D_
DROP TABLE IF EXISTS mst_Consumidores;</v>
      </c>
      <c r="R107" s="6" t="str">
        <f t="shared" si="5"/>
        <v>INSERT INTO mst_QuerysSqlite VALUES('01','106','ELIMINAR TABLA mst_Consumidores','0','999','-- Id: 106 / NombreQuery: ELIMINAR TABLA mst_Consumidores _x000D_
DROP TABLE IF EXISTS mst_Consumidores;','0','NONQUERY','mst_Consumidores','DELETE TABLE','AC','44363337',GETDATE(),'44363337',GETDATE())</v>
      </c>
    </row>
    <row r="108" spans="1:18" x14ac:dyDescent="0.35">
      <c r="A108" s="1" t="s">
        <v>15</v>
      </c>
      <c r="B108" s="1" t="s">
        <v>439</v>
      </c>
      <c r="C108" s="1" t="s">
        <v>183</v>
      </c>
      <c r="D108" s="1" t="s">
        <v>18</v>
      </c>
      <c r="E108">
        <v>999</v>
      </c>
      <c r="F108" t="str">
        <f t="shared" si="6"/>
        <v>--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G108" s="1">
        <f t="shared" si="4"/>
        <v>6</v>
      </c>
      <c r="H108" s="1" t="s">
        <v>21</v>
      </c>
      <c r="I108" s="1" t="s">
        <v>80</v>
      </c>
      <c r="J108" s="1" t="s">
        <v>152</v>
      </c>
      <c r="K108" s="1" t="s">
        <v>24</v>
      </c>
      <c r="L108" s="1" t="s">
        <v>25</v>
      </c>
      <c r="M108" s="1" t="s">
        <v>185</v>
      </c>
      <c r="N108" s="1" t="s">
        <v>25</v>
      </c>
      <c r="O108" s="1" t="s">
        <v>185</v>
      </c>
      <c r="P108">
        <v>11</v>
      </c>
      <c r="Q108" s="9" t="str">
        <f>RIGHT(VLOOKUP(C108,Todos!C:F,4,0),LEN(VLOOKUP(C108,Todos!C:F,4,0))-LEN(TRIM(C108))-26)</f>
        <v>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R108" s="6" t="str">
        <f t="shared" si="5"/>
        <v>INSERT INTO mst_QuerysSqlite VALUES('01','107','INSERTAR mst_Consumidores','0','999','--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);','6','NONQUERY','mst_Consumidores','CREATE','AC','44363337',GETDATE(),'44363337',GETDATE())</v>
      </c>
    </row>
    <row r="109" spans="1:18" x14ac:dyDescent="0.35">
      <c r="A109" s="1" t="s">
        <v>15</v>
      </c>
      <c r="B109" s="1" t="s">
        <v>443</v>
      </c>
      <c r="C109" s="1" t="s">
        <v>187</v>
      </c>
      <c r="D109" s="1" t="s">
        <v>18</v>
      </c>
      <c r="E109">
        <v>999</v>
      </c>
      <c r="F109" t="str">
        <f t="shared" si="6"/>
        <v>-- Id: 108 / NombreQuery: LIMPIAR TABLA mst_Consumidores _x000D_
DELETE FROM mst_Consumidores;</v>
      </c>
      <c r="G109" s="1">
        <f t="shared" si="4"/>
        <v>0</v>
      </c>
      <c r="H109" s="1" t="s">
        <v>21</v>
      </c>
      <c r="I109" s="1" t="s">
        <v>80</v>
      </c>
      <c r="J109" s="1" t="s">
        <v>143</v>
      </c>
      <c r="K109" s="1" t="s">
        <v>24</v>
      </c>
      <c r="L109" s="1" t="s">
        <v>25</v>
      </c>
      <c r="M109" s="1" t="s">
        <v>185</v>
      </c>
      <c r="N109" s="1" t="s">
        <v>25</v>
      </c>
      <c r="O109" s="1" t="s">
        <v>185</v>
      </c>
      <c r="P109">
        <v>11</v>
      </c>
      <c r="Q109" s="9" t="str">
        <f>RIGHT(VLOOKUP(C109,Todos!C:F,4,0),LEN(VLOOKUP(C109,Todos!C:F,4,0))-LEN(TRIM(C109))-26)</f>
        <v>_x000D_
DELETE FROM mst_Consumidores;</v>
      </c>
      <c r="R109" s="6" t="str">
        <f t="shared" si="5"/>
        <v>INSERT INTO mst_QuerysSqlite VALUES('01','108','LIMPIAR TABLA mst_Consumidores','0','999','-- Id: 108 / NombreQuery: LIMPIAR TABLA mst_Consumidores _x000D_
DELETE FROM mst_Consumidores;','0','NONQUERY','mst_Consumidores','DELETE','AC','44363337',GETDATE(),'44363337',GETDATE())</v>
      </c>
    </row>
    <row r="110" spans="1:18" x14ac:dyDescent="0.35">
      <c r="A110" s="1" t="s">
        <v>15</v>
      </c>
      <c r="B110" s="1" t="s">
        <v>447</v>
      </c>
      <c r="C110" s="1" t="s">
        <v>190</v>
      </c>
      <c r="D110" s="1" t="s">
        <v>18</v>
      </c>
      <c r="E110">
        <v>999</v>
      </c>
      <c r="F110" t="str">
        <f>CONCATENATE("-- Id: ",B110," / NombreQuery: ",C110," ",Q110)</f>
        <v>-- Id: 109 / NombreQuery: LISTAR mst_Consumidores _x000D_
SELECT *_x000D_
  FROM mst_Consumidores;</v>
      </c>
      <c r="G110" s="1">
        <f t="shared" si="4"/>
        <v>0</v>
      </c>
      <c r="H110" s="1" t="s">
        <v>135</v>
      </c>
      <c r="I110" s="1" t="s">
        <v>80</v>
      </c>
      <c r="J110" s="1" t="s">
        <v>126</v>
      </c>
      <c r="K110" s="1" t="s">
        <v>24</v>
      </c>
      <c r="L110" s="1" t="s">
        <v>25</v>
      </c>
      <c r="M110" s="1" t="s">
        <v>192</v>
      </c>
      <c r="N110" s="1" t="s">
        <v>25</v>
      </c>
      <c r="O110" s="1" t="s">
        <v>192</v>
      </c>
      <c r="P110">
        <v>11</v>
      </c>
      <c r="Q110" s="9" t="str">
        <f>RIGHT(VLOOKUP(C110,Todos!C:F,4,0),LEN(VLOOKUP(C110,Todos!C:F,4,0))-LEN(TRIM(C110))-26)</f>
        <v>_x000D_
SELECT *_x000D_
  FROM mst_Consumidores;</v>
      </c>
      <c r="R110" s="6" t="str">
        <f t="shared" si="5"/>
        <v>INSERT INTO mst_QuerysSqlite VALUES('01','109','LISTAR mst_Consumidores','0','999','-- Id: 109 / NombreQuery: LISTAR mst_Consumidores _x000D_
SELECT *_x000D_
  FROM mst_Consumidores;','0','DATATABLE','mst_Consumidores','READ','AC','44363337',GETDATE(),'44363337',GETDATE())</v>
      </c>
    </row>
    <row r="111" spans="1:18" x14ac:dyDescent="0.35">
      <c r="A111" s="1" t="s">
        <v>15</v>
      </c>
      <c r="B111" s="1" t="s">
        <v>451</v>
      </c>
      <c r="C111" s="1" t="s">
        <v>194</v>
      </c>
      <c r="D111" s="1" t="s">
        <v>18</v>
      </c>
      <c r="E111">
        <v>999</v>
      </c>
      <c r="F111" t="str">
        <f t="shared" ref="F111:F131" si="7">CONCATENATE("-- Id: ",B111," / NombreQuery: ",C111," ",Q111)</f>
        <v>-- Id: 110 / NombreQuery: OBTENER mst_Consumidores _x000D_
SELECT *_x000D_
  FROM mst_Consumidores_x000D_
 WHERE IdEmpresa = ? AND _x000D_
       Id = ?;</v>
      </c>
      <c r="G111" s="1">
        <f t="shared" si="4"/>
        <v>2</v>
      </c>
      <c r="H111" s="1" t="s">
        <v>135</v>
      </c>
      <c r="I111" s="1" t="s">
        <v>80</v>
      </c>
      <c r="J111" s="1" t="s">
        <v>126</v>
      </c>
      <c r="K111" s="1" t="s">
        <v>24</v>
      </c>
      <c r="L111" s="1" t="s">
        <v>25</v>
      </c>
      <c r="M111" s="1" t="s">
        <v>192</v>
      </c>
      <c r="N111" s="1" t="s">
        <v>25</v>
      </c>
      <c r="O111" s="1" t="s">
        <v>192</v>
      </c>
      <c r="P111">
        <v>11</v>
      </c>
      <c r="Q111" s="9" t="str">
        <f>RIGHT(VLOOKUP(C111,Todos!C:F,4,0),LEN(VLOOKUP(C111,Todos!C:F,4,0))-LEN(TRIM(C111))-26)</f>
        <v>_x000D_
SELECT *_x000D_
  FROM mst_Consumidores_x000D_
 WHERE IdEmpresa = ? AND _x000D_
       Id = ?;</v>
      </c>
      <c r="R111" s="6" t="str">
        <f t="shared" si="5"/>
        <v>INSERT INTO mst_QuerysSqlite VALUES('01','110','OBTENER mst_Consumidores','0','999','-- Id: 110 / NombreQuery: OBTENER mst_Consumidores _x000D_
SELECT *_x000D_
  FROM mst_Consumidores_x000D_
 WHERE IdEmpresa = ? AND _x000D_
       Id = ?;','2','DATATABLE','mst_Consumidores','READ','AC','44363337',GETDATE(),'44363337',GETDATE())</v>
      </c>
    </row>
    <row r="112" spans="1:18" x14ac:dyDescent="0.35">
      <c r="A112" s="1" t="s">
        <v>15</v>
      </c>
      <c r="B112" s="1" t="s">
        <v>455</v>
      </c>
      <c r="C112" s="1" t="s">
        <v>113</v>
      </c>
      <c r="D112" s="1" t="s">
        <v>18</v>
      </c>
      <c r="E112">
        <v>12</v>
      </c>
      <c r="F112" t="str">
        <f t="shared" si="7"/>
        <v>--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12" s="1">
        <f t="shared" si="4"/>
        <v>0</v>
      </c>
      <c r="H112" s="1" t="s">
        <v>21</v>
      </c>
      <c r="I112" s="1" t="s">
        <v>115</v>
      </c>
      <c r="J112" s="1" t="s">
        <v>23</v>
      </c>
      <c r="K112" s="1" t="s">
        <v>24</v>
      </c>
      <c r="L112" s="1" t="s">
        <v>25</v>
      </c>
      <c r="M112" s="1" t="s">
        <v>116</v>
      </c>
      <c r="N112" s="1" t="s">
        <v>25</v>
      </c>
      <c r="O112" s="1" t="s">
        <v>116</v>
      </c>
      <c r="P112">
        <v>12</v>
      </c>
      <c r="Q112" s="9" t="str">
        <f>RIGHT(VLOOKUP(C112,Todos!C:F,4,0),LEN(VLOOKUP(C112,Todos!C:F,4,0))-LEN(TRIM(C112))-26)</f>
        <v>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12" s="6" t="str">
        <f t="shared" si="5"/>
        <v>INSERT INTO mst_QuerysSqlite VALUES('01','111','CREAR TABLA mst_Turnos','0','12','--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);','0','NONQUERY','mst_Turnos','CREATE TABLE','AC','44363337',GETDATE(),'44363337',GETDATE())</v>
      </c>
    </row>
    <row r="113" spans="1:18" x14ac:dyDescent="0.35">
      <c r="A113" s="1" t="s">
        <v>15</v>
      </c>
      <c r="B113" s="1" t="s">
        <v>458</v>
      </c>
      <c r="C113" s="1" t="s">
        <v>486</v>
      </c>
      <c r="D113" s="1" t="s">
        <v>18</v>
      </c>
      <c r="E113">
        <v>999</v>
      </c>
      <c r="F113" t="str">
        <f t="shared" si="7"/>
        <v>-- Id: 112 / NombreQuery: ACTUALIZAR mst_Turnos _x000D_
UPDATE mst_Turnos_x000D_
   SET Dex = ?,_x000D_
       IdEstado = ?,_x000D_
       IdUsuarioActualiza = ?,_x000D_
       FechaHoraActualiza = DATETIME(''now'',_x000D_
                                     ''localtime'') _x000D_
 WHERE IdEmpresa = ? AND _x000D_
       Id = ?;</v>
      </c>
      <c r="G113" s="1">
        <f t="shared" si="4"/>
        <v>5</v>
      </c>
      <c r="H113" s="1" t="s">
        <v>21</v>
      </c>
      <c r="I113" s="1" t="s">
        <v>115</v>
      </c>
      <c r="J113" s="1" t="s">
        <v>131</v>
      </c>
      <c r="K113" s="1" t="s">
        <v>24</v>
      </c>
      <c r="L113" s="1" t="s">
        <v>25</v>
      </c>
      <c r="M113" s="1" t="s">
        <v>484</v>
      </c>
      <c r="N113" s="1" t="s">
        <v>25</v>
      </c>
      <c r="O113" s="1" t="s">
        <v>484</v>
      </c>
      <c r="P113">
        <v>12</v>
      </c>
      <c r="Q113" s="9" t="str">
        <f>RIGHT(VLOOKUP(C113,Todos!C:F,4,0),LEN(VLOOKUP(C113,Todos!C:F,4,0))-LEN(TRIM(C113))-26)</f>
        <v>_x000D_
UPDATE mst_Turnos_x000D_
   SET Dex = ?,_x000D_
       IdEstado = ?,_x000D_
       IdUsuarioActualiza = ?,_x000D_
       FechaHoraActualiza = DATETIME(''now'',_x000D_
                                     ''localtime'') _x000D_
 WHERE IdEmpresa = ? AND _x000D_
       Id = ?;</v>
      </c>
      <c r="R113" s="6" t="str">
        <f t="shared" si="5"/>
        <v>INSERT INTO mst_QuerysSqlite VALUES('01','112','ACTUALIZAR mst_Turnos','0','999','-- Id: 112 / NombreQuery: ACTUALIZAR mst_Turnos _x000D_
UPDATE mst_Turnos_x000D_
   SET Dex = ?,_x000D_
       IdEstado = ?,_x000D_
       IdUsuarioActualiza = ?,_x000D_
       FechaHoraActualiza = DATETIME(''''now'''',_x000D_
                                     ''''localtime'''') _x000D_
 WHERE IdEmpresa = ? AND _x000D_
       Id = ?;','5','NONQUERY','mst_Turnos','UPDATE','AC','44363337',GETDATE(),'44363337',GETDATE())</v>
      </c>
    </row>
    <row r="114" spans="1:18" x14ac:dyDescent="0.35">
      <c r="A114" s="1" t="s">
        <v>15</v>
      </c>
      <c r="B114" s="1" t="s">
        <v>462</v>
      </c>
      <c r="C114" s="1" t="s">
        <v>489</v>
      </c>
      <c r="D114" s="1" t="s">
        <v>18</v>
      </c>
      <c r="E114">
        <v>999</v>
      </c>
      <c r="F114" t="str">
        <f t="shared" si="7"/>
        <v>-- Id: 113 / NombreQuery: CLAVE VALOR mst_Turnos _x000D_
SELECT Id Clave,_x000D_
       Dex Valor,_x000D_
       Id || '' | '' || Dex Concatenado_x000D_
  FROM mst_Turnos_x000D_
 WHERE IdEmpresa = ?;</v>
      </c>
      <c r="G114" s="1">
        <f t="shared" si="4"/>
        <v>1</v>
      </c>
      <c r="H114" s="1" t="s">
        <v>135</v>
      </c>
      <c r="I114" s="1" t="s">
        <v>115</v>
      </c>
      <c r="J114" s="1" t="s">
        <v>126</v>
      </c>
      <c r="K114" s="1" t="s">
        <v>24</v>
      </c>
      <c r="L114" s="1" t="s">
        <v>25</v>
      </c>
      <c r="M114" s="1" t="s">
        <v>491</v>
      </c>
      <c r="N114" s="1" t="s">
        <v>25</v>
      </c>
      <c r="O114" s="1" t="s">
        <v>491</v>
      </c>
      <c r="P114">
        <v>12</v>
      </c>
      <c r="Q114" s="9" t="str">
        <f>RIGHT(VLOOKUP(C114,Todos!C:F,4,0),LEN(VLOOKUP(C114,Todos!C:F,4,0))-LEN(TRIM(C114))-26)</f>
        <v>_x000D_
SELECT Id Clave,_x000D_
       Dex Valor,_x000D_
       Id || '' | '' || Dex Concatenado_x000D_
  FROM mst_Turnos_x000D_
 WHERE IdEmpresa = ?;</v>
      </c>
      <c r="R114" s="6" t="str">
        <f t="shared" si="5"/>
        <v>INSERT INTO mst_QuerysSqlite VALUES('01','113','CLAVE VALOR mst_Turnos','0','999','-- Id: 113 / NombreQuery: CLAVE VALOR mst_Turnos _x000D_
SELECT Id Clave,_x000D_
       Dex Valor,_x000D_
       Id || '''' | '''' || Dex Concatenado_x000D_
  FROM mst_Turnos_x000D_
 WHERE IdEmpresa = ?;','1','DATATABLE','mst_Turnos','READ','AC','44363337',GETDATE(),'44363337',GETDATE())</v>
      </c>
    </row>
    <row r="115" spans="1:18" x14ac:dyDescent="0.35">
      <c r="A115" s="1" t="s">
        <v>15</v>
      </c>
      <c r="B115" s="1" t="s">
        <v>466</v>
      </c>
      <c r="C115" s="1" t="s">
        <v>493</v>
      </c>
      <c r="D115" s="1" t="s">
        <v>18</v>
      </c>
      <c r="E115">
        <v>999</v>
      </c>
      <c r="F115" t="str">
        <f t="shared" si="7"/>
        <v>-- Id: 114 / NombreQuery: DESCARGAR DATA mst_Turnos _x000D_
EXEC sp_Dgm_Gen_ListarTurnos</v>
      </c>
      <c r="G115" s="1">
        <f t="shared" si="4"/>
        <v>0</v>
      </c>
      <c r="H115" s="1" t="s">
        <v>135</v>
      </c>
      <c r="I115" s="1" t="s">
        <v>115</v>
      </c>
      <c r="J115" s="1" t="s">
        <v>126</v>
      </c>
      <c r="K115" s="1" t="s">
        <v>24</v>
      </c>
      <c r="L115" s="1" t="s">
        <v>25</v>
      </c>
      <c r="M115" s="1" t="s">
        <v>491</v>
      </c>
      <c r="N115" s="1" t="s">
        <v>25</v>
      </c>
      <c r="O115" s="1" t="s">
        <v>491</v>
      </c>
      <c r="P115">
        <v>12</v>
      </c>
      <c r="Q115" s="9" t="str">
        <f>RIGHT(VLOOKUP(C115,Todos!C:F,4,0),LEN(VLOOKUP(C115,Todos!C:F,4,0))-LEN(TRIM(C115))-26)</f>
        <v>_x000D_
EXEC sp_Dgm_Gen_ListarTurnos</v>
      </c>
      <c r="R115" s="6" t="str">
        <f t="shared" si="5"/>
        <v>INSERT INTO mst_QuerysSqlite VALUES('01','114','DESCARGAR DATA mst_Turnos','0','999','-- Id: 114 / NombreQuery: DESCARGAR DATA mst_Turnos _x000D_
EXEC sp_Dgm_Gen_ListarTurnos','0','DATATABLE','mst_Turnos','READ','AC','44363337',GETDATE(),'44363337',GETDATE())</v>
      </c>
    </row>
    <row r="116" spans="1:18" x14ac:dyDescent="0.35">
      <c r="A116" s="1" t="s">
        <v>15</v>
      </c>
      <c r="B116" s="1" t="s">
        <v>469</v>
      </c>
      <c r="C116" s="1" t="s">
        <v>496</v>
      </c>
      <c r="D116" s="1" t="s">
        <v>18</v>
      </c>
      <c r="E116">
        <v>999</v>
      </c>
      <c r="F116" t="str">
        <f t="shared" si="7"/>
        <v>-- Id: 115 / NombreQuery: ELIMINAR mst_Turnos _x000D_
DELETE FROM mst_Turnos_x000D_
      WHERE IdEmpresa = ? AND _x000D_
            Id = ?;</v>
      </c>
      <c r="G116" s="1">
        <f t="shared" si="4"/>
        <v>2</v>
      </c>
      <c r="H116" s="1" t="s">
        <v>21</v>
      </c>
      <c r="I116" s="1" t="s">
        <v>115</v>
      </c>
      <c r="J116" s="1" t="s">
        <v>143</v>
      </c>
      <c r="K116" s="1" t="s">
        <v>24</v>
      </c>
      <c r="L116" s="1" t="s">
        <v>25</v>
      </c>
      <c r="M116" s="1" t="s">
        <v>498</v>
      </c>
      <c r="N116" s="1" t="s">
        <v>25</v>
      </c>
      <c r="O116" s="1" t="s">
        <v>498</v>
      </c>
      <c r="P116">
        <v>12</v>
      </c>
      <c r="Q116" s="9" t="str">
        <f>RIGHT(VLOOKUP(C116,Todos!C:F,4,0),LEN(VLOOKUP(C116,Todos!C:F,4,0))-LEN(TRIM(C116))-26)</f>
        <v>_x000D_
DELETE FROM mst_Turnos_x000D_
      WHERE IdEmpresa = ? AND _x000D_
            Id = ?;</v>
      </c>
      <c r="R116" s="6" t="str">
        <f t="shared" si="5"/>
        <v>INSERT INTO mst_QuerysSqlite VALUES('01','115','ELIMINAR mst_Turnos','0','999','-- Id: 115 / NombreQuery: ELIMINAR mst_Turnos _x000D_
DELETE FROM mst_Turnos_x000D_
      WHERE IdEmpresa = ? AND _x000D_
            Id = ?;','2','NONQUERY','mst_Turnos','DELETE','AC','44363337',GETDATE(),'44363337',GETDATE())</v>
      </c>
    </row>
    <row r="117" spans="1:18" x14ac:dyDescent="0.35">
      <c r="A117" s="1" t="s">
        <v>15</v>
      </c>
      <c r="B117" s="1" t="s">
        <v>473</v>
      </c>
      <c r="C117" s="1" t="s">
        <v>500</v>
      </c>
      <c r="D117" s="1" t="s">
        <v>18</v>
      </c>
      <c r="E117">
        <v>999</v>
      </c>
      <c r="F117" t="str">
        <f t="shared" si="7"/>
        <v>-- Id: 116 / NombreQuery: ELIMINAR TABLA mst_Turnos _x000D_
DROP TABLE IF EXISTS mst_Turnos;</v>
      </c>
      <c r="G117" s="1">
        <f t="shared" si="4"/>
        <v>0</v>
      </c>
      <c r="H117" s="1" t="s">
        <v>21</v>
      </c>
      <c r="I117" s="1" t="s">
        <v>115</v>
      </c>
      <c r="J117" s="1" t="s">
        <v>148</v>
      </c>
      <c r="K117" s="1" t="s">
        <v>24</v>
      </c>
      <c r="L117" s="1" t="s">
        <v>25</v>
      </c>
      <c r="M117" s="1" t="s">
        <v>502</v>
      </c>
      <c r="N117" s="1" t="s">
        <v>25</v>
      </c>
      <c r="O117" s="1" t="s">
        <v>502</v>
      </c>
      <c r="P117">
        <v>12</v>
      </c>
      <c r="Q117" s="9" t="str">
        <f>RIGHT(VLOOKUP(C117,Todos!C:F,4,0),LEN(VLOOKUP(C117,Todos!C:F,4,0))-LEN(TRIM(C117))-26)</f>
        <v>_x000D_
DROP TABLE IF EXISTS mst_Turnos;</v>
      </c>
      <c r="R117" s="6" t="str">
        <f t="shared" si="5"/>
        <v>INSERT INTO mst_QuerysSqlite VALUES('01','116','ELIMINAR TABLA mst_Turnos','0','999','-- Id: 116 / NombreQuery: ELIMINAR TABLA mst_Turnos _x000D_
DROP TABLE IF EXISTS mst_Turnos;','0','NONQUERY','mst_Turnos','DELETE TABLE','AC','44363337',GETDATE(),'44363337',GETDATE())</v>
      </c>
    </row>
    <row r="118" spans="1:18" x14ac:dyDescent="0.35">
      <c r="A118" s="1" t="s">
        <v>15</v>
      </c>
      <c r="B118" s="1" t="s">
        <v>477</v>
      </c>
      <c r="C118" s="1" t="s">
        <v>504</v>
      </c>
      <c r="D118" s="1" t="s">
        <v>18</v>
      </c>
      <c r="E118">
        <v>999</v>
      </c>
      <c r="F118" t="str">
        <f t="shared" si="7"/>
        <v>--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118" s="1">
        <f t="shared" si="4"/>
        <v>6</v>
      </c>
      <c r="H118" s="1" t="s">
        <v>21</v>
      </c>
      <c r="I118" s="1" t="s">
        <v>115</v>
      </c>
      <c r="J118" s="1" t="s">
        <v>152</v>
      </c>
      <c r="K118" s="1" t="s">
        <v>24</v>
      </c>
      <c r="L118" s="1" t="s">
        <v>25</v>
      </c>
      <c r="M118" s="1" t="s">
        <v>506</v>
      </c>
      <c r="N118" s="1" t="s">
        <v>25</v>
      </c>
      <c r="O118" s="1" t="s">
        <v>506</v>
      </c>
      <c r="P118">
        <v>12</v>
      </c>
      <c r="Q118" s="9" t="str">
        <f>RIGHT(VLOOKUP(C118,Todos!C:F,4,0),LEN(VLOOKUP(C118,Todos!C:F,4,0))-LEN(TRIM(C118))-26)</f>
        <v>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118" s="6" t="str">
        <f t="shared" si="5"/>
        <v>INSERT INTO mst_QuerysSqlite VALUES('01','117','INSERTAR mst_Turnos','0','999','--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);','6','NONQUERY','mst_Turnos','CREATE','AC','44363337',GETDATE(),'44363337',GETDATE())</v>
      </c>
    </row>
    <row r="119" spans="1:18" x14ac:dyDescent="0.35">
      <c r="A119" s="1" t="s">
        <v>15</v>
      </c>
      <c r="B119" s="1" t="s">
        <v>481</v>
      </c>
      <c r="C119" s="1" t="s">
        <v>508</v>
      </c>
      <c r="D119" s="1" t="s">
        <v>18</v>
      </c>
      <c r="E119">
        <v>999</v>
      </c>
      <c r="F119" t="str">
        <f t="shared" si="7"/>
        <v>-- Id: 118 / NombreQuery: LIMPIAR TABLA mst_Turnos _x000D_
DELETE FROM mst_Turnos;</v>
      </c>
      <c r="G119" s="1">
        <f t="shared" si="4"/>
        <v>0</v>
      </c>
      <c r="H119" s="1" t="s">
        <v>21</v>
      </c>
      <c r="I119" s="1" t="s">
        <v>115</v>
      </c>
      <c r="J119" s="1" t="s">
        <v>143</v>
      </c>
      <c r="K119" s="1" t="s">
        <v>24</v>
      </c>
      <c r="L119" s="1" t="s">
        <v>25</v>
      </c>
      <c r="M119" s="1" t="s">
        <v>506</v>
      </c>
      <c r="N119" s="1" t="s">
        <v>25</v>
      </c>
      <c r="O119" s="1" t="s">
        <v>506</v>
      </c>
      <c r="P119">
        <v>12</v>
      </c>
      <c r="Q119" s="9" t="str">
        <f>RIGHT(VLOOKUP(C119,Todos!C:F,4,0),LEN(VLOOKUP(C119,Todos!C:F,4,0))-LEN(TRIM(C119))-26)</f>
        <v>_x000D_
DELETE FROM mst_Turnos;</v>
      </c>
      <c r="R119" s="6" t="str">
        <f t="shared" si="5"/>
        <v>INSERT INTO mst_QuerysSqlite VALUES('01','118','LIMPIAR TABLA mst_Turnos','0','999','-- Id: 118 / NombreQuery: LIMPIAR TABLA mst_Turnos _x000D_
DELETE FROM mst_Turnos;','0','NONQUERY','mst_Turnos','DELETE','AC','44363337',GETDATE(),'44363337',GETDATE())</v>
      </c>
    </row>
    <row r="120" spans="1:18" x14ac:dyDescent="0.35">
      <c r="A120" s="1" t="s">
        <v>15</v>
      </c>
      <c r="B120" s="1" t="s">
        <v>485</v>
      </c>
      <c r="C120" s="1" t="s">
        <v>511</v>
      </c>
      <c r="D120" s="1" t="s">
        <v>18</v>
      </c>
      <c r="E120">
        <v>999</v>
      </c>
      <c r="F120" t="str">
        <f t="shared" si="7"/>
        <v>-- Id: 119 / NombreQuery: LISTAR mst_Turnos _x000D_
SELECT *_x000D_
  FROM mst_Turnos;</v>
      </c>
      <c r="G120" s="1">
        <f t="shared" si="4"/>
        <v>0</v>
      </c>
      <c r="H120" s="1" t="s">
        <v>135</v>
      </c>
      <c r="I120" s="1" t="s">
        <v>115</v>
      </c>
      <c r="J120" s="1" t="s">
        <v>126</v>
      </c>
      <c r="K120" s="1" t="s">
        <v>24</v>
      </c>
      <c r="L120" s="1" t="s">
        <v>25</v>
      </c>
      <c r="M120" s="1" t="s">
        <v>513</v>
      </c>
      <c r="N120" s="1" t="s">
        <v>25</v>
      </c>
      <c r="O120" s="1" t="s">
        <v>513</v>
      </c>
      <c r="P120">
        <v>12</v>
      </c>
      <c r="Q120" s="9" t="str">
        <f>RIGHT(VLOOKUP(C120,Todos!C:F,4,0),LEN(VLOOKUP(C120,Todos!C:F,4,0))-LEN(TRIM(C120))-26)</f>
        <v>_x000D_
SELECT *_x000D_
  FROM mst_Turnos;</v>
      </c>
      <c r="R120" s="6" t="str">
        <f t="shared" si="5"/>
        <v>INSERT INTO mst_QuerysSqlite VALUES('01','119','LISTAR mst_Turnos','0','999','-- Id: 119 / NombreQuery: LISTAR mst_Turnos _x000D_
SELECT *_x000D_
  FROM mst_Turnos;','0','DATATABLE','mst_Turnos','READ','AC','44363337',GETDATE(),'44363337',GETDATE())</v>
      </c>
    </row>
    <row r="121" spans="1:18" x14ac:dyDescent="0.35">
      <c r="A121" s="1" t="s">
        <v>15</v>
      </c>
      <c r="B121" s="1" t="s">
        <v>488</v>
      </c>
      <c r="C121" s="1" t="s">
        <v>515</v>
      </c>
      <c r="D121" s="1" t="s">
        <v>18</v>
      </c>
      <c r="E121">
        <v>999</v>
      </c>
      <c r="F121" t="str">
        <f t="shared" si="7"/>
        <v>-- Id: 120 / NombreQuery: OBTENER mst_Turnos _x000D_
SELECT *_x000D_
  FROM mst_Turnos_x000D_
 WHERE IdEmpresa = ? AND _x000D_
       Id = ?;</v>
      </c>
      <c r="G121" s="1">
        <f t="shared" si="4"/>
        <v>2</v>
      </c>
      <c r="H121" s="1" t="s">
        <v>135</v>
      </c>
      <c r="I121" s="1" t="s">
        <v>115</v>
      </c>
      <c r="J121" s="1" t="s">
        <v>126</v>
      </c>
      <c r="K121" s="1" t="s">
        <v>24</v>
      </c>
      <c r="L121" s="1" t="s">
        <v>25</v>
      </c>
      <c r="M121" s="1" t="s">
        <v>513</v>
      </c>
      <c r="N121" s="1" t="s">
        <v>25</v>
      </c>
      <c r="O121" s="1" t="s">
        <v>513</v>
      </c>
      <c r="P121">
        <v>12</v>
      </c>
      <c r="Q121" s="9" t="str">
        <f>RIGHT(VLOOKUP(C121,Todos!C:F,4,0),LEN(VLOOKUP(C121,Todos!C:F,4,0))-LEN(TRIM(C121))-26)</f>
        <v>_x000D_
SELECT *_x000D_
  FROM mst_Turnos_x000D_
 WHERE IdEmpresa = ? AND _x000D_
       Id = ?;</v>
      </c>
      <c r="R121" s="6" t="str">
        <f t="shared" si="5"/>
        <v>INSERT INTO mst_QuerysSqlite VALUES('01','120','OBTENER mst_Turnos','0','999','-- Id: 120 / NombreQuery: OBTENER mst_Turnos _x000D_
SELECT *_x000D_
  FROM mst_Turnos_x000D_
 WHERE IdEmpresa = ? AND _x000D_
       Id = ?;','2','DATATABLE','mst_Turnos','READ','AC','44363337',GETDATE(),'44363337',GETDATE())</v>
      </c>
    </row>
    <row r="122" spans="1:18" x14ac:dyDescent="0.35">
      <c r="A122" s="1" t="s">
        <v>15</v>
      </c>
      <c r="B122" s="1" t="s">
        <v>492</v>
      </c>
      <c r="C122" s="1" t="s">
        <v>94</v>
      </c>
      <c r="D122" s="1" t="s">
        <v>18</v>
      </c>
      <c r="E122">
        <v>13</v>
      </c>
      <c r="F122" t="str">
        <f t="shared" si="7"/>
        <v>--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22" s="1">
        <f t="shared" si="4"/>
        <v>0</v>
      </c>
      <c r="H122" s="1" t="s">
        <v>21</v>
      </c>
      <c r="I122" s="1" t="s">
        <v>96</v>
      </c>
      <c r="J122" s="1" t="s">
        <v>23</v>
      </c>
      <c r="K122" s="1" t="s">
        <v>24</v>
      </c>
      <c r="L122" s="1" t="s">
        <v>25</v>
      </c>
      <c r="M122" s="1" t="s">
        <v>92</v>
      </c>
      <c r="N122" s="1" t="s">
        <v>25</v>
      </c>
      <c r="O122" s="1" t="s">
        <v>92</v>
      </c>
      <c r="P122">
        <v>13</v>
      </c>
      <c r="Q122" s="9" t="str">
        <f>RIGHT(VLOOKUP(C122,Todos!C:F,4,0),LEN(VLOOKUP(C122,Todos!C:F,4,0))-LEN(TRIM(C122))-26)</f>
        <v>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22" s="6" t="str">
        <f t="shared" si="5"/>
        <v>INSERT INTO mst_QuerysSqlite VALUES('01','121','CREAR TABLA mst_OpcionesConfiguracion','0','13','--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);','0','NONQUERY','mst_OpcionesConfiguracion','CREATE TABLE','AC','44363337',GETDATE(),'44363337',GETDATE())</v>
      </c>
    </row>
    <row r="123" spans="1:18" x14ac:dyDescent="0.35">
      <c r="A123" s="1" t="s">
        <v>15</v>
      </c>
      <c r="B123" s="1" t="s">
        <v>495</v>
      </c>
      <c r="C123" s="1" t="s">
        <v>385</v>
      </c>
      <c r="D123" s="1" t="s">
        <v>18</v>
      </c>
      <c r="E123">
        <v>999</v>
      </c>
      <c r="F123" t="str">
        <f t="shared" si="7"/>
        <v>--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G123" s="1">
        <f t="shared" si="4"/>
        <v>6</v>
      </c>
      <c r="H123" s="1" t="s">
        <v>21</v>
      </c>
      <c r="I123" s="1" t="s">
        <v>96</v>
      </c>
      <c r="J123" s="1" t="s">
        <v>131</v>
      </c>
      <c r="K123" s="1" t="s">
        <v>24</v>
      </c>
      <c r="L123" s="1" t="s">
        <v>25</v>
      </c>
      <c r="M123" s="1" t="s">
        <v>387</v>
      </c>
      <c r="N123" s="1" t="s">
        <v>25</v>
      </c>
      <c r="O123" s="1" t="s">
        <v>387</v>
      </c>
      <c r="P123">
        <v>13</v>
      </c>
      <c r="Q123" s="9" t="str">
        <f>RIGHT(VLOOKUP(C123,Todos!C:F,4,0),LEN(VLOOKUP(C123,Todos!C:F,4,0))-LEN(TRIM(C123))-26)</f>
        <v>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R123" s="6" t="str">
        <f t="shared" si="5"/>
        <v>INSERT INTO mst_QuerysSqlite VALUES('01','122','ACTUALIZAR mst_OpcionesConfiguracion','0','999','--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?;','6','NONQUERY','mst_OpcionesConfiguracion','UPDATE','AC','44363337',GETDATE(),'44363337',GETDATE())</v>
      </c>
    </row>
    <row r="124" spans="1:18" x14ac:dyDescent="0.35">
      <c r="A124" s="1" t="s">
        <v>15</v>
      </c>
      <c r="B124" s="1" t="s">
        <v>499</v>
      </c>
      <c r="C124" s="1" t="s">
        <v>389</v>
      </c>
      <c r="D124" s="1" t="s">
        <v>18</v>
      </c>
      <c r="E124">
        <v>999</v>
      </c>
      <c r="F124" t="str">
        <f t="shared" si="7"/>
        <v>-- Id: 123 / NombreQuery: CLAVE VALOR mst_OpcionesConfiguracion _x000D_
SELECT Id Clave,_x000D_
       Dex Valor,_x000D_
       Id || '' | '' || Dex Concatenado_x000D_
  FROM mst_OpcionesConfiguracion_x000D_
 WHERE IdEmpresa = ?;</v>
      </c>
      <c r="G124" s="1">
        <f t="shared" si="4"/>
        <v>1</v>
      </c>
      <c r="H124" s="1" t="s">
        <v>135</v>
      </c>
      <c r="I124" s="1" t="s">
        <v>96</v>
      </c>
      <c r="J124" s="1" t="s">
        <v>126</v>
      </c>
      <c r="K124" s="1" t="s">
        <v>24</v>
      </c>
      <c r="L124" s="1" t="s">
        <v>25</v>
      </c>
      <c r="M124" s="1" t="s">
        <v>391</v>
      </c>
      <c r="N124" s="1" t="s">
        <v>25</v>
      </c>
      <c r="O124" s="1" t="s">
        <v>391</v>
      </c>
      <c r="P124">
        <v>13</v>
      </c>
      <c r="Q124" s="9" t="str">
        <f>RIGHT(VLOOKUP(C124,Todos!C:F,4,0),LEN(VLOOKUP(C124,Todos!C:F,4,0))-LEN(TRIM(C124))-26)</f>
        <v>_x000D_
SELECT Id Clave,_x000D_
       Dex Valor,_x000D_
       Id || '' | '' || Dex Concatenado_x000D_
  FROM mst_OpcionesConfiguracion_x000D_
 WHERE IdEmpresa = ?;</v>
      </c>
      <c r="R124" s="6" t="str">
        <f t="shared" si="5"/>
        <v>INSERT INTO mst_QuerysSqlite VALUES('01','123','CLAVE VALOR mst_OpcionesConfiguracion','0','999','-- Id: 123 / NombreQuery: CLAVE VALOR mst_OpcionesConfiguracion _x000D_
SELECT Id Clave,_x000D_
       Dex Valor,_x000D_
       Id || '''' | '''' || Dex Concatenado_x000D_
  FROM mst_OpcionesConfiguracion_x000D_
 WHERE IdEmpresa = ?;','1','DATATABLE','mst_OpcionesConfiguracion','READ','AC','44363337',GETDATE(),'44363337',GETDATE())</v>
      </c>
    </row>
    <row r="125" spans="1:18" x14ac:dyDescent="0.35">
      <c r="A125" s="1" t="s">
        <v>15</v>
      </c>
      <c r="B125" s="1" t="s">
        <v>503</v>
      </c>
      <c r="C125" s="1" t="s">
        <v>393</v>
      </c>
      <c r="D125" s="1" t="s">
        <v>18</v>
      </c>
      <c r="E125">
        <v>999</v>
      </c>
      <c r="F125" t="str">
        <f t="shared" si="7"/>
        <v>-- Id: 124 / NombreQuery: DESCARGAR DATA mst_OpcionesConfiguracion _x000D_
EXEC sp_Dgm_Gen_ListarOpcionesConfiguracion</v>
      </c>
      <c r="G125" s="1">
        <f t="shared" si="4"/>
        <v>0</v>
      </c>
      <c r="H125" s="1" t="s">
        <v>135</v>
      </c>
      <c r="I125" s="1" t="s">
        <v>96</v>
      </c>
      <c r="J125" s="1" t="s">
        <v>126</v>
      </c>
      <c r="K125" s="1" t="s">
        <v>24</v>
      </c>
      <c r="L125" s="1" t="s">
        <v>25</v>
      </c>
      <c r="M125" s="1" t="s">
        <v>395</v>
      </c>
      <c r="N125" s="1" t="s">
        <v>25</v>
      </c>
      <c r="O125" s="1" t="s">
        <v>395</v>
      </c>
      <c r="P125">
        <v>13</v>
      </c>
      <c r="Q125" s="9" t="str">
        <f>RIGHT(VLOOKUP(C125,Todos!C:F,4,0),LEN(VLOOKUP(C125,Todos!C:F,4,0))-LEN(TRIM(C125))-26)</f>
        <v>_x000D_
EXEC sp_Dgm_Gen_ListarOpcionesConfiguracion</v>
      </c>
      <c r="R125" s="6" t="str">
        <f t="shared" si="5"/>
        <v>INSERT INTO mst_QuerysSqlite VALUES('01','124','DESCARGAR DATA mst_OpcionesConfiguracion','0','999','-- Id: 124 / NombreQuery: DESCARGAR DATA mst_OpcionesConfiguracion _x000D_
EXEC sp_Dgm_Gen_ListarOpcionesConfiguracion','0','DATATABLE','mst_OpcionesConfiguracion','READ','AC','44363337',GETDATE(),'44363337',GETDATE())</v>
      </c>
    </row>
    <row r="126" spans="1:18" x14ac:dyDescent="0.35">
      <c r="A126" s="1" t="s">
        <v>15</v>
      </c>
      <c r="B126" s="1" t="s">
        <v>507</v>
      </c>
      <c r="C126" s="1" t="s">
        <v>397</v>
      </c>
      <c r="D126" s="1" t="s">
        <v>18</v>
      </c>
      <c r="E126">
        <v>999</v>
      </c>
      <c r="F126" t="str">
        <f t="shared" si="7"/>
        <v>-- Id: 125 / NombreQuery: ELIMINAR mst_OpcionesConfiguracion _x000D_
DELETE FROM mst_OpcionesConfiguracion_x000D_
      WHERE Id = ? AND _x000D_
            IdModulos = ?;</v>
      </c>
      <c r="G126" s="1">
        <f t="shared" si="4"/>
        <v>2</v>
      </c>
      <c r="H126" s="1" t="s">
        <v>21</v>
      </c>
      <c r="I126" s="1" t="s">
        <v>96</v>
      </c>
      <c r="J126" s="1" t="s">
        <v>143</v>
      </c>
      <c r="K126" s="1" t="s">
        <v>24</v>
      </c>
      <c r="L126" s="1" t="s">
        <v>25</v>
      </c>
      <c r="M126" s="1" t="s">
        <v>395</v>
      </c>
      <c r="N126" s="1" t="s">
        <v>25</v>
      </c>
      <c r="O126" s="1" t="s">
        <v>395</v>
      </c>
      <c r="P126">
        <v>13</v>
      </c>
      <c r="Q126" s="9" t="str">
        <f>RIGHT(VLOOKUP(C126,Todos!C:F,4,0),LEN(VLOOKUP(C126,Todos!C:F,4,0))-LEN(TRIM(C126))-26)</f>
        <v>_x000D_
DELETE FROM mst_OpcionesConfiguracion_x000D_
      WHERE Id = ? AND _x000D_
            IdModulos = ?;</v>
      </c>
      <c r="R126" s="6" t="str">
        <f t="shared" si="5"/>
        <v>INSERT INTO mst_QuerysSqlite VALUES('01','125','ELIMINAR mst_OpcionesConfiguracion','0','999','-- Id: 125 / NombreQuery: ELIMINAR mst_OpcionesConfiguracion _x000D_
DELETE FROM mst_OpcionesConfiguracion_x000D_
      WHERE Id = ? AND _x000D_
            IdModulos = ?;','2','NONQUERY','mst_OpcionesConfiguracion','DELETE','AC','44363337',GETDATE(),'44363337',GETDATE())</v>
      </c>
    </row>
    <row r="127" spans="1:18" x14ac:dyDescent="0.35">
      <c r="A127" s="1" t="s">
        <v>15</v>
      </c>
      <c r="B127" s="1" t="s">
        <v>510</v>
      </c>
      <c r="C127" s="1" t="s">
        <v>400</v>
      </c>
      <c r="D127" s="1" t="s">
        <v>18</v>
      </c>
      <c r="E127">
        <v>999</v>
      </c>
      <c r="F127" t="str">
        <f t="shared" si="7"/>
        <v>-- Id: 126 / NombreQuery: ELIMINAR TABLA mst_OpcionesConfiguracion _x000D_
DROP TABLE IF EXISTS mst_OpcionesConfiguracion;</v>
      </c>
      <c r="G127" s="1">
        <f t="shared" si="4"/>
        <v>0</v>
      </c>
      <c r="H127" s="1" t="s">
        <v>21</v>
      </c>
      <c r="I127" s="1" t="s">
        <v>96</v>
      </c>
      <c r="J127" s="1" t="s">
        <v>148</v>
      </c>
      <c r="K127" s="1" t="s">
        <v>24</v>
      </c>
      <c r="L127" s="1" t="s">
        <v>25</v>
      </c>
      <c r="M127" s="1" t="s">
        <v>402</v>
      </c>
      <c r="N127" s="1" t="s">
        <v>25</v>
      </c>
      <c r="O127" s="1" t="s">
        <v>402</v>
      </c>
      <c r="P127">
        <v>13</v>
      </c>
      <c r="Q127" s="9" t="str">
        <f>RIGHT(VLOOKUP(C127,Todos!C:F,4,0),LEN(VLOOKUP(C127,Todos!C:F,4,0))-LEN(TRIM(C127))-26)</f>
        <v>_x000D_
DROP TABLE IF EXISTS mst_OpcionesConfiguracion;</v>
      </c>
      <c r="R127" s="6" t="str">
        <f t="shared" si="5"/>
        <v>INSERT INTO mst_QuerysSqlite VALUES('01','126','ELIMINAR TABLA mst_OpcionesConfiguracion','0','999','-- Id: 126 / NombreQuery: ELIMINAR TABLA mst_OpcionesConfiguracion _x000D_
DROP TABLE IF EXISTS mst_OpcionesConfiguracion;','0','NONQUERY','mst_OpcionesConfiguracion','DELETE TABLE','AC','44363337',GETDATE(),'44363337',GETDATE())</v>
      </c>
    </row>
    <row r="128" spans="1:18" x14ac:dyDescent="0.35">
      <c r="A128" s="1" t="s">
        <v>15</v>
      </c>
      <c r="B128" s="1" t="s">
        <v>514</v>
      </c>
      <c r="C128" s="1" t="s">
        <v>404</v>
      </c>
      <c r="D128" s="1" t="s">
        <v>18</v>
      </c>
      <c r="E128">
        <v>999</v>
      </c>
      <c r="F128" t="str">
        <f t="shared" si="7"/>
        <v>--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G128" s="1">
        <f t="shared" si="4"/>
        <v>7</v>
      </c>
      <c r="H128" s="1" t="s">
        <v>21</v>
      </c>
      <c r="I128" s="1" t="s">
        <v>96</v>
      </c>
      <c r="J128" s="1" t="s">
        <v>152</v>
      </c>
      <c r="K128" s="1" t="s">
        <v>24</v>
      </c>
      <c r="L128" s="1" t="s">
        <v>25</v>
      </c>
      <c r="M128" s="1" t="s">
        <v>402</v>
      </c>
      <c r="N128" s="1" t="s">
        <v>25</v>
      </c>
      <c r="O128" s="1" t="s">
        <v>402</v>
      </c>
      <c r="P128">
        <v>13</v>
      </c>
      <c r="Q128" s="9" t="str">
        <f>RIGHT(VLOOKUP(C128,Todos!C:F,4,0),LEN(VLOOKUP(C128,Todos!C:F,4,0))-LEN(TRIM(C128))-26)</f>
        <v>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R128" s="6" t="str">
        <f t="shared" si="5"/>
        <v>INSERT INTO mst_QuerysSqlite VALUES('01','127','INSERTAR mst_OpcionesConfiguracion','0','999','--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);','7','NONQUERY','mst_OpcionesConfiguracion','CREATE','AC','44363337',GETDATE(),'44363337',GETDATE())</v>
      </c>
    </row>
    <row r="129" spans="1:18" x14ac:dyDescent="0.35">
      <c r="A129" s="1" t="s">
        <v>15</v>
      </c>
      <c r="B129" s="1" t="s">
        <v>517</v>
      </c>
      <c r="C129" s="1" t="s">
        <v>407</v>
      </c>
      <c r="D129" s="1" t="s">
        <v>18</v>
      </c>
      <c r="E129">
        <v>999</v>
      </c>
      <c r="F129" t="str">
        <f t="shared" si="7"/>
        <v>-- Id: 128 / NombreQuery: LIMPIAR TABLA mst_OpcionesConfiguracion _x000D_
DELETE FROM mst_OpcionesConfiguracion;</v>
      </c>
      <c r="G129" s="1">
        <f t="shared" si="4"/>
        <v>0</v>
      </c>
      <c r="H129" s="1" t="s">
        <v>21</v>
      </c>
      <c r="I129" s="1" t="s">
        <v>96</v>
      </c>
      <c r="J129" s="1" t="s">
        <v>143</v>
      </c>
      <c r="K129" s="1" t="s">
        <v>24</v>
      </c>
      <c r="L129" s="1" t="s">
        <v>25</v>
      </c>
      <c r="M129" s="1" t="s">
        <v>409</v>
      </c>
      <c r="N129" s="1" t="s">
        <v>25</v>
      </c>
      <c r="O129" s="1" t="s">
        <v>409</v>
      </c>
      <c r="P129">
        <v>13</v>
      </c>
      <c r="Q129" s="9" t="str">
        <f>RIGHT(VLOOKUP(C129,Todos!C:F,4,0),LEN(VLOOKUP(C129,Todos!C:F,4,0))-LEN(TRIM(C129))-26)</f>
        <v>_x000D_
DELETE FROM mst_OpcionesConfiguracion;</v>
      </c>
      <c r="R129" s="6" t="str">
        <f t="shared" si="5"/>
        <v>INSERT INTO mst_QuerysSqlite VALUES('01','128','LIMPIAR TABLA mst_OpcionesConfiguracion','0','999','-- Id: 128 / NombreQuery: LIMPIAR TABLA mst_OpcionesConfiguracion _x000D_
DELETE FROM mst_OpcionesConfiguracion;','0','NONQUERY','mst_OpcionesConfiguracion','DELETE','AC','44363337',GETDATE(),'44363337',GETDATE())</v>
      </c>
    </row>
    <row r="130" spans="1:18" x14ac:dyDescent="0.35">
      <c r="A130" s="1" t="s">
        <v>15</v>
      </c>
      <c r="B130" s="1" t="s">
        <v>521</v>
      </c>
      <c r="C130" s="1" t="s">
        <v>411</v>
      </c>
      <c r="D130" s="1" t="s">
        <v>18</v>
      </c>
      <c r="E130">
        <v>999</v>
      </c>
      <c r="F130" t="str">
        <f t="shared" si="7"/>
        <v>-- Id: 129 / NombreQuery: LISTAR mst_OpcionesConfiguracion _x000D_
SELECT *_x000D_
  FROM mst_OpcionesConfiguracion;</v>
      </c>
      <c r="G130" s="1">
        <f t="shared" si="4"/>
        <v>0</v>
      </c>
      <c r="H130" s="1" t="s">
        <v>135</v>
      </c>
      <c r="I130" s="1" t="s">
        <v>96</v>
      </c>
      <c r="J130" s="1" t="s">
        <v>126</v>
      </c>
      <c r="K130" s="1" t="s">
        <v>24</v>
      </c>
      <c r="L130" s="1" t="s">
        <v>25</v>
      </c>
      <c r="M130" s="1" t="s">
        <v>413</v>
      </c>
      <c r="N130" s="1" t="s">
        <v>25</v>
      </c>
      <c r="O130" s="1" t="s">
        <v>413</v>
      </c>
      <c r="P130">
        <v>13</v>
      </c>
      <c r="Q130" s="9" t="str">
        <f>RIGHT(VLOOKUP(C130,Todos!C:F,4,0),LEN(VLOOKUP(C130,Todos!C:F,4,0))-LEN(TRIM(C130))-26)</f>
        <v>_x000D_
SELECT *_x000D_
  FROM mst_OpcionesConfiguracion;</v>
      </c>
      <c r="R130" s="6" t="str">
        <f t="shared" si="5"/>
        <v>INSERT INTO mst_QuerysSqlite VALUES('01','129','LISTAR mst_OpcionesConfiguracion','0','999','-- Id: 129 / NombreQuery: LISTAR mst_OpcionesConfiguracion _x000D_
SELECT *_x000D_
  FROM mst_OpcionesConfiguracion;','0','DATATABLE','mst_OpcionesConfiguracion','READ','AC','44363337',GETDATE(),'44363337',GETDATE())</v>
      </c>
    </row>
    <row r="131" spans="1:18" x14ac:dyDescent="0.35">
      <c r="A131" s="1" t="s">
        <v>15</v>
      </c>
      <c r="B131" s="1" t="s">
        <v>525</v>
      </c>
      <c r="C131" s="1" t="s">
        <v>415</v>
      </c>
      <c r="D131" s="1" t="s">
        <v>18</v>
      </c>
      <c r="E131">
        <v>999</v>
      </c>
      <c r="F131" t="str">
        <f t="shared" si="7"/>
        <v>-- Id: 130 / NombreQuery: OBTENER mst_OpcionesConfiguracion _x000D_
SELECT *_x000D_
  FROM mst_OpcionesConfiguracion_x000D_
 WHERE Id = ? AND _x000D_
       IdModulo = ?;</v>
      </c>
      <c r="G131" s="1">
        <f t="shared" ref="G131:G194" si="8">LEN(F131)-LEN(SUBSTITUTE(F131,"?",""))</f>
        <v>2</v>
      </c>
      <c r="H131" s="1" t="s">
        <v>135</v>
      </c>
      <c r="I131" s="1" t="s">
        <v>96</v>
      </c>
      <c r="J131" s="1" t="s">
        <v>126</v>
      </c>
      <c r="K131" s="1" t="s">
        <v>24</v>
      </c>
      <c r="L131" s="1" t="s">
        <v>25</v>
      </c>
      <c r="M131" s="1" t="s">
        <v>413</v>
      </c>
      <c r="N131" s="1" t="s">
        <v>25</v>
      </c>
      <c r="O131" s="1" t="s">
        <v>413</v>
      </c>
      <c r="P131">
        <v>13</v>
      </c>
      <c r="Q131" s="9" t="str">
        <f>RIGHT(VLOOKUP(C131,Todos!C:F,4,0),LEN(VLOOKUP(C131,Todos!C:F,4,0))-LEN(TRIM(C131))-26)</f>
        <v>_x000D_
SELECT *_x000D_
  FROM mst_OpcionesConfiguracion_x000D_
 WHERE Id = ? AND _x000D_
       IdModulo = ?;</v>
      </c>
      <c r="R131" s="6" t="str">
        <f t="shared" ref="R131:R195" si="9">CONCATENATE("INSERT INTO mst_QuerysSqlite VALUES('",A131,"','",B131,"','",C131,"','",D131,"','",E131,"','",SUBSTITUTE(F131,"''","''''"),"','",G131,"','",H131,"','",I131,"','",J131,"','",K131,"','44363337',GETDATE(),'44363337',GETDATE())")</f>
        <v>INSERT INTO mst_QuerysSqlite VALUES('01','130','OBTENER mst_OpcionesConfiguracion','0','999','-- Id: 130 / NombreQuery: OBTENER mst_OpcionesConfiguracion _x000D_
SELECT *_x000D_
  FROM mst_OpcionesConfiguracion_x000D_
 WHERE Id = ? AND _x000D_
       IdModulo = ?;','2','DATATABLE','mst_OpcionesConfiguracion','READ','AC','44363337',GETDATE(),'44363337',GETDATE())</v>
      </c>
    </row>
    <row r="132" spans="1:18" x14ac:dyDescent="0.35">
      <c r="A132" s="2" t="s">
        <v>15</v>
      </c>
      <c r="B132" s="1" t="s">
        <v>528</v>
      </c>
      <c r="C132" s="2" t="s">
        <v>828</v>
      </c>
      <c r="D132" s="2" t="s">
        <v>18</v>
      </c>
      <c r="E132">
        <v>14</v>
      </c>
      <c r="F132" s="3" t="str">
        <f t="shared" ref="F132:F142" si="10">CONCATENATE("-- Id: ",B132," / NombreQuery: ",C132," ",Q132)</f>
        <v>--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G132" s="1">
        <f t="shared" si="8"/>
        <v>0</v>
      </c>
      <c r="H132" s="2" t="s">
        <v>21</v>
      </c>
      <c r="I132" s="2" t="s">
        <v>827</v>
      </c>
      <c r="J132" s="2" t="s">
        <v>23</v>
      </c>
      <c r="K132" s="2" t="s">
        <v>24</v>
      </c>
      <c r="L132" s="2" t="s">
        <v>25</v>
      </c>
      <c r="M132" s="2" t="s">
        <v>81</v>
      </c>
      <c r="N132" s="2" t="s">
        <v>25</v>
      </c>
      <c r="O132" s="2" t="s">
        <v>81</v>
      </c>
      <c r="P132">
        <v>14</v>
      </c>
      <c r="Q132" s="4" t="s">
        <v>840</v>
      </c>
      <c r="R132" s="6" t="str">
        <f t="shared" si="9"/>
        <v>INSERT INTO mst_QuerysSqlite VALUES('01','131','CREAR TABLA mst_DispositivosMoviles','0','14','--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);','0','NONQUERY','mst_DispositivosMoviles','CREATE TABLE','AC','44363337',GETDATE(),'44363337',GETDATE())</v>
      </c>
    </row>
    <row r="133" spans="1:18" x14ac:dyDescent="0.35">
      <c r="A133" s="2" t="s">
        <v>15</v>
      </c>
      <c r="B133" s="1" t="s">
        <v>532</v>
      </c>
      <c r="C133" s="2" t="s">
        <v>829</v>
      </c>
      <c r="D133" s="2" t="s">
        <v>18</v>
      </c>
      <c r="E133">
        <v>999</v>
      </c>
      <c r="F133" s="3" t="str">
        <f t="shared" si="10"/>
        <v>-- Id: 132 / NombreQuery: ACTUALIZAR mst_DispositivosMoviles UPDATE mst_DispositivosMoviles
   SET NroTelefonico = ?,
       Propietario = ?,
       IdEstado = ?,
       IdUsuarioActualiza = ?,
       FechaHoraActualizacion = DATETIME(''now'', ''localtime'') 
 WHERE IdEmpresa = ? AND 
       Mac = ? AND 
       Imei = ?;</v>
      </c>
      <c r="G133" s="1">
        <f t="shared" si="8"/>
        <v>7</v>
      </c>
      <c r="H133" s="2" t="s">
        <v>21</v>
      </c>
      <c r="I133" s="2" t="s">
        <v>827</v>
      </c>
      <c r="J133" s="2" t="s">
        <v>131</v>
      </c>
      <c r="K133" s="2" t="s">
        <v>24</v>
      </c>
      <c r="L133" s="2" t="s">
        <v>25</v>
      </c>
      <c r="M133" s="2" t="s">
        <v>164</v>
      </c>
      <c r="N133" s="2" t="s">
        <v>25</v>
      </c>
      <c r="O133" s="2" t="s">
        <v>164</v>
      </c>
      <c r="P133">
        <v>14</v>
      </c>
      <c r="Q133" s="4" t="s">
        <v>861</v>
      </c>
      <c r="R133" s="6" t="str">
        <f t="shared" si="9"/>
        <v>INSERT INTO mst_QuerysSqlite VALUES('01','132','ACTUALIZAR mst_DispositivosMoviles','0','999','-- Id: 132 / NombreQuery: ACTUALIZAR mst_DispositivosMoviles UPDATE mst_DispositivosMoviles
   SET NroTelefonico = ?,
       Propietario = ?,
       IdEstado = ?,
       IdUsuarioActualiza = ?,
       FechaHoraActualizacion = DATETIME(''''now'''', ''''localtime'''') 
 WHERE IdEmpresa = ? AND 
       Mac = ? AND 
       Imei = ?;','7','NONQUERY','mst_DispositivosMoviles','UPDATE','AC','44363337',GETDATE(),'44363337',GETDATE())</v>
      </c>
    </row>
    <row r="134" spans="1:18" x14ac:dyDescent="0.35">
      <c r="A134" s="2" t="s">
        <v>15</v>
      </c>
      <c r="B134" s="1" t="s">
        <v>535</v>
      </c>
      <c r="C134" s="2" t="s">
        <v>830</v>
      </c>
      <c r="D134" s="2" t="s">
        <v>18</v>
      </c>
      <c r="E134">
        <v>999</v>
      </c>
      <c r="F134" s="3" t="str">
        <f t="shared" si="10"/>
        <v>-- Id: 133 / NombreQuery: CLAVE VALOR mst_DispositivosMoviles SELECT Indice Clave,
       Imei || Propietario Valor,
       Indice || '' | '' || Imei || Propietario Concatenado
  FROM mst_DispositivosMoviles
 WHERE IdEmpresa = ?;</v>
      </c>
      <c r="G134" s="1">
        <f t="shared" si="8"/>
        <v>1</v>
      </c>
      <c r="H134" s="2" t="s">
        <v>135</v>
      </c>
      <c r="I134" s="2" t="s">
        <v>827</v>
      </c>
      <c r="J134" s="2" t="s">
        <v>126</v>
      </c>
      <c r="K134" s="2" t="s">
        <v>24</v>
      </c>
      <c r="L134" s="2" t="s">
        <v>25</v>
      </c>
      <c r="M134" s="2" t="s">
        <v>171</v>
      </c>
      <c r="N134" s="2" t="s">
        <v>25</v>
      </c>
      <c r="O134" s="2" t="s">
        <v>171</v>
      </c>
      <c r="P134">
        <v>14</v>
      </c>
      <c r="Q134" s="4" t="s">
        <v>862</v>
      </c>
      <c r="R134" s="6" t="str">
        <f t="shared" si="9"/>
        <v>INSERT INTO mst_QuerysSqlite VALUES('01','133','CLAVE VALOR mst_DispositivosMoviles','0','999','-- Id: 133 / NombreQuery: CLAVE VALOR mst_DispositivosMoviles SELECT Indice Clave,
       Imei || Propietario Valor,
       Indice || '''' | '''' || Imei || Propietario Concatenado
  FROM mst_DispositivosMoviles
 WHERE IdEmpresa = ?;','1','DATATABLE','mst_DispositivosMoviles','READ','AC','44363337',GETDATE(),'44363337',GETDATE())</v>
      </c>
    </row>
    <row r="135" spans="1:18" x14ac:dyDescent="0.35">
      <c r="A135" s="2" t="s">
        <v>15</v>
      </c>
      <c r="B135" s="1" t="s">
        <v>539</v>
      </c>
      <c r="C135" s="2" t="s">
        <v>831</v>
      </c>
      <c r="D135" s="2" t="s">
        <v>18</v>
      </c>
      <c r="E135">
        <v>999</v>
      </c>
      <c r="F135" s="3" t="str">
        <f t="shared" si="10"/>
        <v>-- Id: 134 / NombreQuery: DESCARGAR DATA mst_DispositivosMoviles EXEC sp_Dgm_Gen_ListarDispositivosMoviles</v>
      </c>
      <c r="G135" s="1">
        <f t="shared" si="8"/>
        <v>0</v>
      </c>
      <c r="H135" s="2" t="s">
        <v>135</v>
      </c>
      <c r="I135" s="2" t="s">
        <v>827</v>
      </c>
      <c r="J135" s="2" t="s">
        <v>126</v>
      </c>
      <c r="K135" s="2" t="s">
        <v>24</v>
      </c>
      <c r="L135" s="2" t="s">
        <v>25</v>
      </c>
      <c r="M135" s="2" t="s">
        <v>171</v>
      </c>
      <c r="N135" s="2" t="s">
        <v>25</v>
      </c>
      <c r="O135" s="2" t="s">
        <v>171</v>
      </c>
      <c r="P135">
        <v>14</v>
      </c>
      <c r="Q135" s="4" t="s">
        <v>843</v>
      </c>
      <c r="R135" s="6" t="str">
        <f t="shared" si="9"/>
        <v>INSERT INTO mst_QuerysSqlite VALUES('01','134','DESCARGAR DATA mst_DispositivosMoviles','0','999','-- Id: 134 / NombreQuery: DESCARGAR DATA mst_DispositivosMoviles EXEC sp_Dgm_Gen_ListarDispositivosMoviles','0','DATATABLE','mst_DispositivosMoviles','READ','AC','44363337',GETDATE(),'44363337',GETDATE())</v>
      </c>
    </row>
    <row r="136" spans="1:18" x14ac:dyDescent="0.35">
      <c r="A136" s="2" t="s">
        <v>15</v>
      </c>
      <c r="B136" s="1" t="s">
        <v>542</v>
      </c>
      <c r="C136" s="2" t="s">
        <v>832</v>
      </c>
      <c r="D136" s="2" t="s">
        <v>18</v>
      </c>
      <c r="E136">
        <v>999</v>
      </c>
      <c r="F136" s="3" t="str">
        <f t="shared" si="10"/>
        <v>-- Id: 135 / NombreQuery: ELIMINAR mst_DispositivosMoviles DELETE FROM mst_DispositivosMoviles
      WHERE IdEmpresa = ? AND 
            Mac = ? AND
            Imei = ?;</v>
      </c>
      <c r="G136" s="1">
        <f t="shared" si="8"/>
        <v>3</v>
      </c>
      <c r="H136" s="2" t="s">
        <v>21</v>
      </c>
      <c r="I136" s="2" t="s">
        <v>827</v>
      </c>
      <c r="J136" s="2" t="s">
        <v>143</v>
      </c>
      <c r="K136" s="2" t="s">
        <v>24</v>
      </c>
      <c r="L136" s="2" t="s">
        <v>25</v>
      </c>
      <c r="M136" s="2" t="s">
        <v>178</v>
      </c>
      <c r="N136" s="2" t="s">
        <v>25</v>
      </c>
      <c r="O136" s="2" t="s">
        <v>178</v>
      </c>
      <c r="P136">
        <v>14</v>
      </c>
      <c r="Q136" s="4" t="s">
        <v>844</v>
      </c>
      <c r="R136" s="6" t="str">
        <f t="shared" si="9"/>
        <v>INSERT INTO mst_QuerysSqlite VALUES('01','135','ELIMINAR mst_DispositivosMoviles','0','999','-- Id: 135 / NombreQuery: ELIMINAR mst_DispositivosMoviles DELETE FROM mst_DispositivosMoviles
      WHERE IdEmpresa = ? AND 
            Mac = ? AND
            Imei = ?;','3','NONQUERY','mst_DispositivosMoviles','DELETE','AC','44363337',GETDATE(),'44363337',GETDATE())</v>
      </c>
    </row>
    <row r="137" spans="1:18" x14ac:dyDescent="0.35">
      <c r="A137" s="2" t="s">
        <v>15</v>
      </c>
      <c r="B137" s="1" t="s">
        <v>546</v>
      </c>
      <c r="C137" s="2" t="s">
        <v>833</v>
      </c>
      <c r="D137" s="2" t="s">
        <v>18</v>
      </c>
      <c r="E137">
        <v>999</v>
      </c>
      <c r="F137" s="3" t="str">
        <f t="shared" si="10"/>
        <v>-- Id: 136 / NombreQuery: ELIMINAR TABLA mst_DispositivosMoviles DROP TABLE IF EXISTS mst_DispositivosMoviles;</v>
      </c>
      <c r="G137" s="1">
        <f t="shared" si="8"/>
        <v>0</v>
      </c>
      <c r="H137" s="2" t="s">
        <v>21</v>
      </c>
      <c r="I137" s="2" t="s">
        <v>827</v>
      </c>
      <c r="J137" s="2" t="s">
        <v>148</v>
      </c>
      <c r="K137" s="2" t="s">
        <v>24</v>
      </c>
      <c r="L137" s="2" t="s">
        <v>25</v>
      </c>
      <c r="M137" s="2" t="s">
        <v>178</v>
      </c>
      <c r="N137" s="2" t="s">
        <v>25</v>
      </c>
      <c r="O137" s="2" t="s">
        <v>178</v>
      </c>
      <c r="P137">
        <v>14</v>
      </c>
      <c r="Q137" s="4" t="s">
        <v>845</v>
      </c>
      <c r="R137" s="6" t="str">
        <f t="shared" si="9"/>
        <v>INSERT INTO mst_QuerysSqlite VALUES('01','136','ELIMINAR TABLA mst_DispositivosMoviles','0','999','-- Id: 136 / NombreQuery: ELIMINAR TABLA mst_DispositivosMoviles DROP TABLE IF EXISTS mst_DispositivosMoviles;','0','NONQUERY','mst_DispositivosMoviles','DELETE TABLE','AC','44363337',GETDATE(),'44363337',GETDATE())</v>
      </c>
    </row>
    <row r="138" spans="1:18" x14ac:dyDescent="0.35">
      <c r="A138" s="2" t="s">
        <v>15</v>
      </c>
      <c r="B138" s="1" t="s">
        <v>549</v>
      </c>
      <c r="C138" s="2" t="s">
        <v>834</v>
      </c>
      <c r="D138" s="2" t="s">
        <v>18</v>
      </c>
      <c r="E138">
        <v>999</v>
      </c>
      <c r="F138" s="3" t="str">
        <f t="shared" si="10"/>
        <v>--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G138" s="1">
        <f t="shared" si="8"/>
        <v>9</v>
      </c>
      <c r="H138" s="2" t="s">
        <v>21</v>
      </c>
      <c r="I138" s="2" t="s">
        <v>827</v>
      </c>
      <c r="J138" s="2" t="s">
        <v>152</v>
      </c>
      <c r="K138" s="2" t="s">
        <v>24</v>
      </c>
      <c r="L138" s="2" t="s">
        <v>25</v>
      </c>
      <c r="M138" s="2" t="s">
        <v>185</v>
      </c>
      <c r="N138" s="2" t="s">
        <v>25</v>
      </c>
      <c r="O138" s="2" t="s">
        <v>185</v>
      </c>
      <c r="P138">
        <v>14</v>
      </c>
      <c r="Q138" s="4" t="s">
        <v>863</v>
      </c>
      <c r="R138" s="6" t="str">
        <f t="shared" si="9"/>
        <v>INSERT INTO mst_QuerysSqlite VALUES('01','137','INSERTAR mst_DispositivosMoviles','0','999','--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);','9','NONQUERY','mst_DispositivosMoviles','CREATE','AC','44363337',GETDATE(),'44363337',GETDATE())</v>
      </c>
    </row>
    <row r="139" spans="1:18" x14ac:dyDescent="0.35">
      <c r="A139" s="2" t="s">
        <v>15</v>
      </c>
      <c r="B139" s="1" t="s">
        <v>553</v>
      </c>
      <c r="C139" s="2" t="s">
        <v>835</v>
      </c>
      <c r="D139" s="2" t="s">
        <v>18</v>
      </c>
      <c r="E139">
        <v>999</v>
      </c>
      <c r="F139" s="3" t="str">
        <f t="shared" si="10"/>
        <v>-- Id: 138 / NombreQuery: LIMPIAR TABLA mst_DispositivosMoviles DELETE FROM mst_DispositivosMoviles;</v>
      </c>
      <c r="G139" s="1">
        <f t="shared" si="8"/>
        <v>0</v>
      </c>
      <c r="H139" s="2" t="s">
        <v>21</v>
      </c>
      <c r="I139" s="2" t="s">
        <v>827</v>
      </c>
      <c r="J139" s="2" t="s">
        <v>143</v>
      </c>
      <c r="K139" s="2" t="s">
        <v>24</v>
      </c>
      <c r="L139" s="2" t="s">
        <v>25</v>
      </c>
      <c r="M139" s="2" t="s">
        <v>185</v>
      </c>
      <c r="N139" s="2" t="s">
        <v>25</v>
      </c>
      <c r="O139" s="2" t="s">
        <v>185</v>
      </c>
      <c r="P139">
        <v>14</v>
      </c>
      <c r="Q139" s="4" t="s">
        <v>847</v>
      </c>
      <c r="R139" s="6" t="str">
        <f t="shared" si="9"/>
        <v>INSERT INTO mst_QuerysSqlite VALUES('01','138','LIMPIAR TABLA mst_DispositivosMoviles','0','999','-- Id: 138 / NombreQuery: LIMPIAR TABLA mst_DispositivosMoviles DELETE FROM mst_DispositivosMoviles;','0','NONQUERY','mst_DispositivosMoviles','DELETE','AC','44363337',GETDATE(),'44363337',GETDATE())</v>
      </c>
    </row>
    <row r="140" spans="1:18" x14ac:dyDescent="0.35">
      <c r="A140" s="2" t="s">
        <v>15</v>
      </c>
      <c r="B140" s="1" t="s">
        <v>557</v>
      </c>
      <c r="C140" s="2" t="s">
        <v>836</v>
      </c>
      <c r="D140" s="2" t="s">
        <v>18</v>
      </c>
      <c r="E140">
        <v>999</v>
      </c>
      <c r="F140" s="3" t="str">
        <f t="shared" si="10"/>
        <v>-- Id: 139 / NombreQuery: LISTAR mst_DispositivosMoviles SELECT *
  FROM mst_DispositivosMoviles;</v>
      </c>
      <c r="G140" s="1">
        <f t="shared" si="8"/>
        <v>0</v>
      </c>
      <c r="H140" s="2" t="s">
        <v>135</v>
      </c>
      <c r="I140" s="2" t="s">
        <v>827</v>
      </c>
      <c r="J140" s="2" t="s">
        <v>126</v>
      </c>
      <c r="K140" s="2" t="s">
        <v>24</v>
      </c>
      <c r="L140" s="2" t="s">
        <v>25</v>
      </c>
      <c r="M140" s="2" t="s">
        <v>192</v>
      </c>
      <c r="N140" s="2" t="s">
        <v>25</v>
      </c>
      <c r="O140" s="2" t="s">
        <v>192</v>
      </c>
      <c r="P140">
        <v>14</v>
      </c>
      <c r="Q140" s="4" t="s">
        <v>848</v>
      </c>
      <c r="R140" s="6" t="str">
        <f t="shared" si="9"/>
        <v>INSERT INTO mst_QuerysSqlite VALUES('01','139','LISTAR mst_DispositivosMoviles','0','999','-- Id: 139 / NombreQuery: LISTAR mst_DispositivosMoviles SELECT *
  FROM mst_DispositivosMoviles;','0','DATATABLE','mst_DispositivosMoviles','READ','AC','44363337',GETDATE(),'44363337',GETDATE())</v>
      </c>
    </row>
    <row r="141" spans="1:18" x14ac:dyDescent="0.35">
      <c r="A141" s="2" t="s">
        <v>15</v>
      </c>
      <c r="B141" s="1" t="s">
        <v>560</v>
      </c>
      <c r="C141" s="2" t="s">
        <v>837</v>
      </c>
      <c r="D141" s="2" t="s">
        <v>18</v>
      </c>
      <c r="E141">
        <v>999</v>
      </c>
      <c r="F141" s="3" t="str">
        <f t="shared" si="10"/>
        <v>-- Id: 140 / NombreQuery: OBTENER mst_DispositivosMoviles SELECT *
  FROM mst_DispositivosMoviles
 WHERE IdEmpresa = ? AND 
       Mac = ? AND 
       Imei = ?;</v>
      </c>
      <c r="G141" s="1">
        <f t="shared" si="8"/>
        <v>3</v>
      </c>
      <c r="H141" s="2" t="s">
        <v>135</v>
      </c>
      <c r="I141" s="2" t="s">
        <v>827</v>
      </c>
      <c r="J141" s="2" t="s">
        <v>126</v>
      </c>
      <c r="K141" s="2" t="s">
        <v>24</v>
      </c>
      <c r="L141" s="2" t="s">
        <v>25</v>
      </c>
      <c r="M141" s="2" t="s">
        <v>192</v>
      </c>
      <c r="N141" s="2" t="s">
        <v>25</v>
      </c>
      <c r="O141" s="2" t="s">
        <v>192</v>
      </c>
      <c r="P141">
        <v>14</v>
      </c>
      <c r="Q141" s="4" t="s">
        <v>849</v>
      </c>
      <c r="R141" s="6" t="str">
        <f t="shared" si="9"/>
        <v>INSERT INTO mst_QuerysSqlite VALUES('01','140','OBTENER mst_DispositivosMoviles','0','999','-- Id: 140 / NombreQuery: OBTENER mst_DispositivosMoviles SELECT *
  FROM mst_DispositivosMoviles
 WHERE IdEmpresa = ? AND 
       Mac = ? AND 
       Imei = ?;','3','DATATABLE','mst_DispositivosMoviles','READ','AC','44363337',GETDATE(),'44363337',GETDATE())</v>
      </c>
    </row>
    <row r="142" spans="1:18" x14ac:dyDescent="0.35">
      <c r="A142" s="1" t="s">
        <v>15</v>
      </c>
      <c r="B142" s="1" t="s">
        <v>564</v>
      </c>
      <c r="C142" s="1" t="s">
        <v>109</v>
      </c>
      <c r="D142" s="1" t="s">
        <v>18</v>
      </c>
      <c r="E142">
        <v>15</v>
      </c>
      <c r="F142" t="str">
        <f t="shared" si="10"/>
        <v>--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G142" s="1">
        <f t="shared" si="8"/>
        <v>0</v>
      </c>
      <c r="H142" s="1" t="s">
        <v>21</v>
      </c>
      <c r="I142" s="1" t="s">
        <v>111</v>
      </c>
      <c r="J142" s="1" t="s">
        <v>23</v>
      </c>
      <c r="K142" s="1" t="s">
        <v>24</v>
      </c>
      <c r="L142" s="1" t="s">
        <v>25</v>
      </c>
      <c r="M142" s="1" t="s">
        <v>107</v>
      </c>
      <c r="N142" s="1" t="s">
        <v>25</v>
      </c>
      <c r="O142" s="1" t="s">
        <v>107</v>
      </c>
      <c r="P142">
        <v>15</v>
      </c>
      <c r="Q142" s="9" t="str">
        <f>RIGHT(VLOOKUP(C142,Todos!C:F,4,0),LEN(VLOOKUP(C142,Todos!C:F,4,0))-LEN(TRIM(C142))-26)</f>
        <v>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R142" s="6" t="str">
        <f t="shared" si="9"/>
        <v>INSERT INTO mst_QuerysSqlite VALUES('01','141','CREAR TABLA mst_QuerysSqlite','0','15','--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);','0','NONQUERY','mst_QuerysSqlite','CREATE TABLE','AC','44363337',GETDATE(),'44363337',GETDATE())</v>
      </c>
    </row>
    <row r="143" spans="1:18" x14ac:dyDescent="0.35">
      <c r="A143" s="1" t="s">
        <v>15</v>
      </c>
      <c r="B143" s="1" t="s">
        <v>567</v>
      </c>
      <c r="C143" s="1" t="s">
        <v>452</v>
      </c>
      <c r="D143" s="1" t="s">
        <v>18</v>
      </c>
      <c r="E143">
        <v>999</v>
      </c>
      <c r="F143" t="str">
        <f t="shared" ref="F143:F207" si="11">CONCATENATE("-- Id: ",B143," / NombreQuery: ",C143," ",Q143)</f>
        <v>--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G143" s="1">
        <f t="shared" si="8"/>
        <v>11</v>
      </c>
      <c r="H143" s="1" t="s">
        <v>21</v>
      </c>
      <c r="I143" s="1" t="s">
        <v>111</v>
      </c>
      <c r="J143" s="1" t="s">
        <v>131</v>
      </c>
      <c r="K143" s="1" t="s">
        <v>24</v>
      </c>
      <c r="L143" s="1" t="s">
        <v>25</v>
      </c>
      <c r="M143" s="1" t="s">
        <v>454</v>
      </c>
      <c r="N143" s="1" t="s">
        <v>25</v>
      </c>
      <c r="O143" s="1" t="s">
        <v>454</v>
      </c>
      <c r="P143">
        <v>15</v>
      </c>
      <c r="Q143" s="9" t="str">
        <f>RIGHT(VLOOKUP(C143,Todos!C:F,4,0),LEN(VLOOKUP(C143,Todos!C:F,4,0))-LEN(TRIM(C143))-26)</f>
        <v>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R143" s="6" t="str">
        <f t="shared" si="9"/>
        <v>INSERT INTO mst_QuerysSqlite VALUES('01','142','ACTUALIZAR mst_QuerysSqlite','0','999','--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?;','11','NONQUERY','mst_QuerysSqlite','UPDATE','AC','44363337',GETDATE(),'44363337',GETDATE())</v>
      </c>
    </row>
    <row r="144" spans="1:18" x14ac:dyDescent="0.35">
      <c r="A144" s="1" t="s">
        <v>15</v>
      </c>
      <c r="B144" s="1" t="s">
        <v>571</v>
      </c>
      <c r="C144" s="1" t="s">
        <v>456</v>
      </c>
      <c r="D144" s="1" t="s">
        <v>18</v>
      </c>
      <c r="E144">
        <v>999</v>
      </c>
      <c r="F144" t="str">
        <f t="shared" si="11"/>
        <v>-- Id: 143 / NombreQuery: CLAVE VALOR mst_QuerysSqlite _x000D_
SELECT Id Clave,_x000D_
       Dex Valor,_x000D_
       Id || '' | '' || Dex Concatenado_x000D_
  FROM mst_OpcionesConfiguracion_x000D_
 WHERE IdEmpresa = ?;</v>
      </c>
      <c r="G144" s="1">
        <f t="shared" si="8"/>
        <v>1</v>
      </c>
      <c r="H144" s="1" t="s">
        <v>135</v>
      </c>
      <c r="I144" s="1" t="s">
        <v>111</v>
      </c>
      <c r="J144" s="1" t="s">
        <v>126</v>
      </c>
      <c r="K144" s="1" t="s">
        <v>24</v>
      </c>
      <c r="L144" s="1" t="s">
        <v>25</v>
      </c>
      <c r="M144" s="1" t="s">
        <v>454</v>
      </c>
      <c r="N144" s="1" t="s">
        <v>25</v>
      </c>
      <c r="O144" s="1" t="s">
        <v>454</v>
      </c>
      <c r="P144">
        <v>15</v>
      </c>
      <c r="Q144" s="9" t="str">
        <f>RIGHT(VLOOKUP(C144,Todos!C:F,4,0),LEN(VLOOKUP(C144,Todos!C:F,4,0))-LEN(TRIM(C144))-26)</f>
        <v>_x000D_
SELECT Id Clave,_x000D_
       Dex Valor,_x000D_
       Id || '' | '' || Dex Concatenado_x000D_
  FROM mst_OpcionesConfiguracion_x000D_
 WHERE IdEmpresa = ?;</v>
      </c>
      <c r="R144" s="6" t="str">
        <f t="shared" si="9"/>
        <v>INSERT INTO mst_QuerysSqlite VALUES('01','143','CLAVE VALOR mst_QuerysSqlite','0','999','-- Id: 143 / NombreQuery: CLAVE VALOR mst_QuerysSqlite _x000D_
SELECT Id Clave,_x000D_
       Dex Valor,_x000D_
       Id || '''' | '''' || Dex Concatenado_x000D_
  FROM mst_OpcionesConfiguracion_x000D_
 WHERE IdEmpresa = ?;','1','DATATABLE','mst_QuerysSqlite','READ','AC','44363337',GETDATE(),'44363337',GETDATE())</v>
      </c>
    </row>
    <row r="145" spans="1:18" x14ac:dyDescent="0.35">
      <c r="A145" s="1" t="s">
        <v>15</v>
      </c>
      <c r="B145" s="1" t="s">
        <v>574</v>
      </c>
      <c r="C145" s="1" t="s">
        <v>459</v>
      </c>
      <c r="D145" s="1" t="s">
        <v>18</v>
      </c>
      <c r="E145">
        <v>999</v>
      </c>
      <c r="F145" t="str">
        <f t="shared" si="11"/>
        <v>-- Id: 144 / NombreQuery: DESCARGAR DATA mst_QuerysSqlite _x000D_
EXEC sp_Dgm_Gen_ListarQuerys</v>
      </c>
      <c r="G145" s="1">
        <f t="shared" si="8"/>
        <v>0</v>
      </c>
      <c r="H145" s="1" t="s">
        <v>135</v>
      </c>
      <c r="I145" s="1" t="s">
        <v>111</v>
      </c>
      <c r="J145" s="1" t="s">
        <v>126</v>
      </c>
      <c r="K145" s="1" t="s">
        <v>24</v>
      </c>
      <c r="L145" s="1" t="s">
        <v>25</v>
      </c>
      <c r="M145" s="1" t="s">
        <v>461</v>
      </c>
      <c r="N145" s="1" t="s">
        <v>25</v>
      </c>
      <c r="O145" s="1" t="s">
        <v>461</v>
      </c>
      <c r="P145">
        <v>15</v>
      </c>
      <c r="Q145" s="9" t="str">
        <f>RIGHT(VLOOKUP(C145,Todos!C:F,4,0),LEN(VLOOKUP(C145,Todos!C:F,4,0))-LEN(TRIM(C145))-26)</f>
        <v>_x000D_
EXEC sp_Dgm_Gen_ListarQuerys</v>
      </c>
      <c r="R145" s="6" t="str">
        <f t="shared" si="9"/>
        <v>INSERT INTO mst_QuerysSqlite VALUES('01','144','DESCARGAR DATA mst_QuerysSqlite','0','999','-- Id: 144 / NombreQuery: DESCARGAR DATA mst_QuerysSqlite _x000D_
EXEC sp_Dgm_Gen_ListarQuerys','0','DATATABLE','mst_QuerysSqlite','READ','AC','44363337',GETDATE(),'44363337',GETDATE())</v>
      </c>
    </row>
    <row r="146" spans="1:18" x14ac:dyDescent="0.35">
      <c r="A146" s="1" t="s">
        <v>15</v>
      </c>
      <c r="B146" s="1" t="s">
        <v>578</v>
      </c>
      <c r="C146" s="1" t="s">
        <v>463</v>
      </c>
      <c r="D146" s="1" t="s">
        <v>18</v>
      </c>
      <c r="E146">
        <v>999</v>
      </c>
      <c r="F146" t="str">
        <f t="shared" si="11"/>
        <v>-- Id: 145 / NombreQuery: ELIMINAR mst_QuerysSqlite _x000D_
DELETE FROM mst_QuerysSqlite_x000D_
      WHERE Id = ?;</v>
      </c>
      <c r="G146" s="1">
        <f t="shared" si="8"/>
        <v>1</v>
      </c>
      <c r="H146" s="1" t="s">
        <v>21</v>
      </c>
      <c r="I146" s="1" t="s">
        <v>111</v>
      </c>
      <c r="J146" s="1" t="s">
        <v>143</v>
      </c>
      <c r="K146" s="1" t="s">
        <v>24</v>
      </c>
      <c r="L146" s="1" t="s">
        <v>25</v>
      </c>
      <c r="M146" s="1" t="s">
        <v>465</v>
      </c>
      <c r="N146" s="1" t="s">
        <v>25</v>
      </c>
      <c r="O146" s="1" t="s">
        <v>465</v>
      </c>
      <c r="P146">
        <v>15</v>
      </c>
      <c r="Q146" s="9" t="str">
        <f>RIGHT(VLOOKUP(C146,Todos!C:F,4,0),LEN(VLOOKUP(C146,Todos!C:F,4,0))-LEN(TRIM(C146))-26)</f>
        <v>_x000D_
DELETE FROM mst_QuerysSqlite_x000D_
      WHERE Id = ?;</v>
      </c>
      <c r="R146" s="6" t="str">
        <f t="shared" si="9"/>
        <v>INSERT INTO mst_QuerysSqlite VALUES('01','145','ELIMINAR mst_QuerysSqlite','0','999','-- Id: 145 / NombreQuery: ELIMINAR mst_QuerysSqlite _x000D_
DELETE FROM mst_QuerysSqlite_x000D_
      WHERE Id = ?;','1','NONQUERY','mst_QuerysSqlite','DELETE','AC','44363337',GETDATE(),'44363337',GETDATE())</v>
      </c>
    </row>
    <row r="147" spans="1:18" x14ac:dyDescent="0.35">
      <c r="A147" s="1" t="s">
        <v>15</v>
      </c>
      <c r="B147" s="1" t="s">
        <v>581</v>
      </c>
      <c r="C147" s="1" t="s">
        <v>467</v>
      </c>
      <c r="D147" s="1" t="s">
        <v>18</v>
      </c>
      <c r="E147">
        <v>999</v>
      </c>
      <c r="F147" t="str">
        <f t="shared" si="11"/>
        <v>-- Id: 146 / NombreQuery: ELIMINAR TABLA mst_QuerysSqlite _x000D_
DROP TABLE IF EXISTS mst_QuerysSqlite;</v>
      </c>
      <c r="G147" s="1">
        <f t="shared" si="8"/>
        <v>0</v>
      </c>
      <c r="H147" s="1" t="s">
        <v>21</v>
      </c>
      <c r="I147" s="1" t="s">
        <v>111</v>
      </c>
      <c r="J147" s="1" t="s">
        <v>148</v>
      </c>
      <c r="K147" s="1" t="s">
        <v>24</v>
      </c>
      <c r="L147" s="1" t="s">
        <v>25</v>
      </c>
      <c r="M147" s="1" t="s">
        <v>465</v>
      </c>
      <c r="N147" s="1" t="s">
        <v>25</v>
      </c>
      <c r="O147" s="1" t="s">
        <v>465</v>
      </c>
      <c r="P147">
        <v>15</v>
      </c>
      <c r="Q147" s="9" t="str">
        <f>RIGHT(VLOOKUP(C147,Todos!C:F,4,0),LEN(VLOOKUP(C147,Todos!C:F,4,0))-LEN(TRIM(C147))-26)</f>
        <v>_x000D_
DROP TABLE IF EXISTS mst_QuerysSqlite;</v>
      </c>
      <c r="R147" s="6" t="str">
        <f t="shared" si="9"/>
        <v>INSERT INTO mst_QuerysSqlite VALUES('01','146','ELIMINAR TABLA mst_QuerysSqlite','0','999','-- Id: 146 / NombreQuery: ELIMINAR TABLA mst_QuerysSqlite _x000D_
DROP TABLE IF EXISTS mst_QuerysSqlite;','0','NONQUERY','mst_QuerysSqlite','DELETE TABLE','AC','44363337',GETDATE(),'44363337',GETDATE())</v>
      </c>
    </row>
    <row r="148" spans="1:18" x14ac:dyDescent="0.35">
      <c r="A148" s="1" t="s">
        <v>15</v>
      </c>
      <c r="B148" s="1" t="s">
        <v>585</v>
      </c>
      <c r="C148" s="1" t="s">
        <v>470</v>
      </c>
      <c r="D148" s="1" t="s">
        <v>18</v>
      </c>
      <c r="E148">
        <v>999</v>
      </c>
      <c r="F148" t="str">
        <f t="shared" si="11"/>
        <v>--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G148" s="1">
        <f t="shared" si="8"/>
        <v>12</v>
      </c>
      <c r="H148" s="1" t="s">
        <v>21</v>
      </c>
      <c r="I148" s="1" t="s">
        <v>111</v>
      </c>
      <c r="J148" s="1" t="s">
        <v>152</v>
      </c>
      <c r="K148" s="1" t="s">
        <v>24</v>
      </c>
      <c r="L148" s="1" t="s">
        <v>25</v>
      </c>
      <c r="M148" s="1" t="s">
        <v>472</v>
      </c>
      <c r="N148" s="1" t="s">
        <v>25</v>
      </c>
      <c r="O148" s="1" t="s">
        <v>472</v>
      </c>
      <c r="P148">
        <v>15</v>
      </c>
      <c r="Q148" s="9" t="str">
        <f>RIGHT(VLOOKUP(C148,Todos!C:F,4,0),LEN(VLOOKUP(C148,Todos!C:F,4,0))-LEN(TRIM(C148))-26)</f>
        <v>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R148" s="6" t="str">
        <f t="shared" si="9"/>
        <v>INSERT INTO mst_QuerysSqlite VALUES('01','147','INSERTAR mst_QuerysSqlite','0','999','--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);','12','NONQUERY','mst_QuerysSqlite','CREATE','AC','44363337',GETDATE(),'44363337',GETDATE())</v>
      </c>
    </row>
    <row r="149" spans="1:18" x14ac:dyDescent="0.35">
      <c r="A149" s="1" t="s">
        <v>15</v>
      </c>
      <c r="B149" s="1" t="s">
        <v>588</v>
      </c>
      <c r="C149" s="1" t="s">
        <v>474</v>
      </c>
      <c r="D149" s="1" t="s">
        <v>18</v>
      </c>
      <c r="E149">
        <v>999</v>
      </c>
      <c r="F149" t="str">
        <f t="shared" si="11"/>
        <v>-- Id: 148 / NombreQuery: LIMPIAR TABLA mst_QuerysSqlite _x000D_
DELETE FROM mst_QuerysSqlite;</v>
      </c>
      <c r="G149" s="1">
        <f t="shared" si="8"/>
        <v>0</v>
      </c>
      <c r="H149" s="1" t="s">
        <v>21</v>
      </c>
      <c r="I149" s="1" t="s">
        <v>111</v>
      </c>
      <c r="J149" s="1" t="s">
        <v>143</v>
      </c>
      <c r="K149" s="1" t="s">
        <v>24</v>
      </c>
      <c r="L149" s="1" t="s">
        <v>25</v>
      </c>
      <c r="M149" s="1" t="s">
        <v>476</v>
      </c>
      <c r="N149" s="1" t="s">
        <v>25</v>
      </c>
      <c r="O149" s="1" t="s">
        <v>476</v>
      </c>
      <c r="P149">
        <v>15</v>
      </c>
      <c r="Q149" s="9" t="str">
        <f>RIGHT(VLOOKUP(C149,Todos!C:F,4,0),LEN(VLOOKUP(C149,Todos!C:F,4,0))-LEN(TRIM(C149))-26)</f>
        <v>_x000D_
DELETE FROM mst_QuerysSqlite;</v>
      </c>
      <c r="R149" s="6" t="str">
        <f t="shared" si="9"/>
        <v>INSERT INTO mst_QuerysSqlite VALUES('01','148','LIMPIAR TABLA mst_QuerysSqlite','0','999','-- Id: 148 / NombreQuery: LIMPIAR TABLA mst_QuerysSqlite _x000D_
DELETE FROM mst_QuerysSqlite;','0','NONQUERY','mst_QuerysSqlite','DELETE','AC','44363337',GETDATE(),'44363337',GETDATE())</v>
      </c>
    </row>
    <row r="150" spans="1:18" x14ac:dyDescent="0.35">
      <c r="A150" s="1" t="s">
        <v>15</v>
      </c>
      <c r="B150" s="1" t="s">
        <v>592</v>
      </c>
      <c r="C150" s="1" t="s">
        <v>478</v>
      </c>
      <c r="D150" s="1" t="s">
        <v>18</v>
      </c>
      <c r="E150">
        <v>999</v>
      </c>
      <c r="F150" t="str">
        <f t="shared" si="11"/>
        <v>-- Id: 149 / NombreQuery: LISTAR mst_QuerysSqlite _x000D_
SELECT *_x000D_
  FROM mst_QuerysSqlite;</v>
      </c>
      <c r="G150" s="1">
        <f t="shared" si="8"/>
        <v>0</v>
      </c>
      <c r="H150" s="1" t="s">
        <v>135</v>
      </c>
      <c r="I150" s="1" t="s">
        <v>111</v>
      </c>
      <c r="J150" s="1" t="s">
        <v>126</v>
      </c>
      <c r="K150" s="1" t="s">
        <v>24</v>
      </c>
      <c r="L150" s="1" t="s">
        <v>25</v>
      </c>
      <c r="M150" s="1" t="s">
        <v>480</v>
      </c>
      <c r="N150" s="1" t="s">
        <v>25</v>
      </c>
      <c r="O150" s="1" t="s">
        <v>480</v>
      </c>
      <c r="P150">
        <v>15</v>
      </c>
      <c r="Q150" s="9" t="str">
        <f>RIGHT(VLOOKUP(C150,Todos!C:F,4,0),LEN(VLOOKUP(C150,Todos!C:F,4,0))-LEN(TRIM(C150))-26)</f>
        <v>_x000D_
SELECT *_x000D_
  FROM mst_QuerysSqlite;</v>
      </c>
      <c r="R150" s="6" t="str">
        <f t="shared" si="9"/>
        <v>INSERT INTO mst_QuerysSqlite VALUES('01','149','LISTAR mst_QuerysSqlite','0','999','-- Id: 149 / NombreQuery: LISTAR mst_QuerysSqlite _x000D_
SELECT *_x000D_
  FROM mst_QuerysSqlite;','0','DATATABLE','mst_QuerysSqlite','READ','AC','44363337',GETDATE(),'44363337',GETDATE())</v>
      </c>
    </row>
    <row r="151" spans="1:18" x14ac:dyDescent="0.35">
      <c r="A151" s="1" t="s">
        <v>15</v>
      </c>
      <c r="B151" s="1" t="s">
        <v>595</v>
      </c>
      <c r="C151" s="1" t="s">
        <v>482</v>
      </c>
      <c r="D151" s="1" t="s">
        <v>18</v>
      </c>
      <c r="E151">
        <v>999</v>
      </c>
      <c r="F151" t="str">
        <f t="shared" si="11"/>
        <v>-- Id: 150 / NombreQuery: OBTENER mst_QuerysSqlite _x000D_
SELECT *_x000D_
  FROM mst_QuerysSqlite_x000D_
 WHERE Id = ?;</v>
      </c>
      <c r="G151" s="1">
        <f t="shared" si="8"/>
        <v>1</v>
      </c>
      <c r="H151" s="1" t="s">
        <v>135</v>
      </c>
      <c r="I151" s="1" t="s">
        <v>111</v>
      </c>
      <c r="J151" s="1" t="s">
        <v>126</v>
      </c>
      <c r="K151" s="1" t="s">
        <v>24</v>
      </c>
      <c r="L151" s="1" t="s">
        <v>25</v>
      </c>
      <c r="M151" s="1" t="s">
        <v>484</v>
      </c>
      <c r="N151" s="1" t="s">
        <v>25</v>
      </c>
      <c r="O151" s="1" t="s">
        <v>484</v>
      </c>
      <c r="P151">
        <v>15</v>
      </c>
      <c r="Q151" s="9" t="str">
        <f>RIGHT(VLOOKUP(C151,Todos!C:F,4,0),LEN(VLOOKUP(C151,Todos!C:F,4,0))-LEN(TRIM(C151))-26)</f>
        <v>_x000D_
SELECT *_x000D_
  FROM mst_QuerysSqlite_x000D_
 WHERE Id = ?;</v>
      </c>
      <c r="R151" s="6" t="str">
        <f t="shared" si="9"/>
        <v>INSERT INTO mst_QuerysSqlite VALUES('01','150','OBTENER mst_QuerysSqlite','0','999','-- Id: 150 / NombreQuery: OBTENER mst_QuerysSqlite _x000D_
SELECT *_x000D_
  FROM mst_QuerysSqlite_x000D_
 WHERE Id = ?;','1','DATATABLE','mst_QuerysSqlite','READ','AC','44363337',GETDATE(),'44363337',GETDATE())</v>
      </c>
    </row>
    <row r="152" spans="1:18" x14ac:dyDescent="0.35">
      <c r="A152" s="1" t="s">
        <v>15</v>
      </c>
      <c r="B152" s="1" t="s">
        <v>599</v>
      </c>
      <c r="C152" s="1" t="s">
        <v>751</v>
      </c>
      <c r="D152" s="1" t="s">
        <v>18</v>
      </c>
      <c r="E152">
        <v>16</v>
      </c>
      <c r="F152" t="str">
        <f t="shared" si="11"/>
        <v>--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52" s="1">
        <f t="shared" si="8"/>
        <v>0</v>
      </c>
      <c r="H152" s="1" t="s">
        <v>21</v>
      </c>
      <c r="I152" s="1" t="s">
        <v>753</v>
      </c>
      <c r="J152" s="1" t="s">
        <v>23</v>
      </c>
      <c r="K152" s="1" t="s">
        <v>24</v>
      </c>
      <c r="L152" s="1" t="s">
        <v>25</v>
      </c>
      <c r="M152" s="1" t="s">
        <v>754</v>
      </c>
      <c r="N152" s="1" t="s">
        <v>25</v>
      </c>
      <c r="O152" s="1" t="s">
        <v>754</v>
      </c>
      <c r="P152">
        <v>16</v>
      </c>
      <c r="Q152" s="9" t="str">
        <f>RIGHT(VLOOKUP(C152,Todos!C:F,4,0),LEN(VLOOKUP(C152,Todos!C:F,4,0))-LEN(TRIM(C152))-26)</f>
        <v>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52" s="6" t="str">
        <f t="shared" si="9"/>
        <v>INSERT INTO mst_QuerysSqlite VALUES('01','151','CREAR TABLA crs_EmpresasVsModulos','0','16','--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);','0','NONQUERY','crs_EmpresasVsModulos','CREATE TABLE','AC','44363337',GETDATE(),'44363337',GETDATE())</v>
      </c>
    </row>
    <row r="153" spans="1:18" x14ac:dyDescent="0.35">
      <c r="A153" s="1" t="s">
        <v>15</v>
      </c>
      <c r="B153" s="1" t="s">
        <v>602</v>
      </c>
      <c r="C153" s="1" t="s">
        <v>756</v>
      </c>
      <c r="D153" s="1" t="s">
        <v>18</v>
      </c>
      <c r="E153">
        <v>999</v>
      </c>
      <c r="F153" t="str">
        <f t="shared" si="11"/>
        <v>-- Id: 152 / NombreQuery: ACTUALIZAR crs_EmpresasVsModulos _x000D_
UPDATE crs_EmpresasVsModulos_x000D_
SET IdEstado=?,_x000D_
    FechaHoraActualizacion=DATETIME(''now'',''localtime'')_x000D_
WHERE IdEmpresa=?AND_x000D_
      IdModulo=?;</v>
      </c>
      <c r="G153" s="1">
        <f t="shared" si="8"/>
        <v>3</v>
      </c>
      <c r="H153" s="1" t="s">
        <v>21</v>
      </c>
      <c r="I153" s="1" t="s">
        <v>753</v>
      </c>
      <c r="J153" s="1" t="s">
        <v>131</v>
      </c>
      <c r="K153" s="1" t="s">
        <v>24</v>
      </c>
      <c r="L153" s="1" t="s">
        <v>25</v>
      </c>
      <c r="M153" s="1" t="s">
        <v>758</v>
      </c>
      <c r="N153" s="1" t="s">
        <v>25</v>
      </c>
      <c r="O153" s="1" t="s">
        <v>758</v>
      </c>
      <c r="P153">
        <v>16</v>
      </c>
      <c r="Q153" s="9" t="str">
        <f>RIGHT(VLOOKUP(C153,Todos!C:F,4,0),LEN(VLOOKUP(C153,Todos!C:F,4,0))-LEN(TRIM(C153))-26)</f>
        <v>_x000D_
UPDATE crs_EmpresasVsModulos_x000D_
SET IdEstado=?,_x000D_
    FechaHoraActualizacion=DATETIME(''now'',''localtime'')_x000D_
WHERE IdEmpresa=?AND_x000D_
      IdModulo=?;</v>
      </c>
      <c r="R153" s="6" t="str">
        <f t="shared" si="9"/>
        <v>INSERT INTO mst_QuerysSqlite VALUES('01','152','ACTUALIZAR crs_EmpresasVsModulos','0','999','-- Id: 152 / NombreQuery: ACTUALIZAR crs_EmpresasVsModulos _x000D_
UPDATE crs_EmpresasVsModulos_x000D_
SET IdEstado=?,_x000D_
    FechaHoraActualizacion=DATETIME(''''now'''',''''localtime'''')_x000D_
WHERE IdEmpresa=?AND_x000D_
      IdModulo=?;','3','NONQUERY','crs_EmpresasVsModulos','UPDATE','AC','44363337',GETDATE(),'44363337',GETDATE())</v>
      </c>
    </row>
    <row r="154" spans="1:18" x14ac:dyDescent="0.35">
      <c r="A154" s="1" t="s">
        <v>15</v>
      </c>
      <c r="B154" s="1" t="s">
        <v>606</v>
      </c>
      <c r="C154" s="1" t="s">
        <v>760</v>
      </c>
      <c r="D154" s="1" t="s">
        <v>18</v>
      </c>
      <c r="E154">
        <v>999</v>
      </c>
      <c r="F154" t="str">
        <f t="shared" si="11"/>
        <v>-- Id: 153 / NombreQuery: DESCARGAR DATA crs_EmpresasVsModulos _x000D_
EXEC sp_Dgm_Gen_ListarEmpresasVsModulos</v>
      </c>
      <c r="G154" s="1">
        <f t="shared" si="8"/>
        <v>0</v>
      </c>
      <c r="H154" s="1" t="s">
        <v>135</v>
      </c>
      <c r="I154" s="1" t="s">
        <v>753</v>
      </c>
      <c r="J154" s="1" t="s">
        <v>126</v>
      </c>
      <c r="K154" s="1" t="s">
        <v>24</v>
      </c>
      <c r="L154" s="1" t="s">
        <v>25</v>
      </c>
      <c r="M154" s="1" t="s">
        <v>762</v>
      </c>
      <c r="N154" s="1" t="s">
        <v>25</v>
      </c>
      <c r="O154" s="1" t="s">
        <v>762</v>
      </c>
      <c r="P154">
        <v>16</v>
      </c>
      <c r="Q154" s="9" t="str">
        <f>RIGHT(VLOOKUP(C154,Todos!C:F,4,0),LEN(VLOOKUP(C154,Todos!C:F,4,0))-LEN(TRIM(C154))-26)</f>
        <v>_x000D_
EXEC sp_Dgm_Gen_ListarEmpresasVsModulos</v>
      </c>
      <c r="R154" s="6" t="str">
        <f t="shared" si="9"/>
        <v>INSERT INTO mst_QuerysSqlite VALUES('01','153','DESCARGAR DATA crs_EmpresasVsModulos','0','999','-- Id: 153 / NombreQuery: DESCARGAR DATA crs_EmpresasVsModulos _x000D_
EXEC sp_Dgm_Gen_ListarEmpresasVsModulos','0','DATATABLE','crs_EmpresasVsModulos','READ','AC','44363337',GETDATE(),'44363337',GETDATE())</v>
      </c>
    </row>
    <row r="155" spans="1:18" x14ac:dyDescent="0.35">
      <c r="A155" s="1" t="s">
        <v>15</v>
      </c>
      <c r="B155" s="1" t="s">
        <v>610</v>
      </c>
      <c r="C155" s="1" t="s">
        <v>764</v>
      </c>
      <c r="D155" s="1" t="s">
        <v>18</v>
      </c>
      <c r="E155">
        <v>999</v>
      </c>
      <c r="F155" t="str">
        <f t="shared" si="11"/>
        <v>-- Id: 154 / NombreQuery: ELIMINAR crs_EmpresasVsModulos _x000D_
DELETE FROM crs_EmpresasVsModulos_x000D_
      WHERE IdEmpresa = ? AND IdModulo=?;</v>
      </c>
      <c r="G155" s="1">
        <f t="shared" si="8"/>
        <v>2</v>
      </c>
      <c r="H155" s="1" t="s">
        <v>21</v>
      </c>
      <c r="I155" s="1" t="s">
        <v>753</v>
      </c>
      <c r="J155" s="1" t="s">
        <v>143</v>
      </c>
      <c r="K155" s="1" t="s">
        <v>24</v>
      </c>
      <c r="L155" s="1" t="s">
        <v>25</v>
      </c>
      <c r="M155" s="1" t="s">
        <v>762</v>
      </c>
      <c r="N155" s="1" t="s">
        <v>25</v>
      </c>
      <c r="O155" s="1" t="s">
        <v>762</v>
      </c>
      <c r="P155">
        <v>16</v>
      </c>
      <c r="Q155" s="9" t="str">
        <f>RIGHT(VLOOKUP(C155,Todos!C:F,4,0),LEN(VLOOKUP(C155,Todos!C:F,4,0))-LEN(TRIM(C155))-26)</f>
        <v>_x000D_
DELETE FROM crs_EmpresasVsModulos_x000D_
      WHERE IdEmpresa = ? AND IdModulo=?;</v>
      </c>
      <c r="R155" s="6" t="str">
        <f t="shared" si="9"/>
        <v>INSERT INTO mst_QuerysSqlite VALUES('01','154','ELIMINAR crs_EmpresasVsModulos','0','999','-- Id: 154 / NombreQuery: ELIMINAR crs_EmpresasVsModulos _x000D_
DELETE FROM crs_EmpresasVsModulos_x000D_
      WHERE IdEmpresa = ? AND IdModulo=?;','2','NONQUERY','crs_EmpresasVsModulos','DELETE','AC','44363337',GETDATE(),'44363337',GETDATE())</v>
      </c>
    </row>
    <row r="156" spans="1:18" x14ac:dyDescent="0.35">
      <c r="A156" s="1" t="s">
        <v>15</v>
      </c>
      <c r="B156" s="1" t="s">
        <v>613</v>
      </c>
      <c r="C156" s="1" t="s">
        <v>767</v>
      </c>
      <c r="D156" s="1" t="s">
        <v>18</v>
      </c>
      <c r="E156">
        <v>999</v>
      </c>
      <c r="F156" t="str">
        <f t="shared" si="11"/>
        <v>-- Id: 155 / NombreQuery: ELIMINAR TABLA crs_EmpresasVsModulos _x000D_
DROP TABLE IF EXISTS crs_EmpresasVsModulos;</v>
      </c>
      <c r="G156" s="1">
        <f t="shared" si="8"/>
        <v>0</v>
      </c>
      <c r="H156" s="1" t="s">
        <v>21</v>
      </c>
      <c r="I156" s="1" t="s">
        <v>753</v>
      </c>
      <c r="J156" s="1" t="s">
        <v>148</v>
      </c>
      <c r="K156" s="1" t="s">
        <v>24</v>
      </c>
      <c r="L156" s="1" t="s">
        <v>25</v>
      </c>
      <c r="M156" s="1" t="s">
        <v>769</v>
      </c>
      <c r="N156" s="1" t="s">
        <v>25</v>
      </c>
      <c r="O156" s="1" t="s">
        <v>769</v>
      </c>
      <c r="P156">
        <v>16</v>
      </c>
      <c r="Q156" s="9" t="str">
        <f>RIGHT(VLOOKUP(C156,Todos!C:F,4,0),LEN(VLOOKUP(C156,Todos!C:F,4,0))-LEN(TRIM(C156))-26)</f>
        <v>_x000D_
DROP TABLE IF EXISTS crs_EmpresasVsModulos;</v>
      </c>
      <c r="R156" s="6" t="str">
        <f t="shared" si="9"/>
        <v>INSERT INTO mst_QuerysSqlite VALUES('01','155','ELIMINAR TABLA crs_EmpresasVsModulos','0','999','-- Id: 155 / NombreQuery: ELIMINAR TABLA crs_EmpresasVsModulos _x000D_
DROP TABLE IF EXISTS crs_EmpresasVsModulos;','0','NONQUERY','crs_EmpresasVsModulos','DELETE TABLE','AC','44363337',GETDATE(),'44363337',GETDATE())</v>
      </c>
    </row>
    <row r="157" spans="1:18" x14ac:dyDescent="0.35">
      <c r="A157" s="1" t="s">
        <v>15</v>
      </c>
      <c r="B157" s="1" t="s">
        <v>617</v>
      </c>
      <c r="C157" s="1" t="s">
        <v>771</v>
      </c>
      <c r="D157" s="1" t="s">
        <v>18</v>
      </c>
      <c r="E157">
        <v>999</v>
      </c>
      <c r="F157" t="str">
        <f t="shared" si="11"/>
        <v>--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G157" s="1">
        <f t="shared" si="8"/>
        <v>5</v>
      </c>
      <c r="H157" s="1" t="s">
        <v>21</v>
      </c>
      <c r="I157" s="1" t="s">
        <v>753</v>
      </c>
      <c r="J157" s="1" t="s">
        <v>152</v>
      </c>
      <c r="K157" s="1" t="s">
        <v>24</v>
      </c>
      <c r="L157" s="1" t="s">
        <v>25</v>
      </c>
      <c r="M157" s="1" t="s">
        <v>769</v>
      </c>
      <c r="N157" s="1" t="s">
        <v>25</v>
      </c>
      <c r="O157" s="1" t="s">
        <v>769</v>
      </c>
      <c r="P157">
        <v>16</v>
      </c>
      <c r="Q157" s="9" t="str">
        <f>RIGHT(VLOOKUP(C157,Todos!C:F,4,0),LEN(VLOOKUP(C157,Todos!C:F,4,0))-LEN(TRIM(C157))-26)</f>
        <v>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R157" s="6" t="str">
        <f t="shared" si="9"/>
        <v>INSERT INTO mst_QuerysSqlite VALUES('01','156','INSERTAR crs_EmpresasVsModulos','0','999','--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NULL,','5','NONQUERY','crs_EmpresasVsModulos','CREATE','AC','44363337',GETDATE(),'44363337',GETDATE())</v>
      </c>
    </row>
    <row r="158" spans="1:18" x14ac:dyDescent="0.35">
      <c r="A158" s="1" t="s">
        <v>15</v>
      </c>
      <c r="B158" s="1" t="s">
        <v>620</v>
      </c>
      <c r="C158" s="1" t="s">
        <v>774</v>
      </c>
      <c r="D158" s="1" t="s">
        <v>18</v>
      </c>
      <c r="E158">
        <v>999</v>
      </c>
      <c r="F158" t="str">
        <f t="shared" si="11"/>
        <v>-- Id: 157 / NombreQuery: LIMPIAR TABLA crs_EmpresasVsModulos _x000D_
DELETE FROM crs_EmpresasVsModulos;</v>
      </c>
      <c r="G158" s="1">
        <f t="shared" si="8"/>
        <v>0</v>
      </c>
      <c r="H158" s="1" t="s">
        <v>21</v>
      </c>
      <c r="I158" s="1" t="s">
        <v>753</v>
      </c>
      <c r="J158" s="1" t="s">
        <v>143</v>
      </c>
      <c r="K158" s="1" t="s">
        <v>24</v>
      </c>
      <c r="L158" s="1" t="s">
        <v>25</v>
      </c>
      <c r="M158" s="1" t="s">
        <v>776</v>
      </c>
      <c r="N158" s="1" t="s">
        <v>25</v>
      </c>
      <c r="O158" s="1" t="s">
        <v>776</v>
      </c>
      <c r="P158">
        <v>16</v>
      </c>
      <c r="Q158" s="9" t="str">
        <f>RIGHT(VLOOKUP(C158,Todos!C:F,4,0),LEN(VLOOKUP(C158,Todos!C:F,4,0))-LEN(TRIM(C158))-26)</f>
        <v>_x000D_
DELETE FROM crs_EmpresasVsModulos;</v>
      </c>
      <c r="R158" s="6" t="str">
        <f t="shared" si="9"/>
        <v>INSERT INTO mst_QuerysSqlite VALUES('01','157','LIMPIAR TABLA crs_EmpresasVsModulos','0','999','-- Id: 157 / NombreQuery: LIMPIAR TABLA crs_EmpresasVsModulos _x000D_
DELETE FROM crs_EmpresasVsModulos;','0','NONQUERY','crs_EmpresasVsModulos','DELETE','AC','44363337',GETDATE(),'44363337',GETDATE())</v>
      </c>
    </row>
    <row r="159" spans="1:18" x14ac:dyDescent="0.35">
      <c r="A159" s="1" t="s">
        <v>15</v>
      </c>
      <c r="B159" s="1" t="s">
        <v>624</v>
      </c>
      <c r="C159" s="1" t="s">
        <v>778</v>
      </c>
      <c r="D159" s="1" t="s">
        <v>18</v>
      </c>
      <c r="E159">
        <v>999</v>
      </c>
      <c r="F159" t="str">
        <f t="shared" si="11"/>
        <v>-- Id: 158 / NombreQuery: OBTENER MODULOS X EMPRESA _x000D_
SELECT EVM.IdModulo,_x000D_
       MO.Dex_x000D_
  FROM crs_EmpresasVsModulos EVM_x000D_
       INNER JOIN_x000D_
       mst_Modulos MO ON EVM.IdModulo = MO.Id_x000D_
 WHERE MO.IdEstado = ''AC'' AND _x000D_
       MO.Id &lt;&gt; 0 AND _x000D_
       EVM.IdEmpresa = ?;</v>
      </c>
      <c r="G159" s="1">
        <f t="shared" si="8"/>
        <v>1</v>
      </c>
      <c r="H159" s="1" t="s">
        <v>135</v>
      </c>
      <c r="I159" s="1" t="s">
        <v>753</v>
      </c>
      <c r="J159" s="1" t="s">
        <v>126</v>
      </c>
      <c r="K159" s="1" t="s">
        <v>24</v>
      </c>
      <c r="L159" s="1" t="s">
        <v>25</v>
      </c>
      <c r="M159" s="1" t="s">
        <v>780</v>
      </c>
      <c r="N159" s="1" t="s">
        <v>25</v>
      </c>
      <c r="O159" s="1" t="s">
        <v>780</v>
      </c>
      <c r="P159">
        <v>16</v>
      </c>
      <c r="Q159" s="9" t="str">
        <f>RIGHT(VLOOKUP(C159,Todos!C:F,4,0),LEN(VLOOKUP(C159,Todos!C:F,4,0))-LEN(TRIM(C159))-26)</f>
        <v>_x000D_
SELECT EVM.IdModulo,_x000D_
       MO.Dex_x000D_
  FROM crs_EmpresasVsModulos EVM_x000D_
       INNER JOIN_x000D_
       mst_Modulos MO ON EVM.IdModulo = MO.Id_x000D_
 WHERE MO.IdEstado = ''AC'' AND _x000D_
       MO.Id &lt;&gt; 0 AND _x000D_
       EVM.IdEmpresa = ?;</v>
      </c>
      <c r="R159" s="6" t="str">
        <f t="shared" si="9"/>
        <v>INSERT INTO mst_QuerysSqlite VALUES('01','158','OBTENER MODULOS X EMPRESA','0','999','-- Id: 158 / NombreQuery: OBTENER MODULOS X EMPRESA _x000D_
SELECT EVM.IdModulo,_x000D_
       MO.Dex_x000D_
  FROM crs_EmpresasVsModulos EVM_x000D_
       INNER JOIN_x000D_
       mst_Modulos MO ON EVM.IdModulo = MO.Id_x000D_
 WHERE MO.IdEstado = ''''AC'''' AND _x000D_
       MO.Id &lt;&gt; 0 AND _x000D_
       EVM.IdEmpresa = ?;','1','DATATABLE','crs_EmpresasVsModulos','READ','AC','44363337',GETDATE(),'44363337',GETDATE())</v>
      </c>
    </row>
    <row r="160" spans="1:18" x14ac:dyDescent="0.35">
      <c r="A160" s="1" t="s">
        <v>15</v>
      </c>
      <c r="B160" s="1" t="s">
        <v>627</v>
      </c>
      <c r="C160" s="1" t="s">
        <v>98</v>
      </c>
      <c r="D160" s="1" t="s">
        <v>18</v>
      </c>
      <c r="E160">
        <v>17</v>
      </c>
      <c r="F160" t="str">
        <f t="shared" si="11"/>
        <v>-- Id: 159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G160" s="1">
        <f t="shared" si="8"/>
        <v>0</v>
      </c>
      <c r="H160" s="1" t="s">
        <v>21</v>
      </c>
      <c r="I160" s="1" t="s">
        <v>100</v>
      </c>
      <c r="J160" s="1" t="s">
        <v>23</v>
      </c>
      <c r="K160" s="1" t="s">
        <v>24</v>
      </c>
      <c r="L160" s="1" t="s">
        <v>25</v>
      </c>
      <c r="M160" s="1" t="s">
        <v>101</v>
      </c>
      <c r="N160" s="1" t="s">
        <v>25</v>
      </c>
      <c r="O160" s="1" t="s">
        <v>101</v>
      </c>
      <c r="P160">
        <v>17</v>
      </c>
      <c r="Q160" s="9" t="str">
        <f>RIGHT(VLOOKUP(C160,Todos!C:F,4,0),LEN(VLOOKUP(C160,Todos!C:F,4,0))-LEN(TRIM(C160))-26)</f>
        <v xml:space="preserve">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R160" s="6" t="str">
        <f t="shared" si="9"/>
        <v>INSERT INTO mst_QuerysSqlite VALUES('01','159','CREAR TABLA trx_ConfiguracionesLocales','0','17','-- Id: 159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);','0','NONQUERY','trx_ConfiguracionesLocales','CREATE TABLE','AC','44363337',GETDATE(),'44363337',GETDATE())</v>
      </c>
    </row>
    <row r="161" spans="1:18" x14ac:dyDescent="0.35">
      <c r="A161" s="1" t="s">
        <v>15</v>
      </c>
      <c r="B161" s="1" t="s">
        <v>631</v>
      </c>
      <c r="C161" s="1" t="s">
        <v>611</v>
      </c>
      <c r="D161" s="1" t="s">
        <v>18</v>
      </c>
      <c r="E161">
        <v>999</v>
      </c>
      <c r="F161" t="str">
        <f t="shared" si="11"/>
        <v>-- Id: 160 / NombreQuery: ACTUALIZAR trx_ConfiguracionesLocales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v>
      </c>
      <c r="G161" s="1">
        <f t="shared" si="8"/>
        <v>6</v>
      </c>
      <c r="H161" s="1" t="s">
        <v>21</v>
      </c>
      <c r="I161" s="1" t="s">
        <v>100</v>
      </c>
      <c r="J161" s="1" t="s">
        <v>131</v>
      </c>
      <c r="K161" s="1" t="s">
        <v>24</v>
      </c>
      <c r="L161" s="1" t="s">
        <v>25</v>
      </c>
      <c r="M161" s="1" t="s">
        <v>609</v>
      </c>
      <c r="N161" s="1" t="s">
        <v>25</v>
      </c>
      <c r="O161" s="1" t="s">
        <v>609</v>
      </c>
      <c r="P161">
        <v>17</v>
      </c>
      <c r="Q161" s="9" t="str">
        <f>RIGHT(VLOOKUP(C161,Todos!C:F,4,0),LEN(VLOOKUP(C161,Todos!C:F,4,0))-LEN(TRIM(C161))-26)</f>
        <v>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v>
      </c>
      <c r="R161" s="6" t="str">
        <f t="shared" si="9"/>
        <v>INSERT INTO mst_QuerysSqlite VALUES('01','160','ACTUALIZAR trx_ConfiguracionesLocales','0','999','-- Id: 160 / NombreQuery: ACTUALIZAR trx_ConfiguracionesLocales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?;','6','NONQUERY','trx_ConfiguracionesLocales','UPDATE','AC','44363337',GETDATE(),'44363337',GETDATE())</v>
      </c>
    </row>
    <row r="162" spans="1:18" s="2" customFormat="1" x14ac:dyDescent="0.35">
      <c r="A162" s="2" t="s">
        <v>15</v>
      </c>
      <c r="B162" s="1" t="s">
        <v>635</v>
      </c>
      <c r="C162" s="2" t="s">
        <v>614</v>
      </c>
      <c r="D162" s="2" t="s">
        <v>18</v>
      </c>
      <c r="E162" s="3">
        <v>999</v>
      </c>
      <c r="F162" s="3" t="str">
        <f t="shared" si="11"/>
        <v>-- Id: 161 / NombreQuery: ACTUALIZAR trx_ConfiguracionesLocales X DESCRIPCION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v>
      </c>
      <c r="G162" s="1">
        <f t="shared" si="8"/>
        <v>7</v>
      </c>
      <c r="H162" s="2" t="s">
        <v>124</v>
      </c>
      <c r="I162" s="2" t="s">
        <v>100</v>
      </c>
      <c r="J162" s="2" t="s">
        <v>126</v>
      </c>
      <c r="K162" s="2" t="s">
        <v>24</v>
      </c>
      <c r="L162" s="2" t="s">
        <v>25</v>
      </c>
      <c r="M162" s="2" t="s">
        <v>616</v>
      </c>
      <c r="N162" s="2" t="s">
        <v>25</v>
      </c>
      <c r="O162" s="2" t="s">
        <v>616</v>
      </c>
      <c r="P162" s="3">
        <v>17</v>
      </c>
      <c r="Q162" s="3" t="str">
        <f>RIGHT(VLOOKUP(C162,Todos!C:F,4,0),LEN(VLOOKUP(C162,Todos!C:F,4,0))-LEN(TRIM(C162))-26)</f>
        <v>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v>
      </c>
      <c r="R162" s="3" t="str">
        <f t="shared" si="9"/>
        <v>INSERT INTO mst_QuerysSqlite VALUES('01','161','ACTUALIZAR trx_ConfiguracionesLocales X DESCRIPCION','0','999','-- Id: 161 / NombreQuery: ACTUALIZAR trx_ConfiguracionesLocales X DESCRIPCION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);','7','SCALAR','trx_ConfiguracionesLocales','READ','AC','44363337',GETDATE(),'44363337',GETDATE())</v>
      </c>
    </row>
    <row r="163" spans="1:18" x14ac:dyDescent="0.35">
      <c r="A163" s="1" t="s">
        <v>15</v>
      </c>
      <c r="B163" s="1" t="s">
        <v>638</v>
      </c>
      <c r="C163" s="1" t="s">
        <v>618</v>
      </c>
      <c r="D163" s="1" t="s">
        <v>18</v>
      </c>
      <c r="E163">
        <v>999</v>
      </c>
      <c r="F163" t="str">
        <f t="shared" si="11"/>
        <v>-- Id: 162 / NombreQuery: DESCARGAR DATA trx_ConfiguracionesLocales _x000D_
EXEC sp_Dgm_Gen_ObtenerConfiguracionesLocales ''?'',''?''</v>
      </c>
      <c r="G163" s="1">
        <f t="shared" si="8"/>
        <v>2</v>
      </c>
      <c r="H163" s="1" t="s">
        <v>135</v>
      </c>
      <c r="I163" s="1" t="s">
        <v>100</v>
      </c>
      <c r="J163" s="1" t="s">
        <v>126</v>
      </c>
      <c r="K163" s="1" t="s">
        <v>24</v>
      </c>
      <c r="L163" s="1" t="s">
        <v>25</v>
      </c>
      <c r="M163" s="1" t="s">
        <v>616</v>
      </c>
      <c r="N163" s="1" t="s">
        <v>25</v>
      </c>
      <c r="O163" s="1" t="s">
        <v>616</v>
      </c>
      <c r="P163">
        <v>17</v>
      </c>
      <c r="Q163" s="9" t="str">
        <f>RIGHT(VLOOKUP(C163,Todos!C:F,4,0),LEN(VLOOKUP(C163,Todos!C:F,4,0))-LEN(TRIM(C163))-26)</f>
        <v>_x000D_
EXEC sp_Dgm_Gen_ObtenerConfiguracionesLocales ''?'',''?''</v>
      </c>
      <c r="R163" s="6" t="str">
        <f t="shared" si="9"/>
        <v>INSERT INTO mst_QuerysSqlite VALUES('01','162','DESCARGAR DATA trx_ConfiguracionesLocales','0','999','-- Id: 162 / NombreQuery: DESCARGAR DATA trx_ConfiguracionesLocales _x000D_
EXEC sp_Dgm_Gen_ObtenerConfiguracionesLocales ''''?'''',''''?''''','2','DATATABLE','trx_ConfiguracionesLocales','READ','AC','44363337',GETDATE(),'44363337',GETDATE())</v>
      </c>
    </row>
    <row r="164" spans="1:18" x14ac:dyDescent="0.35">
      <c r="A164" s="1" t="s">
        <v>15</v>
      </c>
      <c r="B164" s="1" t="s">
        <v>642</v>
      </c>
      <c r="C164" s="1" t="s">
        <v>621</v>
      </c>
      <c r="D164" s="1" t="s">
        <v>18</v>
      </c>
      <c r="E164">
        <v>999</v>
      </c>
      <c r="F164" t="str">
        <f t="shared" si="11"/>
        <v>-- Id: 163 / NombreQuery: ELIMINAR TABLA trx_ConfiguracionesLocales _x000D_
DROP TABLE IF EXISTS trx_ConfiguracionesLocales;</v>
      </c>
      <c r="G164" s="1">
        <f t="shared" si="8"/>
        <v>0</v>
      </c>
      <c r="H164" s="1" t="s">
        <v>21</v>
      </c>
      <c r="I164" s="1" t="s">
        <v>100</v>
      </c>
      <c r="J164" s="1" t="s">
        <v>148</v>
      </c>
      <c r="K164" s="1" t="s">
        <v>24</v>
      </c>
      <c r="L164" s="1" t="s">
        <v>25</v>
      </c>
      <c r="M164" s="1" t="s">
        <v>623</v>
      </c>
      <c r="N164" s="1" t="s">
        <v>25</v>
      </c>
      <c r="O164" s="1" t="s">
        <v>623</v>
      </c>
      <c r="P164">
        <v>17</v>
      </c>
      <c r="Q164" s="9" t="str">
        <f>RIGHT(VLOOKUP(C164,Todos!C:F,4,0),LEN(VLOOKUP(C164,Todos!C:F,4,0))-LEN(TRIM(C164))-26)</f>
        <v>_x000D_
DROP TABLE IF EXISTS trx_ConfiguracionesLocales;</v>
      </c>
      <c r="R164" s="6" t="str">
        <f t="shared" si="9"/>
        <v>INSERT INTO mst_QuerysSqlite VALUES('01','163','ELIMINAR TABLA trx_ConfiguracionesLocales','0','999','-- Id: 163 / NombreQuery: ELIMINAR TABLA trx_ConfiguracionesLocales _x000D_
DROP TABLE IF EXISTS trx_ConfiguracionesLocales;','0','NONQUERY','trx_ConfiguracionesLocales','DELETE TABLE','AC','44363337',GETDATE(),'44363337',GETDATE())</v>
      </c>
    </row>
    <row r="165" spans="1:18" x14ac:dyDescent="0.35">
      <c r="A165" s="1" t="s">
        <v>15</v>
      </c>
      <c r="B165" s="1" t="s">
        <v>645</v>
      </c>
      <c r="C165" s="1" t="s">
        <v>625</v>
      </c>
      <c r="D165" s="1" t="s">
        <v>18</v>
      </c>
      <c r="E165">
        <v>999</v>
      </c>
      <c r="F165" t="str">
        <f t="shared" si="11"/>
        <v>-- Id: 164 / NombreQuery: ELIMINAR trx_ConfiguracionesLocales _x000D_
DELETE FROM trx_ConfiguracionesLocales_x000D_
      WHERE IdEmpresa = ? AND _x000D_
            MacDispositivoMovil = ? AND _x000D_
            IdOpcionConfiguracion = ?;</v>
      </c>
      <c r="G165" s="1">
        <f t="shared" si="8"/>
        <v>3</v>
      </c>
      <c r="H165" s="1" t="s">
        <v>21</v>
      </c>
      <c r="I165" s="1" t="s">
        <v>100</v>
      </c>
      <c r="J165" s="1" t="s">
        <v>143</v>
      </c>
      <c r="K165" s="1" t="s">
        <v>24</v>
      </c>
      <c r="L165" s="1" t="s">
        <v>25</v>
      </c>
      <c r="M165" s="1" t="s">
        <v>623</v>
      </c>
      <c r="N165" s="1" t="s">
        <v>25</v>
      </c>
      <c r="O165" s="1" t="s">
        <v>623</v>
      </c>
      <c r="P165">
        <v>17</v>
      </c>
      <c r="Q165" s="9" t="str">
        <f>RIGHT(VLOOKUP(C165,Todos!C:F,4,0),LEN(VLOOKUP(C165,Todos!C:F,4,0))-LEN(TRIM(C165))-26)</f>
        <v>_x000D_
DELETE FROM trx_ConfiguracionesLocales_x000D_
      WHERE IdEmpresa = ? AND _x000D_
            MacDispositivoMovil = ? AND _x000D_
            IdOpcionConfiguracion = ?;</v>
      </c>
      <c r="R165" s="6" t="str">
        <f t="shared" si="9"/>
        <v>INSERT INTO mst_QuerysSqlite VALUES('01','164','ELIMINAR trx_ConfiguracionesLocales','0','999','-- Id: 164 / NombreQuery: ELIMINAR trx_ConfiguracionesLocales _x000D_
DELETE FROM trx_ConfiguracionesLocales_x000D_
      WHERE IdEmpresa = ? AND _x000D_
            MacDispositivoMovil = ? AND _x000D_
            IdOpcionConfiguracion = ?;','3','NONQUERY','trx_ConfiguracionesLocales','DELETE','AC','44363337',GETDATE(),'44363337',GETDATE())</v>
      </c>
    </row>
    <row r="166" spans="1:18" x14ac:dyDescent="0.35">
      <c r="A166" s="1" t="s">
        <v>15</v>
      </c>
      <c r="B166" s="1" t="s">
        <v>649</v>
      </c>
      <c r="C166" s="1" t="s">
        <v>628</v>
      </c>
      <c r="D166" s="1" t="s">
        <v>18</v>
      </c>
      <c r="E166">
        <v>999</v>
      </c>
      <c r="F166" t="str">
        <f t="shared" si="11"/>
        <v>-- Id: 165 / NombreQuery: EXISTE VALOR trx_ConfiguracionesLocales 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v>
      </c>
      <c r="G166" s="1">
        <f t="shared" si="8"/>
        <v>4</v>
      </c>
      <c r="H166" s="1" t="s">
        <v>124</v>
      </c>
      <c r="I166" s="1" t="s">
        <v>100</v>
      </c>
      <c r="J166" s="1" t="s">
        <v>126</v>
      </c>
      <c r="K166" s="1" t="s">
        <v>24</v>
      </c>
      <c r="L166" s="1" t="s">
        <v>25</v>
      </c>
      <c r="M166" s="1" t="s">
        <v>630</v>
      </c>
      <c r="N166" s="1" t="s">
        <v>25</v>
      </c>
      <c r="O166" s="1" t="s">
        <v>630</v>
      </c>
      <c r="P166">
        <v>17</v>
      </c>
      <c r="Q166" s="9" t="str">
        <f>RIGHT(VLOOKUP(C166,Todos!C:F,4,0),LEN(VLOOKUP(C166,Todos!C:F,4,0))-LEN(TRIM(C166))-26)</f>
        <v>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v>
      </c>
      <c r="R166" s="6" t="str">
        <f t="shared" si="9"/>
        <v>INSERT INTO mst_QuerysSqlite VALUES('01','165','EXISTE VALOR trx_ConfiguracionesLocales','0','999','-- Id: 165 / NombreQuery: EXISTE VALOR trx_ConfiguracionesLocales 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);','4','SCALAR','trx_ConfiguracionesLocales','READ','AC','44363337',GETDATE(),'44363337',GETDATE())</v>
      </c>
    </row>
    <row r="167" spans="1:18" x14ac:dyDescent="0.35">
      <c r="A167" s="1" t="s">
        <v>15</v>
      </c>
      <c r="B167" s="1" t="s">
        <v>653</v>
      </c>
      <c r="C167" s="1" t="s">
        <v>632</v>
      </c>
      <c r="D167" s="1" t="s">
        <v>18</v>
      </c>
      <c r="E167">
        <v>999</v>
      </c>
      <c r="F167" t="str">
        <f t="shared" si="11"/>
        <v>-- Id: 166 / NombreQuery: INSERTAR trx_ConfiguracionesLocales 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167" s="1">
        <f t="shared" si="8"/>
        <v>7</v>
      </c>
      <c r="H167" s="1" t="s">
        <v>21</v>
      </c>
      <c r="I167" s="1" t="s">
        <v>100</v>
      </c>
      <c r="J167" s="1" t="s">
        <v>152</v>
      </c>
      <c r="K167" s="1" t="s">
        <v>24</v>
      </c>
      <c r="L167" s="1" t="s">
        <v>25</v>
      </c>
      <c r="M167" s="1" t="s">
        <v>634</v>
      </c>
      <c r="N167" s="1" t="s">
        <v>25</v>
      </c>
      <c r="O167" s="1" t="s">
        <v>634</v>
      </c>
      <c r="P167">
        <v>17</v>
      </c>
      <c r="Q167" s="9" t="str">
        <f>RIGHT(VLOOKUP(C167,Todos!C:F,4,0),LEN(VLOOKUP(C167,Todos!C:F,4,0))-LEN(TRIM(C167))-26)</f>
        <v>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167" s="6" t="str">
        <f t="shared" si="9"/>
        <v>INSERT INTO mst_QuerysSqlite VALUES('01','166','INSERTAR trx_ConfiguracionesLocales','0','999','-- Id: 166 / NombreQuery: INSERTAR trx_ConfiguracionesLocales 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);','7','NONQUERY','trx_ConfiguracionesLocales','CREATE','AC','44363337',GETDATE(),'44363337',GETDATE())</v>
      </c>
    </row>
    <row r="168" spans="1:18" x14ac:dyDescent="0.35">
      <c r="A168" s="1" t="s">
        <v>15</v>
      </c>
      <c r="B168" s="1" t="s">
        <v>656</v>
      </c>
      <c r="C168" s="1" t="s">
        <v>636</v>
      </c>
      <c r="D168" s="1" t="s">
        <v>18</v>
      </c>
      <c r="E168">
        <v>999</v>
      </c>
      <c r="F168" t="str">
        <f t="shared" si="11"/>
        <v>-- Id: 167 / NombreQuery: INSERTAR VALOR trx_ConfiguracionesLocales 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v>
      </c>
      <c r="G168" s="1">
        <f t="shared" si="8"/>
        <v>7</v>
      </c>
      <c r="H168" s="1" t="s">
        <v>124</v>
      </c>
      <c r="I168" s="1" t="s">
        <v>100</v>
      </c>
      <c r="J168" s="1" t="s">
        <v>126</v>
      </c>
      <c r="K168" s="1" t="s">
        <v>24</v>
      </c>
      <c r="L168" s="1" t="s">
        <v>25</v>
      </c>
      <c r="M168" s="1" t="s">
        <v>634</v>
      </c>
      <c r="N168" s="1" t="s">
        <v>25</v>
      </c>
      <c r="O168" s="1" t="s">
        <v>634</v>
      </c>
      <c r="P168">
        <v>17</v>
      </c>
      <c r="Q168" s="9" t="str">
        <f>RIGHT(VLOOKUP(C168,Todos!C:F,4,0),LEN(VLOOKUP(C168,Todos!C:F,4,0))-LEN(TRIM(C168))-26)</f>
        <v>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v>
      </c>
      <c r="R168" s="6" t="str">
        <f t="shared" si="9"/>
        <v>INSERT INTO mst_QuerysSqlite VALUES('01','167','INSERTAR VALOR trx_ConfiguracionesLocales','0','999','-- Id: 167 / NombreQuery: INSERTAR VALOR trx_ConfiguracionesLocales 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);','7','SCALAR','trx_ConfiguracionesLocales','READ','AC','44363337',GETDATE(),'44363337',GETDATE())</v>
      </c>
    </row>
    <row r="169" spans="1:18" x14ac:dyDescent="0.35">
      <c r="A169" s="1" t="s">
        <v>15</v>
      </c>
      <c r="B169" s="1" t="s">
        <v>660</v>
      </c>
      <c r="C169" s="1" t="s">
        <v>639</v>
      </c>
      <c r="D169" s="1" t="s">
        <v>18</v>
      </c>
      <c r="E169">
        <v>999</v>
      </c>
      <c r="F169" t="str">
        <f t="shared" si="11"/>
        <v>-- Id: 168 / NombreQuery: LIMPIAR TABLA trx_ConfiguracionesLocales _x000D_
DELETE FROM trx_ConfiguracionesLocales;</v>
      </c>
      <c r="G169" s="1">
        <f t="shared" si="8"/>
        <v>0</v>
      </c>
      <c r="H169" s="1" t="s">
        <v>21</v>
      </c>
      <c r="I169" s="1" t="s">
        <v>100</v>
      </c>
      <c r="J169" s="1" t="s">
        <v>143</v>
      </c>
      <c r="K169" s="1" t="s">
        <v>24</v>
      </c>
      <c r="L169" s="1" t="s">
        <v>25</v>
      </c>
      <c r="M169" s="1" t="s">
        <v>641</v>
      </c>
      <c r="N169" s="1" t="s">
        <v>25</v>
      </c>
      <c r="O169" s="1" t="s">
        <v>641</v>
      </c>
      <c r="P169">
        <v>17</v>
      </c>
      <c r="Q169" s="9" t="str">
        <f>RIGHT(VLOOKUP(C169,Todos!C:F,4,0),LEN(VLOOKUP(C169,Todos!C:F,4,0))-LEN(TRIM(C169))-26)</f>
        <v>_x000D_
DELETE FROM trx_ConfiguracionesLocales;</v>
      </c>
      <c r="R169" s="6" t="str">
        <f t="shared" si="9"/>
        <v>INSERT INTO mst_QuerysSqlite VALUES('01','168','LIMPIAR TABLA trx_ConfiguracionesLocales','0','999','-- Id: 168 / NombreQuery: LIMPIAR TABLA trx_ConfiguracionesLocales _x000D_
DELETE FROM trx_ConfiguracionesLocales;','0','NONQUERY','trx_ConfiguracionesLocales','DELETE','AC','44363337',GETDATE(),'44363337',GETDATE())</v>
      </c>
    </row>
    <row r="170" spans="1:18" x14ac:dyDescent="0.35">
      <c r="A170" s="1" t="s">
        <v>15</v>
      </c>
      <c r="B170" s="1" t="s">
        <v>663</v>
      </c>
      <c r="C170" s="1" t="s">
        <v>643</v>
      </c>
      <c r="D170" s="1" t="s">
        <v>18</v>
      </c>
      <c r="E170">
        <v>999</v>
      </c>
      <c r="F170" t="str">
        <f t="shared" si="11"/>
        <v>-- Id: 169 / NombreQuery: LISTAR trx_ConfiguracionesLocales _x000D_
SELECT *_x000D_
  FROM trx_ConfiguracionesLocales;</v>
      </c>
      <c r="G170" s="1">
        <f t="shared" si="8"/>
        <v>0</v>
      </c>
      <c r="H170" s="1" t="s">
        <v>135</v>
      </c>
      <c r="I170" s="1" t="s">
        <v>100</v>
      </c>
      <c r="J170" s="1" t="s">
        <v>126</v>
      </c>
      <c r="K170" s="1" t="s">
        <v>24</v>
      </c>
      <c r="L170" s="1" t="s">
        <v>25</v>
      </c>
      <c r="M170" s="1" t="s">
        <v>641</v>
      </c>
      <c r="N170" s="1" t="s">
        <v>25</v>
      </c>
      <c r="O170" s="1" t="s">
        <v>641</v>
      </c>
      <c r="P170">
        <v>17</v>
      </c>
      <c r="Q170" s="9" t="str">
        <f>RIGHT(VLOOKUP(C170,Todos!C:F,4,0),LEN(VLOOKUP(C170,Todos!C:F,4,0))-LEN(TRIM(C170))-26)</f>
        <v>_x000D_
SELECT *_x000D_
  FROM trx_ConfiguracionesLocales;</v>
      </c>
      <c r="R170" s="6" t="str">
        <f t="shared" si="9"/>
        <v>INSERT INTO mst_QuerysSqlite VALUES('01','169','LISTAR trx_ConfiguracionesLocales','0','999','-- Id: 169 / NombreQuery: LISTAR trx_ConfiguracionesLocales _x000D_
SELECT *_x000D_
  FROM trx_ConfiguracionesLocales;','0','DATATABLE','trx_ConfiguracionesLocales','READ','AC','44363337',GETDATE(),'44363337',GETDATE())</v>
      </c>
    </row>
    <row r="171" spans="1:18" x14ac:dyDescent="0.35">
      <c r="A171" s="1" t="s">
        <v>15</v>
      </c>
      <c r="B171" s="1" t="s">
        <v>667</v>
      </c>
      <c r="C171" s="1" t="s">
        <v>646</v>
      </c>
      <c r="D171" s="1" t="s">
        <v>18</v>
      </c>
      <c r="E171">
        <v>999</v>
      </c>
      <c r="F171" t="str">
        <f t="shared" si="11"/>
        <v>-- Id: 170 / NombreQuery: OBTENER trx_ConfiguracionesLocales _x000D_
SELECT *_x000D_
  FROM trx_ConfiguracionesLocales_x000D_
 WHERE IdEmpresa = ? AND _x000D_
       MacDispositivoMovil = ? AND _x000D_
       IdOpcionConfiguracion = ?;</v>
      </c>
      <c r="G171" s="1">
        <f t="shared" si="8"/>
        <v>3</v>
      </c>
      <c r="H171" s="1" t="s">
        <v>135</v>
      </c>
      <c r="I171" s="1" t="s">
        <v>100</v>
      </c>
      <c r="J171" s="1" t="s">
        <v>126</v>
      </c>
      <c r="K171" s="1" t="s">
        <v>24</v>
      </c>
      <c r="L171" s="1" t="s">
        <v>25</v>
      </c>
      <c r="M171" s="1" t="s">
        <v>648</v>
      </c>
      <c r="N171" s="1" t="s">
        <v>25</v>
      </c>
      <c r="O171" s="1" t="s">
        <v>648</v>
      </c>
      <c r="P171">
        <v>17</v>
      </c>
      <c r="Q171" s="9" t="str">
        <f>RIGHT(VLOOKUP(C171,Todos!C:F,4,0),LEN(VLOOKUP(C171,Todos!C:F,4,0))-LEN(TRIM(C171))-26)</f>
        <v>_x000D_
SELECT *_x000D_
  FROM trx_ConfiguracionesLocales_x000D_
 WHERE IdEmpresa = ? AND _x000D_
       MacDispositivoMovil = ? AND _x000D_
       IdOpcionConfiguracion = ?;</v>
      </c>
      <c r="R171" s="6" t="str">
        <f t="shared" si="9"/>
        <v>INSERT INTO mst_QuerysSqlite VALUES('01','170','OBTENER trx_ConfiguracionesLocales','0','999','-- Id: 170 / NombreQuery: OBTENER trx_ConfiguracionesLocales _x000D_
SELECT *_x000D_
  FROM trx_ConfiguracionesLocales_x000D_
 WHERE IdEmpresa = ? AND _x000D_
       MacDispositivoMovil = ? AND _x000D_
       IdOpcionConfiguracion = ?;','3','DATATABLE','trx_ConfiguracionesLocales','READ','AC','44363337',GETDATE(),'44363337',GETDATE())</v>
      </c>
    </row>
    <row r="172" spans="1:18" x14ac:dyDescent="0.35">
      <c r="A172" s="1" t="s">
        <v>15</v>
      </c>
      <c r="B172" s="1" t="s">
        <v>670</v>
      </c>
      <c r="C172" s="16" t="s">
        <v>1226</v>
      </c>
      <c r="D172" s="1" t="s">
        <v>18</v>
      </c>
      <c r="E172">
        <v>999</v>
      </c>
      <c r="F172" t="str">
        <f t="shared" si="11"/>
        <v>-- Id: 171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172" s="1">
        <f t="shared" si="8"/>
        <v>0</v>
      </c>
      <c r="H172" s="1" t="s">
        <v>124</v>
      </c>
      <c r="I172" s="1" t="s">
        <v>100</v>
      </c>
      <c r="J172" s="1" t="s">
        <v>126</v>
      </c>
      <c r="K172" s="1" t="s">
        <v>24</v>
      </c>
      <c r="L172" s="1" t="s">
        <v>25</v>
      </c>
      <c r="M172" s="1" t="s">
        <v>648</v>
      </c>
      <c r="N172" s="1" t="s">
        <v>25</v>
      </c>
      <c r="O172" s="1" t="s">
        <v>648</v>
      </c>
      <c r="P172">
        <v>17</v>
      </c>
      <c r="Q172" s="9" t="s">
        <v>1233</v>
      </c>
      <c r="R172" s="6" t="str">
        <f t="shared" ref="R172" si="12">CONCATENATE("INSERT INTO mst_QuerysSqlite VALUES('",A172,"','",B172,"','",C172,"','",D172,"','",E172,"','",SUBSTITUTE(F172,"''","''''"),"','",G172,"','",H172,"','",I172,"','",J172,"','",K172,"','44363337',GETDATE(),'44363337',GETDATE())")</f>
        <v>INSERT INTO mst_QuerysSqlite VALUES('01','171','EXISTE DATA PENDIENTE DE ENVIAR','0','999','-- Id: 171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EXISTE_DATA_PENDIENTE;','0','SCALAR','trx_ConfiguracionesLocales','READ','AC','44363337',GETDATE(),'44363337',GETDATE())</v>
      </c>
    </row>
    <row r="173" spans="1:18" x14ac:dyDescent="0.35">
      <c r="A173" s="1" t="s">
        <v>15</v>
      </c>
      <c r="B173" s="1" t="s">
        <v>674</v>
      </c>
      <c r="C173" s="1" t="s">
        <v>118</v>
      </c>
      <c r="D173" s="1" t="s">
        <v>19</v>
      </c>
      <c r="E173">
        <v>18</v>
      </c>
      <c r="F173" t="str">
        <f t="shared" si="11"/>
        <v>-- Id: 172 / NombreQuery: CREAR TABLA trx_PersonalNuevo 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v>
      </c>
      <c r="G173" s="1">
        <f t="shared" si="8"/>
        <v>0</v>
      </c>
      <c r="H173" s="1" t="s">
        <v>21</v>
      </c>
      <c r="I173" s="1" t="s">
        <v>120</v>
      </c>
      <c r="J173" s="1" t="s">
        <v>23</v>
      </c>
      <c r="K173" s="1" t="s">
        <v>24</v>
      </c>
      <c r="L173" s="1" t="s">
        <v>25</v>
      </c>
      <c r="M173" s="1" t="s">
        <v>116</v>
      </c>
      <c r="N173" s="1" t="s">
        <v>25</v>
      </c>
      <c r="O173" s="1" t="s">
        <v>116</v>
      </c>
      <c r="P173">
        <v>18</v>
      </c>
      <c r="Q173" s="9" t="str">
        <f>RIGHT(VLOOKUP(C173,Todos!C:F,4,0),LEN(VLOOKUP(C173,Todos!C:F,4,0))-LEN(TRIM(C173))-26)</f>
        <v>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v>
      </c>
      <c r="R173" s="6" t="str">
        <f t="shared" si="9"/>
        <v>INSERT INTO mst_QuerysSqlite VALUES('01','172','CREAR TABLA trx_PersonalNuevo','1','18','-- Id: 172 / NombreQuery: CREAR TABLA trx_PersonalNuevo 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);','0','NONQUERY','trx_PersonalNuevo','CREATE TABLE','AC','44363337',GETDATE(),'44363337',GETDATE())</v>
      </c>
    </row>
    <row r="174" spans="1:18" x14ac:dyDescent="0.35">
      <c r="A174" s="1" t="s">
        <v>15</v>
      </c>
      <c r="B174" s="1" t="s">
        <v>677</v>
      </c>
      <c r="C174" s="1" t="s">
        <v>650</v>
      </c>
      <c r="D174" s="1" t="s">
        <v>19</v>
      </c>
      <c r="E174">
        <v>999</v>
      </c>
      <c r="F174" t="str">
        <f t="shared" si="11"/>
        <v>-- Id: 173 / NombreQuery: ACTUALIZAR trx_PersonalNuevo _x000D_
UPDATE trx_PersonalNuevo_x000D_
   SET Nombre = ?-- VARCHAR (500),_x000D_
 WHERE IdEmpresa = ? AND _x000D_
       Id = ? AND _x000D_
       Item = ?;</v>
      </c>
      <c r="G174" s="1">
        <f t="shared" si="8"/>
        <v>4</v>
      </c>
      <c r="H174" s="1" t="s">
        <v>21</v>
      </c>
      <c r="I174" s="1" t="s">
        <v>120</v>
      </c>
      <c r="J174" s="1" t="s">
        <v>131</v>
      </c>
      <c r="K174" s="1" t="s">
        <v>24</v>
      </c>
      <c r="L174" s="1" t="s">
        <v>25</v>
      </c>
      <c r="M174" s="1" t="s">
        <v>652</v>
      </c>
      <c r="N174" s="1" t="s">
        <v>25</v>
      </c>
      <c r="O174" s="1" t="s">
        <v>652</v>
      </c>
      <c r="P174">
        <v>18</v>
      </c>
      <c r="Q174" s="9" t="str">
        <f>RIGHT(VLOOKUP(C174,Todos!C:F,4,0),LEN(VLOOKUP(C174,Todos!C:F,4,0))-LEN(TRIM(C174))-26)</f>
        <v>_x000D_
UPDATE trx_PersonalNuevo_x000D_
   SET Nombre = ?-- VARCHAR (500),_x000D_
 WHERE IdEmpresa = ? AND _x000D_
       Id = ? AND _x000D_
       Item = ?;</v>
      </c>
      <c r="R174" s="6" t="str">
        <f t="shared" si="9"/>
        <v>INSERT INTO mst_QuerysSqlite VALUES('01','173','ACTUALIZAR trx_PersonalNuevo','1','999','-- Id: 173 / NombreQuery: ACTUALIZAR trx_PersonalNuevo _x000D_
UPDATE trx_PersonalNuevo_x000D_
   SET Nombre = ?-- VARCHAR (500),_x000D_
 WHERE IdEmpresa = ? AND _x000D_
       Id = ? AND _x000D_
       Item = ?;','4','NONQUERY','trx_PersonalNuevo','UPDATE','AC','44363337',GETDATE(),'44363337',GETDATE())</v>
      </c>
    </row>
    <row r="175" spans="1:18" x14ac:dyDescent="0.35">
      <c r="A175" s="1" t="s">
        <v>15</v>
      </c>
      <c r="B175" s="1" t="s">
        <v>681</v>
      </c>
      <c r="C175" s="1" t="s">
        <v>654</v>
      </c>
      <c r="D175" s="1" t="s">
        <v>19</v>
      </c>
      <c r="E175">
        <v>999</v>
      </c>
      <c r="F175" t="str">
        <f t="shared" si="11"/>
        <v>-- Id: 174 / NombreQuery: ELIMINAR TABLA trx_PersonalNuevo _x000D_
DROP TABLE IF EXISTS trx_PersonalNuevo;</v>
      </c>
      <c r="G175" s="1">
        <f t="shared" si="8"/>
        <v>0</v>
      </c>
      <c r="H175" s="1" t="s">
        <v>21</v>
      </c>
      <c r="I175" s="1" t="s">
        <v>120</v>
      </c>
      <c r="J175" s="1" t="s">
        <v>148</v>
      </c>
      <c r="K175" s="1" t="s">
        <v>24</v>
      </c>
      <c r="L175" s="1" t="s">
        <v>25</v>
      </c>
      <c r="M175" s="1" t="s">
        <v>652</v>
      </c>
      <c r="N175" s="1" t="s">
        <v>25</v>
      </c>
      <c r="O175" s="1" t="s">
        <v>652</v>
      </c>
      <c r="P175">
        <v>18</v>
      </c>
      <c r="Q175" s="9" t="str">
        <f>RIGHT(VLOOKUP(C175,Todos!C:F,4,0),LEN(VLOOKUP(C175,Todos!C:F,4,0))-LEN(TRIM(C175))-26)</f>
        <v>_x000D_
DROP TABLE IF EXISTS trx_PersonalNuevo;</v>
      </c>
      <c r="R175" s="6" t="str">
        <f t="shared" si="9"/>
        <v>INSERT INTO mst_QuerysSqlite VALUES('01','174','ELIMINAR TABLA trx_PersonalNuevo','1','999','-- Id: 174 / NombreQuery: ELIMINAR TABLA trx_PersonalNuevo _x000D_
DROP TABLE IF EXISTS trx_PersonalNuevo;','0','NONQUERY','trx_PersonalNuevo','DELETE TABLE','AC','44363337',GETDATE(),'44363337',GETDATE())</v>
      </c>
    </row>
    <row r="176" spans="1:18" x14ac:dyDescent="0.35">
      <c r="A176" s="1" t="s">
        <v>15</v>
      </c>
      <c r="B176" s="1" t="s">
        <v>684</v>
      </c>
      <c r="C176" s="1" t="s">
        <v>657</v>
      </c>
      <c r="D176" s="1" t="s">
        <v>19</v>
      </c>
      <c r="E176">
        <v>999</v>
      </c>
      <c r="F176" t="str">
        <f t="shared" si="11"/>
        <v>-- Id: 175 / NombreQuery: ELIMINAR trx_PersonalNuevo _x000D_
DELETE FROM trx_PersonalNuevo_x000D_
      WHERE IdEmpresa = ? AND _x000D_
            Id = ? AND _x000D_
            Item = ?;</v>
      </c>
      <c r="G176" s="1">
        <f t="shared" si="8"/>
        <v>3</v>
      </c>
      <c r="H176" s="1" t="s">
        <v>21</v>
      </c>
      <c r="I176" s="1" t="s">
        <v>120</v>
      </c>
      <c r="J176" s="1" t="s">
        <v>143</v>
      </c>
      <c r="K176" s="1" t="s">
        <v>24</v>
      </c>
      <c r="L176" s="1" t="s">
        <v>25</v>
      </c>
      <c r="M176" s="1" t="s">
        <v>659</v>
      </c>
      <c r="N176" s="1" t="s">
        <v>25</v>
      </c>
      <c r="O176" s="1" t="s">
        <v>659</v>
      </c>
      <c r="P176">
        <v>18</v>
      </c>
      <c r="Q176" s="9" t="str">
        <f>RIGHT(VLOOKUP(C176,Todos!C:F,4,0),LEN(VLOOKUP(C176,Todos!C:F,4,0))-LEN(TRIM(C176))-26)</f>
        <v>_x000D_
DELETE FROM trx_PersonalNuevo_x000D_
      WHERE IdEmpresa = ? AND _x000D_
            Id = ? AND _x000D_
            Item = ?;</v>
      </c>
      <c r="R176" s="6" t="str">
        <f t="shared" si="9"/>
        <v>INSERT INTO mst_QuerysSqlite VALUES('01','175','ELIMINAR trx_PersonalNuevo','1','999','-- Id: 175 / NombreQuery: ELIMINAR trx_PersonalNuevo _x000D_
DELETE FROM trx_PersonalNuevo_x000D_
      WHERE IdEmpresa = ? AND _x000D_
            Id = ? AND _x000D_
            Item = ?;','3','NONQUERY','trx_PersonalNuevo','DELETE','AC','44363337',GETDATE(),'44363337',GETDATE())</v>
      </c>
    </row>
    <row r="177" spans="1:18" x14ac:dyDescent="0.35">
      <c r="A177" s="1" t="s">
        <v>15</v>
      </c>
      <c r="B177" s="1" t="s">
        <v>688</v>
      </c>
      <c r="C177" s="1" t="s">
        <v>661</v>
      </c>
      <c r="D177" s="1" t="s">
        <v>19</v>
      </c>
      <c r="E177">
        <v>999</v>
      </c>
      <c r="F177" t="str">
        <f t="shared" si="11"/>
        <v>-- Id: 176 / NombreQuery: INSERTAR trx_PersonalNuevo _x000D_
INSERT INTO trx_PersonalNuevo VALUES (_x000D_
                                 ?,-- IdEmpresa           VARCHAR (2)    NOT NULL,_x000D_
                                 ?,-- Idtareo             VARCHAR (12)   NOT NULL,_x000D_
                                 ?,-- Item                SMALLINT       NOT NULL,_x000D_
                                 ?-- Nombre              VARCHAR (500)  NOT NULL,_x000D_
                              );</v>
      </c>
      <c r="G177" s="1">
        <f t="shared" si="8"/>
        <v>4</v>
      </c>
      <c r="H177" s="1" t="s">
        <v>21</v>
      </c>
      <c r="I177" s="1" t="s">
        <v>120</v>
      </c>
      <c r="J177" s="1" t="s">
        <v>152</v>
      </c>
      <c r="K177" s="1" t="s">
        <v>24</v>
      </c>
      <c r="L177" s="1" t="s">
        <v>25</v>
      </c>
      <c r="M177" s="1" t="s">
        <v>659</v>
      </c>
      <c r="N177" s="1" t="s">
        <v>25</v>
      </c>
      <c r="O177" s="1" t="s">
        <v>659</v>
      </c>
      <c r="P177">
        <v>18</v>
      </c>
      <c r="Q177" s="9" t="str">
        <f>RIGHT(VLOOKUP(C177,Todos!C:F,4,0),LEN(VLOOKUP(C177,Todos!C:F,4,0))-LEN(TRIM(C177))-26)</f>
        <v>_x000D_
INSERT INTO trx_PersonalNuevo VALUES (_x000D_
                                 ?,-- IdEmpresa           VARCHAR (2)    NOT NULL,_x000D_
                                 ?,-- Idtareo             VARCHAR (12)   NOT NULL,_x000D_
                                 ?,-- Item                SMALLINT       NOT NULL,_x000D_
                                 ?-- Nombre              VARCHAR (500)  NOT NULL,_x000D_
                              );</v>
      </c>
      <c r="R177" s="6" t="str">
        <f t="shared" si="9"/>
        <v>INSERT INTO mst_QuerysSqlite VALUES('01','176','INSERTAR trx_PersonalNuevo','1','999','-- Id: 176 / NombreQuery: INSERTAR trx_PersonalNuevo _x000D_
INSERT INTO trx_PersonalNuevo VALUES (_x000D_
                                 ?,-- IdEmpresa           VARCHAR (2)    NOT NULL,_x000D_
                                 ?,-- Idtareo             VARCHAR (12)   NOT NULL,_x000D_
                                 ?,-- Item                SMALLINT       NOT NULL,_x000D_
                                 ?-- Nombre              VARCHAR (500)  NOT NULL,_x000D_
                              );','4','NONQUERY','trx_PersonalNuevo','CREATE','AC','44363337',GETDATE(),'44363337',GETDATE())</v>
      </c>
    </row>
    <row r="178" spans="1:18" x14ac:dyDescent="0.35">
      <c r="A178" s="1" t="s">
        <v>15</v>
      </c>
      <c r="B178" s="1" t="s">
        <v>691</v>
      </c>
      <c r="C178" s="1" t="s">
        <v>664</v>
      </c>
      <c r="D178" s="1" t="s">
        <v>19</v>
      </c>
      <c r="E178">
        <v>999</v>
      </c>
      <c r="F178" t="str">
        <f t="shared" si="11"/>
        <v>-- Id: 177 / NombreQuery: LIMPIAR TABLA trx_PersonalNuevo _x000D_
DELETE FROM trx_PersonalNuevo;</v>
      </c>
      <c r="G178" s="1">
        <f t="shared" si="8"/>
        <v>0</v>
      </c>
      <c r="H178" s="1" t="s">
        <v>21</v>
      </c>
      <c r="I178" s="1" t="s">
        <v>120</v>
      </c>
      <c r="J178" s="1" t="s">
        <v>143</v>
      </c>
      <c r="K178" s="1" t="s">
        <v>24</v>
      </c>
      <c r="L178" s="1" t="s">
        <v>25</v>
      </c>
      <c r="M178" s="1" t="s">
        <v>666</v>
      </c>
      <c r="N178" s="1" t="s">
        <v>25</v>
      </c>
      <c r="O178" s="1" t="s">
        <v>666</v>
      </c>
      <c r="P178">
        <v>18</v>
      </c>
      <c r="Q178" s="9" t="str">
        <f>RIGHT(VLOOKUP(C178,Todos!C:F,4,0),LEN(VLOOKUP(C178,Todos!C:F,4,0))-LEN(TRIM(C178))-26)</f>
        <v>_x000D_
DELETE FROM trx_PersonalNuevo;</v>
      </c>
      <c r="R178" s="6" t="str">
        <f t="shared" si="9"/>
        <v>INSERT INTO mst_QuerysSqlite VALUES('01','177','LIMPIAR TABLA trx_PersonalNuevo','1','999','-- Id: 177 / NombreQuery: LIMPIAR TABLA trx_PersonalNuevo _x000D_
DELETE FROM trx_PersonalNuevo;','0','NONQUERY','trx_PersonalNuevo','DELETE','AC','44363337',GETDATE(),'44363337',GETDATE())</v>
      </c>
    </row>
    <row r="179" spans="1:18" x14ac:dyDescent="0.35">
      <c r="A179" s="1" t="s">
        <v>15</v>
      </c>
      <c r="B179" s="1" t="s">
        <v>695</v>
      </c>
      <c r="C179" s="1" t="s">
        <v>668</v>
      </c>
      <c r="D179" s="1" t="s">
        <v>19</v>
      </c>
      <c r="E179">
        <v>999</v>
      </c>
      <c r="F179" t="str">
        <f t="shared" si="11"/>
        <v>-- Id: 178 / NombreQuery: LISTAR trx_PersonalNuevo _x000D_
SELECT *_x000D_
  FROM trx_PersonalNuevo;</v>
      </c>
      <c r="G179" s="1">
        <f t="shared" si="8"/>
        <v>0</v>
      </c>
      <c r="H179" s="1" t="s">
        <v>135</v>
      </c>
      <c r="I179" s="1" t="s">
        <v>120</v>
      </c>
      <c r="J179" s="1" t="s">
        <v>126</v>
      </c>
      <c r="K179" s="1" t="s">
        <v>24</v>
      </c>
      <c r="L179" s="1" t="s">
        <v>25</v>
      </c>
      <c r="M179" s="1" t="s">
        <v>666</v>
      </c>
      <c r="N179" s="1" t="s">
        <v>25</v>
      </c>
      <c r="O179" s="1" t="s">
        <v>666</v>
      </c>
      <c r="P179">
        <v>18</v>
      </c>
      <c r="Q179" s="9" t="str">
        <f>RIGHT(VLOOKUP(C179,Todos!C:F,4,0),LEN(VLOOKUP(C179,Todos!C:F,4,0))-LEN(TRIM(C179))-26)</f>
        <v>_x000D_
SELECT *_x000D_
  FROM trx_PersonalNuevo;</v>
      </c>
      <c r="R179" s="6" t="str">
        <f t="shared" si="9"/>
        <v>INSERT INTO mst_QuerysSqlite VALUES('01','178','LISTAR trx_PersonalNuevo','1','999','-- Id: 178 / NombreQuery: LISTAR trx_PersonalNuevo _x000D_
SELECT *_x000D_
  FROM trx_PersonalNuevo;','0','DATATABLE','trx_PersonalNuevo','READ','AC','44363337',GETDATE(),'44363337',GETDATE())</v>
      </c>
    </row>
    <row r="180" spans="1:18" x14ac:dyDescent="0.35">
      <c r="A180" s="1" t="s">
        <v>15</v>
      </c>
      <c r="B180" s="1" t="s">
        <v>698</v>
      </c>
      <c r="C180" s="1" t="s">
        <v>671</v>
      </c>
      <c r="D180" s="1" t="s">
        <v>18</v>
      </c>
      <c r="E180">
        <v>999</v>
      </c>
      <c r="F180" t="str">
        <f t="shared" si="11"/>
        <v>-- Id: 179 / NombreQuery: OBTENER trx_PersonalNuevo _x000D_
SELECT *_x000D_
  FROM trx_PersonalNuevo_x000D_
 WHERE IdEmpresa = ? AND _x000D_
       IdTareo = ? AND _x000D_
       Item = ?;</v>
      </c>
      <c r="G180" s="1">
        <f t="shared" si="8"/>
        <v>3</v>
      </c>
      <c r="H180" s="1" t="s">
        <v>135</v>
      </c>
      <c r="I180" s="1" t="s">
        <v>120</v>
      </c>
      <c r="J180" s="1" t="s">
        <v>126</v>
      </c>
      <c r="K180" s="1" t="s">
        <v>24</v>
      </c>
      <c r="L180" s="1" t="s">
        <v>25</v>
      </c>
      <c r="M180" s="1" t="s">
        <v>673</v>
      </c>
      <c r="N180" s="1" t="s">
        <v>25</v>
      </c>
      <c r="O180" s="1" t="s">
        <v>673</v>
      </c>
      <c r="P180">
        <v>18</v>
      </c>
      <c r="Q180" s="9" t="str">
        <f>RIGHT(VLOOKUP(C180,Todos!C:F,4,0),LEN(VLOOKUP(C180,Todos!C:F,4,0))-LEN(TRIM(C180))-26)</f>
        <v>_x000D_
SELECT *_x000D_
  FROM trx_PersonalNuevo_x000D_
 WHERE IdEmpresa = ? AND _x000D_
       IdTareo = ? AND _x000D_
       Item = ?;</v>
      </c>
      <c r="R180" s="6" t="str">
        <f t="shared" si="9"/>
        <v>INSERT INTO mst_QuerysSqlite VALUES('01','179','OBTENER trx_PersonalNuevo','0','999','-- Id: 179 / NombreQuery: OBTENER trx_PersonalNuevo _x000D_
SELECT *_x000D_
  FROM trx_PersonalNuevo_x000D_
 WHERE IdEmpresa = ? AND _x000D_
       IdTareo = ? AND _x000D_
       Item = ?;','3','DATATABLE','trx_PersonalNuevo','READ','AC','44363337',GETDATE(),'44363337',GETDATE())</v>
      </c>
    </row>
    <row r="181" spans="1:18" x14ac:dyDescent="0.35">
      <c r="A181" s="1" t="s">
        <v>15</v>
      </c>
      <c r="B181" s="1" t="s">
        <v>702</v>
      </c>
      <c r="C181" s="1" t="s">
        <v>83</v>
      </c>
      <c r="D181" s="1" t="s">
        <v>19</v>
      </c>
      <c r="E181">
        <v>19</v>
      </c>
      <c r="F181" t="str">
        <f t="shared" si="11"/>
        <v>-- Id: 180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G181" s="1">
        <f t="shared" si="8"/>
        <v>0</v>
      </c>
      <c r="H181" s="1" t="s">
        <v>21</v>
      </c>
      <c r="I181" s="1" t="s">
        <v>86</v>
      </c>
      <c r="J181" s="1" t="s">
        <v>23</v>
      </c>
      <c r="K181" s="1" t="s">
        <v>24</v>
      </c>
      <c r="L181" s="1" t="s">
        <v>25</v>
      </c>
      <c r="M181" s="1" t="s">
        <v>81</v>
      </c>
      <c r="N181" s="1" t="s">
        <v>25</v>
      </c>
      <c r="O181" s="1" t="s">
        <v>81</v>
      </c>
      <c r="P181">
        <v>19</v>
      </c>
      <c r="Q181" s="9" t="str">
        <f>RIGHT(VLOOKUP(C181,Todos!C:F,4,0),LEN(VLOOKUP(C181,Todos!C:F,4,0))-LEN(TRIM(C181))-26)</f>
        <v>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R181" s="6" t="str">
        <f t="shared" si="9"/>
        <v>INSERT INTO mst_QuerysSqlite VALUES('01','180','CREAR TABLA trx_Tareos','1','19','-- Id: 180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Id));','0','NONQUERY','trx_Tareos','CREATE TABLE','AC','44363337',GETDATE(),'44363337',GETDATE())</v>
      </c>
    </row>
    <row r="182" spans="1:18" x14ac:dyDescent="0.35">
      <c r="A182" s="1" t="s">
        <v>15</v>
      </c>
      <c r="B182" s="1" t="s">
        <v>706</v>
      </c>
      <c r="C182" s="1" t="s">
        <v>675</v>
      </c>
      <c r="D182" s="1" t="s">
        <v>19</v>
      </c>
      <c r="E182">
        <v>999</v>
      </c>
      <c r="F182" t="str">
        <f t="shared" si="11"/>
        <v>-- Id: 181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G182" s="1">
        <f t="shared" si="8"/>
        <v>11</v>
      </c>
      <c r="H182" s="1" t="s">
        <v>21</v>
      </c>
      <c r="I182" s="1" t="s">
        <v>86</v>
      </c>
      <c r="J182" s="1" t="s">
        <v>131</v>
      </c>
      <c r="K182" s="1" t="s">
        <v>24</v>
      </c>
      <c r="L182" s="1" t="s">
        <v>25</v>
      </c>
      <c r="M182" s="1" t="s">
        <v>673</v>
      </c>
      <c r="N182" s="1" t="s">
        <v>25</v>
      </c>
      <c r="O182" s="1" t="s">
        <v>673</v>
      </c>
      <c r="P182">
        <v>19</v>
      </c>
      <c r="Q182" s="9" t="str">
        <f>RIGHT(VLOOKUP(C182,Todos!C:F,4,0),LEN(VLOOKUP(C182,Todos!C:F,4,0))-LEN(TRIM(C182))-26)</f>
        <v>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R182" s="6" t="str">
        <f t="shared" si="9"/>
        <v>INSERT INTO mst_QuerysSqlite VALUES('01','181','ACTUALIZAR trx_Tareos','1','999','-- Id: 181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Id=?;','11','NONQUERY','trx_Tareos','UPDATE','AC','44363337',GETDATE(),'44363337',GETDATE())</v>
      </c>
    </row>
    <row r="183" spans="1:18" x14ac:dyDescent="0.35">
      <c r="A183" s="1" t="s">
        <v>15</v>
      </c>
      <c r="B183" s="1" t="s">
        <v>709</v>
      </c>
      <c r="C183" s="1" t="s">
        <v>678</v>
      </c>
      <c r="D183" s="1" t="s">
        <v>19</v>
      </c>
      <c r="E183">
        <v>999</v>
      </c>
      <c r="F183" t="str">
        <f t="shared" si="11"/>
        <v>-- Id: 182 / NombreQuery: CONTAR trx_Tareos PENDIENTES _x000D_
SELECT COUNT( * ) _x000D_
  FROM trx_Tareos_x000D_
 WHERE IdEstado = ''PE'';</v>
      </c>
      <c r="G183" s="1">
        <f t="shared" si="8"/>
        <v>0</v>
      </c>
      <c r="H183" s="1" t="s">
        <v>124</v>
      </c>
      <c r="I183" s="1" t="s">
        <v>86</v>
      </c>
      <c r="J183" s="1" t="s">
        <v>126</v>
      </c>
      <c r="K183" s="1" t="s">
        <v>24</v>
      </c>
      <c r="L183" s="1" t="s">
        <v>25</v>
      </c>
      <c r="M183" s="1" t="s">
        <v>680</v>
      </c>
      <c r="N183" s="1" t="s">
        <v>25</v>
      </c>
      <c r="O183" s="1" t="s">
        <v>680</v>
      </c>
      <c r="P183">
        <v>19</v>
      </c>
      <c r="Q183" s="9" t="str">
        <f>RIGHT(VLOOKUP(C183,Todos!C:F,4,0),LEN(VLOOKUP(C183,Todos!C:F,4,0))-LEN(TRIM(C183))-26)</f>
        <v>_x000D_
SELECT COUNT( * ) _x000D_
  FROM trx_Tareos_x000D_
 WHERE IdEstado = ''PE'';</v>
      </c>
      <c r="R183" s="6" t="str">
        <f t="shared" si="9"/>
        <v>INSERT INTO mst_QuerysSqlite VALUES('01','182','CONTAR trx_Tareos PENDIENTES','1','999','-- Id: 182 / NombreQuery: CONTAR trx_Tareos PENDIENTES _x000D_
SELECT COUNT( * ) _x000D_
  FROM trx_Tareos_x000D_
 WHERE IdEstado = ''''PE'''';','0','SCALAR','trx_Tareos','READ','AC','44363337',GETDATE(),'44363337',GETDATE())</v>
      </c>
    </row>
    <row r="184" spans="1:18" x14ac:dyDescent="0.35">
      <c r="A184" s="1" t="s">
        <v>15</v>
      </c>
      <c r="B184" s="1" t="s">
        <v>713</v>
      </c>
      <c r="C184" s="1" t="s">
        <v>682</v>
      </c>
      <c r="D184" s="1" t="s">
        <v>19</v>
      </c>
      <c r="E184">
        <v>999</v>
      </c>
      <c r="F184" t="str">
        <f t="shared" si="11"/>
        <v>-- Id: 183 / NombreQuery: ELIMINAR TABLA trx_Tareos _x000D_
DROP TABLE IF EXISTS trx_Tareos;</v>
      </c>
      <c r="G184" s="1">
        <f t="shared" si="8"/>
        <v>0</v>
      </c>
      <c r="H184" s="1" t="s">
        <v>21</v>
      </c>
      <c r="I184" s="1" t="s">
        <v>86</v>
      </c>
      <c r="J184" s="1" t="s">
        <v>148</v>
      </c>
      <c r="K184" s="1" t="s">
        <v>24</v>
      </c>
      <c r="L184" s="1" t="s">
        <v>25</v>
      </c>
      <c r="M184" s="1" t="s">
        <v>680</v>
      </c>
      <c r="N184" s="1" t="s">
        <v>25</v>
      </c>
      <c r="O184" s="1" t="s">
        <v>680</v>
      </c>
      <c r="P184">
        <v>19</v>
      </c>
      <c r="Q184" s="9" t="str">
        <f>RIGHT(VLOOKUP(C184,Todos!C:F,4,0),LEN(VLOOKUP(C184,Todos!C:F,4,0))-LEN(TRIM(C184))-26)</f>
        <v>_x000D_
DROP TABLE IF EXISTS trx_Tareos;</v>
      </c>
      <c r="R184" s="6" t="str">
        <f t="shared" si="9"/>
        <v>INSERT INTO mst_QuerysSqlite VALUES('01','183','ELIMINAR TABLA trx_Tareos','1','999','-- Id: 183 / NombreQuery: ELIMINAR TABLA trx_Tareos _x000D_
DROP TABLE IF EXISTS trx_Tareos;','0','NONQUERY','trx_Tareos','DELETE TABLE','AC','44363337',GETDATE(),'44363337',GETDATE())</v>
      </c>
    </row>
    <row r="185" spans="1:18" x14ac:dyDescent="0.35">
      <c r="A185" s="1" t="s">
        <v>15</v>
      </c>
      <c r="B185" s="1" t="s">
        <v>716</v>
      </c>
      <c r="C185" s="1" t="s">
        <v>685</v>
      </c>
      <c r="D185" s="1" t="s">
        <v>19</v>
      </c>
      <c r="E185">
        <v>999</v>
      </c>
      <c r="F185" t="str">
        <f t="shared" si="11"/>
        <v>-- Id: 184 / NombreQuery: ELIMINAR trx_Tareos _x000D_
DELETE FROM trx_Tareos_x000D_
      WHERE IdEmpresa = ? AND _x000D_
            Id = ?;</v>
      </c>
      <c r="G185" s="1">
        <f t="shared" si="8"/>
        <v>2</v>
      </c>
      <c r="H185" s="1" t="s">
        <v>21</v>
      </c>
      <c r="I185" s="1" t="s">
        <v>86</v>
      </c>
      <c r="J185" s="1" t="s">
        <v>143</v>
      </c>
      <c r="K185" s="1" t="s">
        <v>24</v>
      </c>
      <c r="L185" s="1" t="s">
        <v>25</v>
      </c>
      <c r="M185" s="1" t="s">
        <v>687</v>
      </c>
      <c r="N185" s="1" t="s">
        <v>25</v>
      </c>
      <c r="O185" s="1" t="s">
        <v>687</v>
      </c>
      <c r="P185">
        <v>19</v>
      </c>
      <c r="Q185" s="9" t="str">
        <f>RIGHT(VLOOKUP(C185,Todos!C:F,4,0),LEN(VLOOKUP(C185,Todos!C:F,4,0))-LEN(TRIM(C185))-26)</f>
        <v>_x000D_
DELETE FROM trx_Tareos_x000D_
      WHERE IdEmpresa = ? AND _x000D_
            Id = ?;</v>
      </c>
      <c r="R185" s="6" t="str">
        <f t="shared" si="9"/>
        <v>INSERT INTO mst_QuerysSqlite VALUES('01','184','ELIMINAR trx_Tareos','1','999','-- Id: 184 / NombreQuery: ELIMINAR trx_Tareos _x000D_
DELETE FROM trx_Tareos_x000D_
      WHERE IdEmpresa = ? AND _x000D_
            Id = ?;','2','NONQUERY','trx_Tareos','DELETE','AC','44363337',GETDATE(),'44363337',GETDATE())</v>
      </c>
    </row>
    <row r="186" spans="1:18" x14ac:dyDescent="0.35">
      <c r="A186" s="1" t="s">
        <v>15</v>
      </c>
      <c r="B186" s="1" t="s">
        <v>720</v>
      </c>
      <c r="C186" s="1" t="s">
        <v>689</v>
      </c>
      <c r="D186" s="1" t="s">
        <v>19</v>
      </c>
      <c r="E186">
        <v>999</v>
      </c>
      <c r="F186" t="str">
        <f t="shared" si="11"/>
        <v>-- Id: 185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G186" s="1">
        <f t="shared" si="8"/>
        <v>11</v>
      </c>
      <c r="H186" s="1" t="s">
        <v>21</v>
      </c>
      <c r="I186" s="1" t="s">
        <v>86</v>
      </c>
      <c r="J186" s="1" t="s">
        <v>152</v>
      </c>
      <c r="K186" s="1" t="s">
        <v>24</v>
      </c>
      <c r="L186" s="1" t="s">
        <v>25</v>
      </c>
      <c r="M186" s="1" t="s">
        <v>687</v>
      </c>
      <c r="N186" s="1" t="s">
        <v>25</v>
      </c>
      <c r="O186" s="1" t="s">
        <v>687</v>
      </c>
      <c r="P186">
        <v>19</v>
      </c>
      <c r="Q186" s="9" t="str">
        <f>RIGHT(VLOOKUP(C186,Todos!C:F,4,0),LEN(VLOOKUP(C186,Todos!C:F,4,0))-LEN(TRIM(C186))-26)</f>
        <v>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R186" s="6" t="str">
        <f t="shared" si="9"/>
        <v>INSERT INTO mst_QuerysSqlite VALUES('01','185','INSERTAR trx_Tareos','1','999','-- Id: 185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VARCHAR(500)','11','NONQUERY','trx_Tareos','CREATE','AC','44363337',GETDATE(),'44363337',GETDATE())</v>
      </c>
    </row>
    <row r="187" spans="1:18" x14ac:dyDescent="0.35">
      <c r="A187" s="1" t="s">
        <v>15</v>
      </c>
      <c r="B187" s="1" t="s">
        <v>723</v>
      </c>
      <c r="C187" s="1" t="s">
        <v>692</v>
      </c>
      <c r="D187" s="1" t="s">
        <v>19</v>
      </c>
      <c r="E187">
        <v>999</v>
      </c>
      <c r="F187" t="str">
        <f t="shared" si="11"/>
        <v>-- Id: 186 / NombreQuery: LIMPIAR TABLA trx_Tareos _x000D_
DELETE FROM trx_Tareos;</v>
      </c>
      <c r="G187" s="1">
        <f t="shared" si="8"/>
        <v>0</v>
      </c>
      <c r="H187" s="1" t="s">
        <v>21</v>
      </c>
      <c r="I187" s="1" t="s">
        <v>86</v>
      </c>
      <c r="J187" s="1" t="s">
        <v>143</v>
      </c>
      <c r="K187" s="1" t="s">
        <v>24</v>
      </c>
      <c r="L187" s="1" t="s">
        <v>25</v>
      </c>
      <c r="M187" s="1" t="s">
        <v>694</v>
      </c>
      <c r="N187" s="1" t="s">
        <v>25</v>
      </c>
      <c r="O187" s="1" t="s">
        <v>694</v>
      </c>
      <c r="P187">
        <v>19</v>
      </c>
      <c r="Q187" s="9" t="str">
        <f>RIGHT(VLOOKUP(C187,Todos!C:F,4,0),LEN(VLOOKUP(C187,Todos!C:F,4,0))-LEN(TRIM(C187))-26)</f>
        <v>_x000D_
DELETE FROM trx_Tareos;</v>
      </c>
      <c r="R187" s="6" t="str">
        <f t="shared" si="9"/>
        <v>INSERT INTO mst_QuerysSqlite VALUES('01','186','LIMPIAR TABLA trx_Tareos','1','999','-- Id: 186 / NombreQuery: LIMPIAR TABLA trx_Tareos _x000D_
DELETE FROM trx_Tareos;','0','NONQUERY','trx_Tareos','DELETE','AC','44363337',GETDATE(),'44363337',GETDATE())</v>
      </c>
    </row>
    <row r="188" spans="1:18" x14ac:dyDescent="0.35">
      <c r="A188" s="1" t="s">
        <v>15</v>
      </c>
      <c r="B188" s="1" t="s">
        <v>727</v>
      </c>
      <c r="C188" s="1" t="s">
        <v>696</v>
      </c>
      <c r="D188" s="1" t="s">
        <v>19</v>
      </c>
      <c r="E188">
        <v>999</v>
      </c>
      <c r="F188" t="str">
        <f t="shared" si="11"/>
        <v>-- Id: 187 / NombreQuery: LISTAR trx_Tareos _x000D_
SELECT *_x000D_
  FROM trx_Tareos;</v>
      </c>
      <c r="G188" s="1">
        <f t="shared" si="8"/>
        <v>0</v>
      </c>
      <c r="H188" s="1" t="s">
        <v>135</v>
      </c>
      <c r="I188" s="1" t="s">
        <v>86</v>
      </c>
      <c r="J188" s="1" t="s">
        <v>126</v>
      </c>
      <c r="K188" s="1" t="s">
        <v>24</v>
      </c>
      <c r="L188" s="1" t="s">
        <v>25</v>
      </c>
      <c r="M188" s="1" t="s">
        <v>694</v>
      </c>
      <c r="N188" s="1" t="s">
        <v>25</v>
      </c>
      <c r="O188" s="1" t="s">
        <v>694</v>
      </c>
      <c r="P188">
        <v>19</v>
      </c>
      <c r="Q188" s="9" t="str">
        <f>RIGHT(VLOOKUP(C188,Todos!C:F,4,0),LEN(VLOOKUP(C188,Todos!C:F,4,0))-LEN(TRIM(C188))-26)</f>
        <v>_x000D_
SELECT *_x000D_
  FROM trx_Tareos;</v>
      </c>
      <c r="R188" s="6" t="str">
        <f t="shared" si="9"/>
        <v>INSERT INTO mst_QuerysSqlite VALUES('01','187','LISTAR trx_Tareos','1','999','-- Id: 187 / NombreQuery: LISTAR trx_Tareos _x000D_
SELECT *_x000D_
  FROM trx_Tareos;','0','DATATABLE','trx_Tareos','READ','AC','44363337',GETDATE(),'44363337',GETDATE())</v>
      </c>
    </row>
    <row r="189" spans="1:18" x14ac:dyDescent="0.35">
      <c r="A189" s="1" t="s">
        <v>15</v>
      </c>
      <c r="B189" s="1" t="s">
        <v>730</v>
      </c>
      <c r="C189" s="1" t="s">
        <v>699</v>
      </c>
      <c r="D189" s="1" t="s">
        <v>19</v>
      </c>
      <c r="E189">
        <v>999</v>
      </c>
      <c r="F189" t="str">
        <f t="shared" si="11"/>
        <v>-- Id: 188 / NombreQuery: OBTENER trx_Tareos X ESTADO Y RANGO FECHA 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G189" s="1">
        <f t="shared" si="8"/>
        <v>4</v>
      </c>
      <c r="H189" s="1" t="s">
        <v>135</v>
      </c>
      <c r="I189" s="1" t="s">
        <v>86</v>
      </c>
      <c r="J189" s="1" t="s">
        <v>126</v>
      </c>
      <c r="K189" s="1" t="s">
        <v>24</v>
      </c>
      <c r="L189" s="1" t="s">
        <v>25</v>
      </c>
      <c r="M189" s="1" t="s">
        <v>701</v>
      </c>
      <c r="N189" s="1" t="s">
        <v>25</v>
      </c>
      <c r="O189" s="1" t="s">
        <v>701</v>
      </c>
      <c r="P189">
        <v>19</v>
      </c>
      <c r="Q189" s="9" t="str">
        <f>RIGHT(VLOOKUP(C189,Todos!C:F,4,0),LEN(VLOOKUP(C189,Todos!C:F,4,0))-LEN(TRIM(C189))-26)</f>
        <v>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R189" s="6" t="str">
        <f t="shared" si="9"/>
        <v>INSERT INTO mst_QuerysSqlite VALUES('01','188','OBTENER trx_Tareos X ESTADO Y RANGO FECHA','1','999','-- Id: 188 / NombreQuery: OBTENER trx_Tareos X ESTADO Y RANGO FECHA 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?;','4','DATATABLE','trx_Tareos','READ','AC','44363337',GETDATE(),'44363337',GETDATE())</v>
      </c>
    </row>
    <row r="190" spans="1:18" x14ac:dyDescent="0.35">
      <c r="A190" s="1" t="s">
        <v>15</v>
      </c>
      <c r="B190" s="1" t="s">
        <v>734</v>
      </c>
      <c r="C190" s="1" t="s">
        <v>703</v>
      </c>
      <c r="D190" s="1" t="s">
        <v>19</v>
      </c>
      <c r="E190">
        <v>999</v>
      </c>
      <c r="F190" t="str">
        <f t="shared" si="11"/>
        <v>-- Id: 189 / NombreQuery: OBTENER trx_Tareos X ID _x000D_
SELECT *_x000D_
  FROM trx_Tareos_x000D_
 WHERE IdEmpresa = ? AND _x000D_
       Id = ?;</v>
      </c>
      <c r="G190" s="1">
        <f t="shared" si="8"/>
        <v>2</v>
      </c>
      <c r="H190" s="1" t="s">
        <v>135</v>
      </c>
      <c r="I190" s="1" t="s">
        <v>86</v>
      </c>
      <c r="J190" s="1" t="s">
        <v>126</v>
      </c>
      <c r="K190" s="1" t="s">
        <v>24</v>
      </c>
      <c r="L190" s="1" t="s">
        <v>25</v>
      </c>
      <c r="M190" s="1" t="s">
        <v>705</v>
      </c>
      <c r="N190" s="1" t="s">
        <v>25</v>
      </c>
      <c r="O190" s="1" t="s">
        <v>705</v>
      </c>
      <c r="P190">
        <v>19</v>
      </c>
      <c r="Q190" s="9" t="str">
        <f>RIGHT(VLOOKUP(C190,Todos!C:F,4,0),LEN(VLOOKUP(C190,Todos!C:F,4,0))-LEN(TRIM(C190))-26)</f>
        <v>_x000D_
SELECT *_x000D_
  FROM trx_Tareos_x000D_
 WHERE IdEmpresa = ? AND _x000D_
       Id = ?;</v>
      </c>
      <c r="R190" s="6" t="str">
        <f t="shared" si="9"/>
        <v>INSERT INTO mst_QuerysSqlite VALUES('01','189','OBTENER trx_Tareos X ID','1','999','-- Id: 189 / NombreQuery: OBTENER trx_Tareos X ID _x000D_
SELECT *_x000D_
  FROM trx_Tareos_x000D_
 WHERE IdEmpresa = ? AND _x000D_
       Id = ?;','2','DATATABLE','trx_Tareos','READ','AC','44363337',GETDATE(),'44363337',GETDATE())</v>
      </c>
    </row>
    <row r="191" spans="1:18" x14ac:dyDescent="0.35">
      <c r="A191" s="1" t="s">
        <v>15</v>
      </c>
      <c r="B191" s="1" t="s">
        <v>738</v>
      </c>
      <c r="C191" s="1" t="s">
        <v>707</v>
      </c>
      <c r="D191" s="1" t="s">
        <v>19</v>
      </c>
      <c r="E191">
        <v>999</v>
      </c>
      <c r="F191" t="str">
        <f t="shared" si="11"/>
        <v>-- Id: 190 / NombreQuery: OBTENER ULTIMO trx_Tareos _x000D_
SELECT CASE WHEN MAX(Id) IS NULL THEN ( (_x000D_
                                           SELECT CASE WHEN MAX(Valor) IS NULL THEN '''' ELSE Valor END IdDispositivo_x000D_
                                             FROM trx_ConfiguracionesLocales_x000D_
                                            WHERE IdOpcionConfiguracion = ''022''_x000D_
                                        )_x000D_
||        ''000000000'') ELSE MAX(ID) END UltimoTareo_x000D_
  FROM trx_Tareos;</v>
      </c>
      <c r="G191" s="1">
        <f t="shared" si="8"/>
        <v>0</v>
      </c>
      <c r="H191" s="1" t="s">
        <v>124</v>
      </c>
      <c r="I191" s="1" t="s">
        <v>86</v>
      </c>
      <c r="J191" s="1" t="s">
        <v>126</v>
      </c>
      <c r="K191" s="1" t="s">
        <v>24</v>
      </c>
      <c r="L191" s="1" t="s">
        <v>25</v>
      </c>
      <c r="M191" s="1" t="s">
        <v>705</v>
      </c>
      <c r="N191" s="1" t="s">
        <v>25</v>
      </c>
      <c r="O191" s="1" t="s">
        <v>705</v>
      </c>
      <c r="P191">
        <v>19</v>
      </c>
      <c r="Q191" s="9" t="str">
        <f>RIGHT(VLOOKUP(C191,Todos!C:F,4,0),LEN(VLOOKUP(C191,Todos!C:F,4,0))-LEN(TRIM(C191))-26)</f>
        <v>_x000D_
SELECT CASE WHEN MAX(Id) IS NULL THEN ( (_x000D_
                                           SELECT CASE WHEN MAX(Valor) IS NULL THEN '''' ELSE Valor END IdDispositivo_x000D_
                                             FROM trx_ConfiguracionesLocales_x000D_
                                            WHERE IdOpcionConfiguracion = ''022''_x000D_
                                        )_x000D_
||        ''000000000'') ELSE MAX(ID) END UltimoTareo_x000D_
  FROM trx_Tareos;</v>
      </c>
      <c r="R191" s="6" t="str">
        <f t="shared" si="9"/>
        <v>INSERT INTO mst_QuerysSqlite VALUES('01','190','OBTENER ULTIMO trx_Tareos','1','999','-- Id: 190 / NombreQuery: OBTENER ULTIMO trx_Tareos _x000D_
SELECT CASE WHEN MAX(Id) IS NULL THEN ( (_x000D_
                                           SELECT CASE WHEN MAX(Valor) IS NULL THEN '''''''' ELSE Valor END IdDispositivo_x000D_
                                             FROM trx_ConfiguracionesLocales_x000D_
                                            WHERE IdOpcionConfiguracion = ''''022''''_x000D_
                                        )_x000D_
||        ''''000000000'''') ELSE MAX(ID) END UltimoTareo_x000D_
  FROM trx_Tareos;','0','SCALAR','trx_Tareos','READ','AC','44363337',GETDATE(),'44363337',GETDATE())</v>
      </c>
    </row>
    <row r="192" spans="1:18" x14ac:dyDescent="0.35">
      <c r="A192" s="1" t="s">
        <v>15</v>
      </c>
      <c r="B192" s="1" t="s">
        <v>742</v>
      </c>
      <c r="C192" s="1" t="s">
        <v>782</v>
      </c>
      <c r="D192" s="1" t="s">
        <v>18</v>
      </c>
      <c r="E192">
        <v>999</v>
      </c>
      <c r="F192" t="str">
        <f t="shared" si="11"/>
        <v xml:space="preserve">-- Id: 191 / NombreQuery: TRANSFERIR trx_Tareos _x000D_
EXEC sp_Dgm_Tareos_TransferirTareo </v>
      </c>
      <c r="G192" s="1">
        <f t="shared" si="8"/>
        <v>0</v>
      </c>
      <c r="H192" s="1" t="s">
        <v>135</v>
      </c>
      <c r="I192" s="1" t="s">
        <v>86</v>
      </c>
      <c r="J192" s="1" t="s">
        <v>126</v>
      </c>
      <c r="K192" s="1" t="s">
        <v>24</v>
      </c>
      <c r="L192" s="1" t="s">
        <v>25</v>
      </c>
      <c r="M192" s="1" t="s">
        <v>780</v>
      </c>
      <c r="N192" s="1" t="s">
        <v>25</v>
      </c>
      <c r="O192" s="1" t="s">
        <v>780</v>
      </c>
      <c r="P192">
        <v>19</v>
      </c>
      <c r="Q192" s="9" t="str">
        <f>RIGHT(VLOOKUP(C192,Todos!C:F,4,0),LEN(VLOOKUP(C192,Todos!C:F,4,0))-LEN(TRIM(C192))-26)</f>
        <v xml:space="preserve">_x000D_
EXEC sp_Dgm_Tareos_TransferirTareo </v>
      </c>
      <c r="R192" s="6" t="str">
        <f t="shared" si="9"/>
        <v>INSERT INTO mst_QuerysSqlite VALUES('01','191','TRANSFERIR trx_Tareos','0','999','-- Id: 191 / NombreQuery: TRANSFERIR trx_Tareos _x000D_
EXEC sp_Dgm_Tareos_TransferirTareo ','0','DATATABLE','trx_Tareos','READ','AC','44363337',GETDATE(),'44363337',GETDATE())</v>
      </c>
    </row>
    <row r="193" spans="1:18" x14ac:dyDescent="0.35">
      <c r="A193" s="1" t="s">
        <v>15</v>
      </c>
      <c r="B193" s="1" t="s">
        <v>746</v>
      </c>
      <c r="C193" s="1" t="s">
        <v>789</v>
      </c>
      <c r="D193" s="1" t="s">
        <v>19</v>
      </c>
      <c r="E193">
        <v>999</v>
      </c>
      <c r="F193" t="str">
        <f t="shared" si="11"/>
        <v>-- Id: 192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G193" s="1">
        <f t="shared" si="8"/>
        <v>2</v>
      </c>
      <c r="H193" s="1" t="s">
        <v>135</v>
      </c>
      <c r="I193" s="1" t="s">
        <v>86</v>
      </c>
      <c r="J193" s="1" t="s">
        <v>126</v>
      </c>
      <c r="K193" s="1" t="s">
        <v>24</v>
      </c>
      <c r="L193" s="1" t="s">
        <v>25</v>
      </c>
      <c r="M193" s="1" t="s">
        <v>791</v>
      </c>
      <c r="N193" s="1" t="s">
        <v>25</v>
      </c>
      <c r="O193" s="1" t="s">
        <v>791</v>
      </c>
      <c r="P193">
        <v>19</v>
      </c>
      <c r="Q193" s="9" t="str">
        <f>RIGHT(VLOOKUP(C193,Todos!C:F,4,0),LEN(VLOOKUP(C193,Todos!C:F,4,0))-LEN(TRIM(C193))-26)</f>
        <v>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R193" s="6" t="str">
        <f t="shared" si="9"/>
        <v>INSERT INTO mst_QuerysSqlite VALUES('01','192','OBTENER trx_Tareos XA TRANSFERIR','1','999','-- Id: 192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?;','2','DATATABLE','trx_Tareos','READ','AC','44363337',GETDATE(),'44363337',GETDATE())</v>
      </c>
    </row>
    <row r="194" spans="1:18" x14ac:dyDescent="0.35">
      <c r="A194" s="1" t="s">
        <v>15</v>
      </c>
      <c r="B194" s="1" t="s">
        <v>750</v>
      </c>
      <c r="C194" s="1" t="s">
        <v>797</v>
      </c>
      <c r="D194" s="1" t="s">
        <v>19</v>
      </c>
      <c r="E194">
        <v>999</v>
      </c>
      <c r="F194" t="str">
        <f t="shared" si="11"/>
        <v>-- Id: 193 / NombreQuery: MARCAR TAREO COMO TRANSFERIDO _x000D_
UPDATE trx_tareos_x000D_
   SET IdEstado = ''TR'',_x000D_
       FechaHoraTransferencia = ?,_x000D_
       IdUsuarioActualiza = ?,_x000D_
       FechaHoraActualizacion = DATETIME(''now'', ''localtime'') _x000D_
 WHERE IdEmpresa = ? AND _x000D_
       Id = ?;</v>
      </c>
      <c r="G194" s="1">
        <f t="shared" si="8"/>
        <v>4</v>
      </c>
      <c r="H194" s="1" t="s">
        <v>135</v>
      </c>
      <c r="I194" s="1" t="s">
        <v>86</v>
      </c>
      <c r="J194" s="1" t="s">
        <v>126</v>
      </c>
      <c r="K194" s="1" t="s">
        <v>24</v>
      </c>
      <c r="L194" s="1" t="s">
        <v>25</v>
      </c>
      <c r="M194" s="1" t="s">
        <v>799</v>
      </c>
      <c r="N194" s="1" t="s">
        <v>25</v>
      </c>
      <c r="O194" s="1" t="s">
        <v>799</v>
      </c>
      <c r="P194">
        <v>19</v>
      </c>
      <c r="Q194" s="9" t="str">
        <f>RIGHT(VLOOKUP(C194,Todos!C:F,4,0),LEN(VLOOKUP(C194,Todos!C:F,4,0))-LEN(TRIM(C194))-26)</f>
        <v>_x000D_
UPDATE trx_tareos_x000D_
   SET IdEstado = ''TR'',_x000D_
       FechaHoraTransferencia = ?,_x000D_
       IdUsuarioActualiza = ?,_x000D_
       FechaHoraActualizacion = DATETIME(''now'', ''localtime'') _x000D_
 WHERE IdEmpresa = ? AND _x000D_
       Id = ?;</v>
      </c>
      <c r="R194" s="6" t="str">
        <f t="shared" si="9"/>
        <v>INSERT INTO mst_QuerysSqlite VALUES('01','193','MARCAR TAREO COMO TRANSFERIDO','1','999','-- Id: 193 / NombreQuery: MARCAR TAREO COMO TRANSFERIDO _x000D_
UPDATE trx_tareos_x000D_
   SET IdEstado = ''''TR'''',_x000D_
       FechaHoraTransferencia = ?,_x000D_
       IdUsuarioActualiza = ?,_x000D_
       FechaHoraActualizacion = DATETIME(''''now'''', ''''localtime'''') _x000D_
 WHERE IdEmpresa = ? AND _x000D_
       Id = ?;','4','DATATABLE','trx_Tareos','READ','AC','44363337',GETDATE(),'44363337',GETDATE())</v>
      </c>
    </row>
    <row r="195" spans="1:18" x14ac:dyDescent="0.35">
      <c r="A195" s="1" t="s">
        <v>15</v>
      </c>
      <c r="B195" s="1" t="s">
        <v>755</v>
      </c>
      <c r="C195" s="1" t="s">
        <v>804</v>
      </c>
      <c r="D195" s="1" t="s">
        <v>19</v>
      </c>
      <c r="E195">
        <v>999</v>
      </c>
      <c r="F195" t="str">
        <f t="shared" si="11"/>
        <v>-- Id: 194 / NombreQuery: ELIMINAR trx_Tareos PENDIENTES X ID _x000D_
DELETE FROM trx_Tareos_x000D_
      WHERE IdEstado = ''PE'' AND _x000D_
            IdEmpresa = ? AND _x000D_
            Id = ?;_x000D_
_x000D_
SELECT ''1'';</v>
      </c>
      <c r="G195" s="1">
        <f t="shared" ref="G195:G257" si="13">LEN(F195)-LEN(SUBSTITUTE(F195,"?",""))</f>
        <v>2</v>
      </c>
      <c r="H195" s="1" t="s">
        <v>21</v>
      </c>
      <c r="I195" s="1" t="s">
        <v>86</v>
      </c>
      <c r="J195" s="1" t="s">
        <v>143</v>
      </c>
      <c r="K195" s="1" t="s">
        <v>24</v>
      </c>
      <c r="L195" s="1" t="s">
        <v>25</v>
      </c>
      <c r="M195" s="1" t="s">
        <v>806</v>
      </c>
      <c r="N195" s="1" t="s">
        <v>25</v>
      </c>
      <c r="O195" s="1" t="s">
        <v>806</v>
      </c>
      <c r="P195">
        <v>19</v>
      </c>
      <c r="Q195" s="9" t="str">
        <f>RIGHT(VLOOKUP(C195,Todos!C:F,4,0),LEN(VLOOKUP(C195,Todos!C:F,4,0))-LEN(TRIM(C195))-26)</f>
        <v>_x000D_
DELETE FROM trx_Tareos_x000D_
      WHERE IdEstado = ''PE'' AND _x000D_
            IdEmpresa = ? AND _x000D_
            Id = ?;_x000D_
_x000D_
SELECT ''1'';</v>
      </c>
      <c r="R195" s="6" t="str">
        <f t="shared" si="9"/>
        <v>INSERT INTO mst_QuerysSqlite VALUES('01','194','ELIMINAR trx_Tareos PENDIENTES X ID','1','999','-- Id: 194 / NombreQuery: ELIMINAR trx_Tareos PENDIENTES X ID _x000D_
DELETE FROM trx_Tareos_x000D_
      WHERE IdEstado = ''''PE'''' AND _x000D_
            IdEmpresa = ? AND _x000D_
            Id = ?;_x000D_
_x000D_
SELECT ''''1'''';','2','NONQUERY','trx_Tareos','DELETE','AC','44363337',GETDATE(),'44363337',GETDATE())</v>
      </c>
    </row>
    <row r="196" spans="1:18" x14ac:dyDescent="0.35">
      <c r="A196" s="1" t="s">
        <v>15</v>
      </c>
      <c r="B196" s="1" t="s">
        <v>759</v>
      </c>
      <c r="C196" s="1" t="s">
        <v>808</v>
      </c>
      <c r="D196" s="1" t="s">
        <v>19</v>
      </c>
      <c r="E196">
        <v>999</v>
      </c>
      <c r="F196" t="str">
        <f t="shared" si="11"/>
        <v>-- Id: 195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G196" s="1">
        <f t="shared" si="13"/>
        <v>3</v>
      </c>
      <c r="H196" s="1" t="s">
        <v>21</v>
      </c>
      <c r="I196" s="1" t="s">
        <v>86</v>
      </c>
      <c r="J196" s="1" t="s">
        <v>143</v>
      </c>
      <c r="K196" s="1" t="s">
        <v>24</v>
      </c>
      <c r="L196" s="1" t="s">
        <v>25</v>
      </c>
      <c r="M196" s="1" t="s">
        <v>810</v>
      </c>
      <c r="N196" s="1" t="s">
        <v>25</v>
      </c>
      <c r="O196" s="1" t="s">
        <v>810</v>
      </c>
      <c r="P196">
        <v>19</v>
      </c>
      <c r="Q196" s="9" t="str">
        <f>RIGHT(VLOOKUP(C196,Todos!C:F,4,0),LEN(VLOOKUP(C196,Todos!C:F,4,0))-LEN(TRIM(C196))-26)</f>
        <v>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R196" s="6" t="str">
        <f t="shared" ref="R196:R262" si="14">CONCATENATE("INSERT INTO mst_QuerysSqlite VALUES('",A196,"','",B196,"','",C196,"','",D196,"','",E196,"','",SUBSTITUTE(F196,"''","''''"),"','",G196,"','",H196,"','",I196,"','",J196,"','",K196,"','44363337',GETDATE(),'44363337',GETDATE())")</f>
        <v>INSERT INTO mst_QuerysSqlite VALUES('01','195','TAREOS REPORTE RESUMEN 1','1','999','-- Id: 195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T.Fecha;','3','NONQUERY','trx_Tareos','DELETE','AC','44363337',GETDATE(),'44363337',GETDATE())</v>
      </c>
    </row>
    <row r="197" spans="1:18" x14ac:dyDescent="0.35">
      <c r="A197" s="1" t="s">
        <v>15</v>
      </c>
      <c r="B197" s="1" t="s">
        <v>763</v>
      </c>
      <c r="C197" s="1" t="s">
        <v>812</v>
      </c>
      <c r="D197" s="1" t="s">
        <v>19</v>
      </c>
      <c r="E197">
        <v>999</v>
      </c>
      <c r="F197" t="str">
        <f t="shared" si="11"/>
        <v>-- Id: 196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G197" s="1">
        <f t="shared" si="13"/>
        <v>3</v>
      </c>
      <c r="H197" s="1" t="s">
        <v>21</v>
      </c>
      <c r="I197" s="1" t="s">
        <v>86</v>
      </c>
      <c r="J197" s="1" t="s">
        <v>143</v>
      </c>
      <c r="K197" s="1" t="s">
        <v>24</v>
      </c>
      <c r="L197" s="1" t="s">
        <v>25</v>
      </c>
      <c r="M197" s="1" t="s">
        <v>814</v>
      </c>
      <c r="N197" s="1" t="s">
        <v>25</v>
      </c>
      <c r="O197" s="1" t="s">
        <v>814</v>
      </c>
      <c r="P197">
        <v>19</v>
      </c>
      <c r="Q197" s="9" t="str">
        <f>RIGHT(VLOOKUP(C197,Todos!C:F,4,0),LEN(VLOOKUP(C197,Todos!C:F,4,0))-LEN(TRIM(C197))-26)</f>
        <v>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R197" s="6" t="str">
        <f t="shared" si="14"/>
        <v>INSERT INTO mst_QuerysSqlite VALUES('01','196','TAREOS REPORTE RESUMEN 2','1','999','-- Id: 196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RTRIM(CON.Dex);','3','NONQUERY','trx_Tareos','DELETE','AC','44363337',GETDATE(),'44363337',GETDATE())</v>
      </c>
    </row>
    <row r="198" spans="1:18" x14ac:dyDescent="0.35">
      <c r="A198" s="1" t="s">
        <v>15</v>
      </c>
      <c r="B198" s="1" t="s">
        <v>766</v>
      </c>
      <c r="C198" s="1" t="s">
        <v>816</v>
      </c>
      <c r="D198" s="1" t="s">
        <v>19</v>
      </c>
      <c r="E198">
        <v>999</v>
      </c>
      <c r="F198" t="str">
        <f t="shared" si="11"/>
        <v>-- Id: 197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G198" s="1">
        <f t="shared" si="13"/>
        <v>3</v>
      </c>
      <c r="H198" s="1" t="s">
        <v>21</v>
      </c>
      <c r="I198" s="1" t="s">
        <v>86</v>
      </c>
      <c r="J198" s="1" t="s">
        <v>143</v>
      </c>
      <c r="K198" s="1" t="s">
        <v>24</v>
      </c>
      <c r="L198" s="1" t="s">
        <v>25</v>
      </c>
      <c r="M198" s="1" t="s">
        <v>818</v>
      </c>
      <c r="N198" s="1" t="s">
        <v>25</v>
      </c>
      <c r="O198" s="1" t="s">
        <v>818</v>
      </c>
      <c r="P198">
        <v>19</v>
      </c>
      <c r="Q198" s="9" t="str">
        <f>RIGHT(VLOOKUP(C198,Todos!C:F,4,0),LEN(VLOOKUP(C198,Todos!C:F,4,0))-LEN(TRIM(C198))-26)</f>
        <v>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R198" s="6" t="str">
        <f t="shared" si="14"/>
        <v>INSERT INTO mst_QuerysSqlite VALUES('01','197','TAREOS REPORTE RESUMEN 3','1','999','-- Id: 197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RTRIM(LAB.Dex);','3','NONQUERY','trx_Tareos','DELETE','AC','44363337',GETDATE(),'44363337',GETDATE())</v>
      </c>
    </row>
    <row r="199" spans="1:18" x14ac:dyDescent="0.35">
      <c r="A199" s="1" t="s">
        <v>15</v>
      </c>
      <c r="B199" s="1" t="s">
        <v>770</v>
      </c>
      <c r="C199" s="1" t="s">
        <v>820</v>
      </c>
      <c r="D199" s="1" t="s">
        <v>19</v>
      </c>
      <c r="E199">
        <v>999</v>
      </c>
      <c r="F199" t="str">
        <f t="shared" si="11"/>
        <v>-- Id: 198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G199" s="1">
        <f t="shared" si="13"/>
        <v>2</v>
      </c>
      <c r="H199" s="1" t="s">
        <v>21</v>
      </c>
      <c r="I199" s="1" t="s">
        <v>86</v>
      </c>
      <c r="J199" s="1" t="s">
        <v>143</v>
      </c>
      <c r="K199" s="1" t="s">
        <v>24</v>
      </c>
      <c r="L199" s="1" t="s">
        <v>25</v>
      </c>
      <c r="M199" s="1" t="s">
        <v>822</v>
      </c>
      <c r="N199" s="1" t="s">
        <v>25</v>
      </c>
      <c r="O199" s="1" t="s">
        <v>822</v>
      </c>
      <c r="P199">
        <v>19</v>
      </c>
      <c r="Q199" s="9" t="str">
        <f>RIGHT(VLOOKUP(C199,Todos!C:F,4,0),LEN(VLOOKUP(C199,Todos!C:F,4,0))-LEN(TRIM(C199))-26)</f>
        <v>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R199" s="6" t="str">
        <f t="shared" si="14"/>
        <v>INSERT INTO mst_QuerysSqlite VALUES('01','198','OBTENER SUPERVISORES X DIA','1','999','-- Id: 198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?;','2','NONQUERY','trx_Tareos','DELETE','AC','44363337',GETDATE(),'44363337',GETDATE())</v>
      </c>
    </row>
    <row r="200" spans="1:18" x14ac:dyDescent="0.35">
      <c r="A200" s="1" t="s">
        <v>15</v>
      </c>
      <c r="B200" s="1" t="s">
        <v>773</v>
      </c>
      <c r="C200" s="1" t="s">
        <v>88</v>
      </c>
      <c r="D200" s="1" t="s">
        <v>19</v>
      </c>
      <c r="E200">
        <v>20</v>
      </c>
      <c r="F200" t="str">
        <f t="shared" si="11"/>
        <v>-- Id: 199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v>
      </c>
      <c r="G200" s="1">
        <f t="shared" si="13"/>
        <v>0</v>
      </c>
      <c r="H200" s="1" t="s">
        <v>21</v>
      </c>
      <c r="I200" s="1" t="s">
        <v>91</v>
      </c>
      <c r="J200" s="1" t="s">
        <v>23</v>
      </c>
      <c r="K200" s="1" t="s">
        <v>24</v>
      </c>
      <c r="L200" s="1" t="s">
        <v>25</v>
      </c>
      <c r="M200" s="1" t="s">
        <v>92</v>
      </c>
      <c r="N200" s="1" t="s">
        <v>25</v>
      </c>
      <c r="O200" s="1" t="s">
        <v>92</v>
      </c>
      <c r="P200">
        <v>20</v>
      </c>
      <c r="Q200" s="9" t="str">
        <f>RIGHT(VLOOKUP(C200,Todos!C:F,4,0),LEN(VLOOKUP(C200,Todos!C:F,4,0))-LEN(TRIM(C200))-26)</f>
        <v xml:space="preserv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v>
      </c>
      <c r="R200" s="6" t="str">
        <f t="shared" si="14"/>
        <v>INSERT INTO mst_QuerysSqlite VALUES('01','199','CREAR TABLA trx_Tareos_Detalle','1','20','-- Id: 199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Id));','0','NONQUERY','trx_Tareos_Detalle','CREATE TABLE','AC','44363337',GETDATE(),'44363337',GETDATE())</v>
      </c>
    </row>
    <row r="201" spans="1:18" x14ac:dyDescent="0.35">
      <c r="A201" s="1" t="s">
        <v>15</v>
      </c>
      <c r="B201" s="1" t="s">
        <v>777</v>
      </c>
      <c r="C201" s="1" t="s">
        <v>710</v>
      </c>
      <c r="D201" s="1" t="s">
        <v>19</v>
      </c>
      <c r="E201">
        <v>999</v>
      </c>
      <c r="F201" t="str">
        <f t="shared" si="11"/>
        <v>-- Id: 200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G201" s="1">
        <f t="shared" si="13"/>
        <v>12</v>
      </c>
      <c r="H201" s="1" t="s">
        <v>21</v>
      </c>
      <c r="I201" s="1" t="s">
        <v>91</v>
      </c>
      <c r="J201" s="1" t="s">
        <v>131</v>
      </c>
      <c r="K201" s="1" t="s">
        <v>24</v>
      </c>
      <c r="L201" s="1" t="s">
        <v>25</v>
      </c>
      <c r="M201" s="1" t="s">
        <v>712</v>
      </c>
      <c r="N201" s="1" t="s">
        <v>25</v>
      </c>
      <c r="O201" s="1" t="s">
        <v>712</v>
      </c>
      <c r="P201">
        <v>20</v>
      </c>
      <c r="Q201" s="9" t="str">
        <f>RIGHT(VLOOKUP(C201,Todos!C:F,4,0),LEN(VLOOKUP(C201,Todos!C:F,4,0))-LEN(TRIM(C201))-26)</f>
        <v>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R201" s="6" t="str">
        <f t="shared" si="14"/>
        <v>INSERT INTO mst_QuerysSqlite VALUES('01','200','ACTUALIZAR trx_Tareos_Detalle','1','999','-- Id: 200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Item=?;','12','NONQUERY','trx_Tareos_Detalle','UPDATE','AC','44363337',GETDATE(),'44363337',GETDATE())</v>
      </c>
    </row>
    <row r="202" spans="1:18" x14ac:dyDescent="0.35">
      <c r="A202" s="1" t="s">
        <v>15</v>
      </c>
      <c r="B202" s="1" t="s">
        <v>781</v>
      </c>
      <c r="C202" s="1" t="s">
        <v>714</v>
      </c>
      <c r="D202" s="1" t="s">
        <v>19</v>
      </c>
      <c r="E202">
        <v>999</v>
      </c>
      <c r="F202" t="str">
        <f t="shared" si="11"/>
        <v>-- Id: 201 / NombreQuery: CONTAR trx_Tareos_Detalle _x000D_
SELECT COUNT( * ) _x000D_
  FROM trx_Tareos_Detalle_x000D_
 WHERE IdEmpresa = ? AND _x000D_
       IdTareo = ?;</v>
      </c>
      <c r="G202" s="1">
        <f t="shared" si="13"/>
        <v>2</v>
      </c>
      <c r="H202" s="1" t="s">
        <v>124</v>
      </c>
      <c r="I202" s="1" t="s">
        <v>91</v>
      </c>
      <c r="J202" s="1" t="s">
        <v>126</v>
      </c>
      <c r="K202" s="1" t="s">
        <v>24</v>
      </c>
      <c r="L202" s="1" t="s">
        <v>25</v>
      </c>
      <c r="M202" s="1" t="s">
        <v>712</v>
      </c>
      <c r="N202" s="1" t="s">
        <v>25</v>
      </c>
      <c r="O202" s="1" t="s">
        <v>712</v>
      </c>
      <c r="P202">
        <v>20</v>
      </c>
      <c r="Q202" s="9" t="str">
        <f>RIGHT(VLOOKUP(C202,Todos!C:F,4,0),LEN(VLOOKUP(C202,Todos!C:F,4,0))-LEN(TRIM(C202))-26)</f>
        <v>_x000D_
SELECT COUNT( * ) _x000D_
  FROM trx_Tareos_Detalle_x000D_
 WHERE IdEmpresa = ? AND _x000D_
       IdTareo = ?;</v>
      </c>
      <c r="R202" s="6" t="str">
        <f t="shared" si="14"/>
        <v>INSERT INTO mst_QuerysSqlite VALUES('01','201','CONTAR trx_Tareos_Detalle','1','999','-- Id: 201 / NombreQuery: CONTAR trx_Tareos_Detalle _x000D_
SELECT COUNT( * ) _x000D_
  FROM trx_Tareos_Detalle_x000D_
 WHERE IdEmpresa = ? AND _x000D_
       IdTareo = ?;','2','SCALAR','trx_Tareos_Detalle','READ','AC','44363337',GETDATE(),'44363337',GETDATE())</v>
      </c>
    </row>
    <row r="203" spans="1:18" x14ac:dyDescent="0.35">
      <c r="A203" s="1" t="s">
        <v>15</v>
      </c>
      <c r="B203" s="1" t="s">
        <v>784</v>
      </c>
      <c r="C203" s="1" t="s">
        <v>717</v>
      </c>
      <c r="D203" s="1" t="s">
        <v>19</v>
      </c>
      <c r="E203">
        <v>999</v>
      </c>
      <c r="F203" t="str">
        <f t="shared" si="11"/>
        <v>-- Id: 202 / NombreQuery: ELIMINAR TABLA trx_Tareos_Detalle _x000D_
DROP TABLE IF EXISTS trx_Tareos_Detalle;</v>
      </c>
      <c r="G203" s="1">
        <f t="shared" si="13"/>
        <v>0</v>
      </c>
      <c r="H203" s="1" t="s">
        <v>21</v>
      </c>
      <c r="I203" s="1" t="s">
        <v>91</v>
      </c>
      <c r="J203" s="1" t="s">
        <v>148</v>
      </c>
      <c r="K203" s="1" t="s">
        <v>24</v>
      </c>
      <c r="L203" s="1" t="s">
        <v>25</v>
      </c>
      <c r="M203" s="1" t="s">
        <v>719</v>
      </c>
      <c r="N203" s="1" t="s">
        <v>25</v>
      </c>
      <c r="O203" s="1" t="s">
        <v>719</v>
      </c>
      <c r="P203">
        <v>20</v>
      </c>
      <c r="Q203" s="9" t="str">
        <f>RIGHT(VLOOKUP(C203,Todos!C:F,4,0),LEN(VLOOKUP(C203,Todos!C:F,4,0))-LEN(TRIM(C203))-26)</f>
        <v>_x000D_
DROP TABLE IF EXISTS trx_Tareos_Detalle;</v>
      </c>
      <c r="R203" s="6" t="str">
        <f t="shared" si="14"/>
        <v>INSERT INTO mst_QuerysSqlite VALUES('01','202','ELIMINAR TABLA trx_Tareos_Detalle','1','999','-- Id: 202 / NombreQuery: ELIMINAR TABLA trx_Tareos_Detalle _x000D_
DROP TABLE IF EXISTS trx_Tareos_Detalle;','0','NONQUERY','trx_Tareos_Detalle','DELETE TABLE','AC','44363337',GETDATE(),'44363337',GETDATE())</v>
      </c>
    </row>
    <row r="204" spans="1:18" x14ac:dyDescent="0.35">
      <c r="A204" s="1" t="s">
        <v>15</v>
      </c>
      <c r="B204" s="1" t="s">
        <v>788</v>
      </c>
      <c r="C204" s="1" t="s">
        <v>721</v>
      </c>
      <c r="D204" s="1" t="s">
        <v>19</v>
      </c>
      <c r="E204">
        <v>999</v>
      </c>
      <c r="F204" t="str">
        <f t="shared" si="11"/>
        <v>-- Id: 203 / NombreQuery: ELIMINAR trx_Tareos_Detalle _x000D_
DELETE FROM trx_Tareos_Detalle_x000D_
      WHERE IdEmpresa = ? AND _x000D_
            IdTareo = ? AND _x000D_
            Item = ?;</v>
      </c>
      <c r="G204" s="1">
        <f t="shared" si="13"/>
        <v>3</v>
      </c>
      <c r="H204" s="1" t="s">
        <v>21</v>
      </c>
      <c r="I204" s="1" t="s">
        <v>91</v>
      </c>
      <c r="J204" s="1" t="s">
        <v>143</v>
      </c>
      <c r="K204" s="1" t="s">
        <v>24</v>
      </c>
      <c r="L204" s="1" t="s">
        <v>25</v>
      </c>
      <c r="M204" s="1" t="s">
        <v>719</v>
      </c>
      <c r="N204" s="1" t="s">
        <v>25</v>
      </c>
      <c r="O204" s="1" t="s">
        <v>719</v>
      </c>
      <c r="P204">
        <v>20</v>
      </c>
      <c r="Q204" s="9" t="str">
        <f>RIGHT(VLOOKUP(C204,Todos!C:F,4,0),LEN(VLOOKUP(C204,Todos!C:F,4,0))-LEN(TRIM(C204))-26)</f>
        <v>_x000D_
DELETE FROM trx_Tareos_Detalle_x000D_
      WHERE IdEmpresa = ? AND _x000D_
            IdTareo = ? AND _x000D_
            Item = ?;</v>
      </c>
      <c r="R204" s="6" t="str">
        <f t="shared" si="14"/>
        <v>INSERT INTO mst_QuerysSqlite VALUES('01','203','ELIMINAR trx_Tareos_Detalle','1','999','-- Id: 203 / NombreQuery: ELIMINAR trx_Tareos_Detalle _x000D_
DELETE FROM trx_Tareos_Detalle_x000D_
      WHERE IdEmpresa = ? AND _x000D_
            IdTareo = ? AND _x000D_
            Item = ?;','3','NONQUERY','trx_Tareos_Detalle','DELETE','AC','44363337',GETDATE(),'44363337',GETDATE())</v>
      </c>
    </row>
    <row r="205" spans="1:18" x14ac:dyDescent="0.35">
      <c r="A205" s="1" t="s">
        <v>15</v>
      </c>
      <c r="B205" s="1" t="s">
        <v>792</v>
      </c>
      <c r="C205" s="1" t="s">
        <v>724</v>
      </c>
      <c r="D205" s="1" t="s">
        <v>19</v>
      </c>
      <c r="E205">
        <v>999</v>
      </c>
      <c r="F205" t="str">
        <f t="shared" si="11"/>
        <v>-- Id: 204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G205" s="1">
        <f t="shared" si="13"/>
        <v>12</v>
      </c>
      <c r="H205" s="1" t="s">
        <v>21</v>
      </c>
      <c r="I205" s="1" t="s">
        <v>91</v>
      </c>
      <c r="J205" s="1" t="s">
        <v>152</v>
      </c>
      <c r="K205" s="1" t="s">
        <v>24</v>
      </c>
      <c r="L205" s="1" t="s">
        <v>25</v>
      </c>
      <c r="M205" s="1" t="s">
        <v>726</v>
      </c>
      <c r="N205" s="1" t="s">
        <v>25</v>
      </c>
      <c r="O205" s="1" t="s">
        <v>726</v>
      </c>
      <c r="P205">
        <v>20</v>
      </c>
      <c r="Q205" s="9" t="str">
        <f>RIGHT(VLOOKUP(C205,Todos!C:F,4,0),LEN(VLOOKUP(C205,Todos!C:F,4,0))-LEN(TRIM(C205))-26)</f>
        <v>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R205" s="6" t="str">
        <f t="shared" si="14"/>
        <v>INSERT INTO mst_QuerysSqlite VALUES('01','204','INSERTAR trx_Tareos_Detalle','1','999','-- Id: 204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2),','12','NONQUERY','trx_Tareos_Detalle','CREATE','AC','44363337',GETDATE(),'44363337',GETDATE())</v>
      </c>
    </row>
    <row r="206" spans="1:18" x14ac:dyDescent="0.35">
      <c r="A206" s="1" t="s">
        <v>15</v>
      </c>
      <c r="B206" s="1" t="s">
        <v>796</v>
      </c>
      <c r="C206" s="1" t="s">
        <v>728</v>
      </c>
      <c r="D206" s="1" t="s">
        <v>19</v>
      </c>
      <c r="E206">
        <v>999</v>
      </c>
      <c r="F206" t="str">
        <f t="shared" si="11"/>
        <v>-- Id: 205 / NombreQuery: LIMPIAR TABLA trx_Tareos_Detalle _x000D_
DELETE FROM trx_Tareos_Detalle;</v>
      </c>
      <c r="G206" s="1">
        <f t="shared" si="13"/>
        <v>0</v>
      </c>
      <c r="H206" s="1" t="s">
        <v>21</v>
      </c>
      <c r="I206" s="1" t="s">
        <v>91</v>
      </c>
      <c r="J206" s="1" t="s">
        <v>143</v>
      </c>
      <c r="K206" s="1" t="s">
        <v>24</v>
      </c>
      <c r="L206" s="1" t="s">
        <v>25</v>
      </c>
      <c r="M206" s="1" t="s">
        <v>726</v>
      </c>
      <c r="N206" s="1" t="s">
        <v>25</v>
      </c>
      <c r="O206" s="1" t="s">
        <v>726</v>
      </c>
      <c r="P206">
        <v>20</v>
      </c>
      <c r="Q206" s="9" t="str">
        <f>RIGHT(VLOOKUP(C206,Todos!C:F,4,0),LEN(VLOOKUP(C206,Todos!C:F,4,0))-LEN(TRIM(C206))-26)</f>
        <v>_x000D_
DELETE FROM trx_Tareos_Detalle;</v>
      </c>
      <c r="R206" s="6" t="str">
        <f t="shared" si="14"/>
        <v>INSERT INTO mst_QuerysSqlite VALUES('01','205','LIMPIAR TABLA trx_Tareos_Detalle','1','999','-- Id: 205 / NombreQuery: LIMPIAR TABLA trx_Tareos_Detalle _x000D_
DELETE FROM trx_Tareos_Detalle;','0','NONQUERY','trx_Tareos_Detalle','DELETE','AC','44363337',GETDATE(),'44363337',GETDATE())</v>
      </c>
    </row>
    <row r="207" spans="1:18" x14ac:dyDescent="0.35">
      <c r="A207" s="1" t="s">
        <v>15</v>
      </c>
      <c r="B207" s="1" t="s">
        <v>800</v>
      </c>
      <c r="C207" s="1" t="s">
        <v>731</v>
      </c>
      <c r="D207" s="1" t="s">
        <v>19</v>
      </c>
      <c r="E207">
        <v>999</v>
      </c>
      <c r="F207" t="str">
        <f t="shared" si="11"/>
        <v>-- Id: 206 / NombreQuery: LISTAR trx_Tareos_Detalle _x000D_
SELECT *_x000D_
  FROM trx_Tareos_Detalle;</v>
      </c>
      <c r="G207" s="1">
        <f t="shared" si="13"/>
        <v>0</v>
      </c>
      <c r="H207" s="1" t="s">
        <v>135</v>
      </c>
      <c r="I207" s="1" t="s">
        <v>91</v>
      </c>
      <c r="J207" s="1" t="s">
        <v>126</v>
      </c>
      <c r="K207" s="1" t="s">
        <v>24</v>
      </c>
      <c r="L207" s="1" t="s">
        <v>25</v>
      </c>
      <c r="M207" s="1" t="s">
        <v>733</v>
      </c>
      <c r="N207" s="1" t="s">
        <v>25</v>
      </c>
      <c r="O207" s="1" t="s">
        <v>733</v>
      </c>
      <c r="P207">
        <v>20</v>
      </c>
      <c r="Q207" s="9" t="str">
        <f>RIGHT(VLOOKUP(C207,Todos!C:F,4,0),LEN(VLOOKUP(C207,Todos!C:F,4,0))-LEN(TRIM(C207))-26)</f>
        <v>_x000D_
SELECT *_x000D_
  FROM trx_Tareos_Detalle;</v>
      </c>
      <c r="R207" s="6" t="str">
        <f t="shared" si="14"/>
        <v>INSERT INTO mst_QuerysSqlite VALUES('01','206','LISTAR trx_Tareos_Detalle','1','999','-- Id: 206 / NombreQuery: LISTAR trx_Tareos_Detalle _x000D_
SELECT *_x000D_
  FROM trx_Tareos_Detalle;','0','DATATABLE','trx_Tareos_Detalle','READ','AC','44363337',GETDATE(),'44363337',GETDATE())</v>
      </c>
    </row>
    <row r="208" spans="1:18" x14ac:dyDescent="0.35">
      <c r="A208" s="1" t="s">
        <v>15</v>
      </c>
      <c r="B208" s="1" t="s">
        <v>803</v>
      </c>
      <c r="C208" s="1" t="s">
        <v>735</v>
      </c>
      <c r="D208" s="1" t="s">
        <v>19</v>
      </c>
      <c r="E208">
        <v>999</v>
      </c>
      <c r="F208" t="str">
        <f t="shared" ref="F208:F271" si="15">CONCATENATE("-- Id: ",B208," / NombreQuery: ",C208," ",Q208)</f>
        <v>-- Id: 207 / NombreQuery: OBTENER trx_Tareos_Detalle _x000D_
SELECT *_x000D_
  FROM trx_Tareos_Detalle_x000D_
 WHERE IdEmpresa = ? AND _x000D_
       IdTareo = ? AND _x000D_
       Item = ?;</v>
      </c>
      <c r="G208" s="1">
        <f t="shared" si="13"/>
        <v>3</v>
      </c>
      <c r="H208" s="1" t="s">
        <v>135</v>
      </c>
      <c r="I208" s="1" t="s">
        <v>91</v>
      </c>
      <c r="J208" s="1" t="s">
        <v>126</v>
      </c>
      <c r="K208" s="1" t="s">
        <v>24</v>
      </c>
      <c r="L208" s="1" t="s">
        <v>25</v>
      </c>
      <c r="M208" s="1" t="s">
        <v>737</v>
      </c>
      <c r="N208" s="1" t="s">
        <v>25</v>
      </c>
      <c r="O208" s="1" t="s">
        <v>737</v>
      </c>
      <c r="P208">
        <v>20</v>
      </c>
      <c r="Q208" s="9" t="str">
        <f>RIGHT(VLOOKUP(C208,Todos!C:F,4,0),LEN(VLOOKUP(C208,Todos!C:F,4,0))-LEN(TRIM(C208))-26)</f>
        <v>_x000D_
SELECT *_x000D_
  FROM trx_Tareos_Detalle_x000D_
 WHERE IdEmpresa = ? AND _x000D_
       IdTareo = ? AND _x000D_
       Item = ?;</v>
      </c>
      <c r="R208" s="6" t="str">
        <f t="shared" si="14"/>
        <v>INSERT INTO mst_QuerysSqlite VALUES('01','207','OBTENER trx_Tareos_Detalle','1','999','-- Id: 207 / NombreQuery: OBTENER trx_Tareos_Detalle _x000D_
SELECT *_x000D_
  FROM trx_Tareos_Detalle_x000D_
 WHERE IdEmpresa = ? AND _x000D_
       IdTareo = ? AND _x000D_
       Item = ?;','3','DATATABLE','trx_Tareos_Detalle','READ','AC','44363337',GETDATE(),'44363337',GETDATE())</v>
      </c>
    </row>
    <row r="209" spans="1:18" x14ac:dyDescent="0.35">
      <c r="A209" s="1" t="s">
        <v>15</v>
      </c>
      <c r="B209" s="1" t="s">
        <v>807</v>
      </c>
      <c r="C209" s="1" t="s">
        <v>739</v>
      </c>
      <c r="D209" s="1" t="s">
        <v>19</v>
      </c>
      <c r="E209">
        <v>999</v>
      </c>
      <c r="F209" t="str">
        <f t="shared" si="15"/>
        <v>-- Id: 208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G209" s="1">
        <f t="shared" si="13"/>
        <v>2</v>
      </c>
      <c r="H209" s="1" t="s">
        <v>135</v>
      </c>
      <c r="I209" s="1" t="s">
        <v>91</v>
      </c>
      <c r="J209" s="1" t="s">
        <v>126</v>
      </c>
      <c r="K209" s="1" t="s">
        <v>24</v>
      </c>
      <c r="L209" s="1" t="s">
        <v>25</v>
      </c>
      <c r="M209" s="1" t="s">
        <v>741</v>
      </c>
      <c r="N209" s="1" t="s">
        <v>25</v>
      </c>
      <c r="O209" s="1" t="s">
        <v>741</v>
      </c>
      <c r="P209">
        <v>20</v>
      </c>
      <c r="Q209" s="9" t="str">
        <f>RIGHT(VLOOKUP(C209,Todos!C:F,4,0),LEN(VLOOKUP(C209,Todos!C:F,4,0))-LEN(TRIM(C209))-26)</f>
        <v>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R209" s="6" t="str">
        <f t="shared" si="14"/>
        <v>INSERT INTO mst_QuerysSqlite VALUES('01','208','OBTENER trx_Tareos_Detalle X ID','1','999','-- Id: 208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?;','2','DATATABLE','trx_Tareos_Detalle','READ','AC','44363337',GETDATE(),'44363337',GETDATE())</v>
      </c>
    </row>
    <row r="210" spans="1:18" x14ac:dyDescent="0.35">
      <c r="A210" s="1" t="s">
        <v>15</v>
      </c>
      <c r="B210" s="1" t="s">
        <v>811</v>
      </c>
      <c r="C210" s="1" t="s">
        <v>743</v>
      </c>
      <c r="D210" s="1" t="s">
        <v>19</v>
      </c>
      <c r="E210">
        <v>999</v>
      </c>
      <c r="F210" t="str">
        <f t="shared" si="15"/>
        <v>-- Id: 209 / NombreQuery: ELIMINAR trx_Tareos_Detalle EN BLOQUE _x000D_
DELETE FROM trx_Tareos_Detalle_x000D_
      WHERE IdEmpresa = ? AND _x000D_
            IdTareo = ?;</v>
      </c>
      <c r="G210" s="1">
        <f t="shared" si="13"/>
        <v>2</v>
      </c>
      <c r="H210" s="1" t="s">
        <v>21</v>
      </c>
      <c r="I210" s="1" t="s">
        <v>91</v>
      </c>
      <c r="J210" s="1" t="s">
        <v>143</v>
      </c>
      <c r="K210" s="1" t="s">
        <v>24</v>
      </c>
      <c r="L210" s="1" t="s">
        <v>25</v>
      </c>
      <c r="M210" s="1" t="s">
        <v>745</v>
      </c>
      <c r="N210" s="1" t="s">
        <v>25</v>
      </c>
      <c r="O210" s="1" t="s">
        <v>745</v>
      </c>
      <c r="P210">
        <v>20</v>
      </c>
      <c r="Q210" s="9" t="str">
        <f>RIGHT(VLOOKUP(C210,Todos!C:F,4,0),LEN(VLOOKUP(C210,Todos!C:F,4,0))-LEN(TRIM(C210))-26)</f>
        <v>_x000D_
DELETE FROM trx_Tareos_Detalle_x000D_
      WHERE IdEmpresa = ? AND _x000D_
            IdTareo = ?;</v>
      </c>
      <c r="R210" s="6" t="str">
        <f t="shared" si="14"/>
        <v>INSERT INTO mst_QuerysSqlite VALUES('01','209','ELIMINAR trx_Tareos_Detalle EN BLOQUE','1','999','-- Id: 209 / NombreQuery: ELIMINAR trx_Tareos_Detalle EN BLOQUE _x000D_
DELETE FROM trx_Tareos_Detalle_x000D_
      WHERE IdEmpresa = ? AND _x000D_
            IdTareo = ?;','2','NONQUERY','trx_Tareos_Detalle','DELETE','AC','44363337',GETDATE(),'44363337',GETDATE())</v>
      </c>
    </row>
    <row r="211" spans="1:18" x14ac:dyDescent="0.35">
      <c r="A211" s="1" t="s">
        <v>15</v>
      </c>
      <c r="B211" s="1" t="s">
        <v>815</v>
      </c>
      <c r="C211" s="1" t="s">
        <v>785</v>
      </c>
      <c r="D211" s="1" t="s">
        <v>19</v>
      </c>
      <c r="E211">
        <v>999</v>
      </c>
      <c r="F211" t="str">
        <f t="shared" si="15"/>
        <v xml:space="preserve">-- Id: 210 / NombreQuery: TRANSFERIR trx_Tareos_Detalle _x000D_
EXEC sp_Dgm_Tareos_TransferirTareo_Detalle </v>
      </c>
      <c r="G211" s="1">
        <f t="shared" si="13"/>
        <v>0</v>
      </c>
      <c r="H211" s="1" t="s">
        <v>135</v>
      </c>
      <c r="I211" s="1" t="s">
        <v>91</v>
      </c>
      <c r="J211" s="1" t="s">
        <v>126</v>
      </c>
      <c r="K211" s="1" t="s">
        <v>24</v>
      </c>
      <c r="L211" s="1" t="s">
        <v>25</v>
      </c>
      <c r="M211" s="1" t="s">
        <v>787</v>
      </c>
      <c r="N211" s="1" t="s">
        <v>25</v>
      </c>
      <c r="O211" s="1" t="s">
        <v>787</v>
      </c>
      <c r="P211">
        <v>20</v>
      </c>
      <c r="Q211" s="9" t="str">
        <f>RIGHT(VLOOKUP(C211,Todos!C:F,4,0),LEN(VLOOKUP(C211,Todos!C:F,4,0))-LEN(TRIM(C211))-26)</f>
        <v xml:space="preserve">_x000D_
EXEC sp_Dgm_Tareos_TransferirTareo_Detalle </v>
      </c>
      <c r="R211" s="6" t="str">
        <f t="shared" si="14"/>
        <v>INSERT INTO mst_QuerysSqlite VALUES('01','210','TRANSFERIR trx_Tareos_Detalle','1','999','-- Id: 210 / NombreQuery: TRANSFERIR trx_Tareos_Detalle _x000D_
EXEC sp_Dgm_Tareos_TransferirTareo_Detalle ','0','DATATABLE','trx_Tareos_Detalle','READ','AC','44363337',GETDATE(),'44363337',GETDATE())</v>
      </c>
    </row>
    <row r="212" spans="1:18" x14ac:dyDescent="0.35">
      <c r="A212" s="1" t="s">
        <v>15</v>
      </c>
      <c r="B212" s="1" t="s">
        <v>819</v>
      </c>
      <c r="C212" s="1" t="s">
        <v>793</v>
      </c>
      <c r="D212" s="1" t="s">
        <v>19</v>
      </c>
      <c r="E212">
        <v>999</v>
      </c>
      <c r="F212" t="str">
        <f t="shared" si="15"/>
        <v>-- Id: 211 / NombreQuery: OBTENER trx_Tareos_Detalle XA TRANSFERIR _x000D_
SELECT *_x000D_
  FROM trx_tareos_detalle_x000D_
 WHERE IdEmpresa = ? AND _x000D_
       IdTareo = ?;</v>
      </c>
      <c r="G212" s="1">
        <f t="shared" si="13"/>
        <v>2</v>
      </c>
      <c r="H212" s="1" t="s">
        <v>135</v>
      </c>
      <c r="I212" s="1" t="s">
        <v>91</v>
      </c>
      <c r="J212" s="1" t="s">
        <v>126</v>
      </c>
      <c r="K212" s="1" t="s">
        <v>24</v>
      </c>
      <c r="L212" s="1" t="s">
        <v>25</v>
      </c>
      <c r="M212" s="1" t="s">
        <v>795</v>
      </c>
      <c r="N212" s="1" t="s">
        <v>25</v>
      </c>
      <c r="O212" s="1" t="s">
        <v>795</v>
      </c>
      <c r="P212">
        <v>20</v>
      </c>
      <c r="Q212" s="9" t="str">
        <f>RIGHT(VLOOKUP(C212,Todos!C:F,4,0),LEN(VLOOKUP(C212,Todos!C:F,4,0))-LEN(TRIM(C212))-26)</f>
        <v>_x000D_
SELECT *_x000D_
  FROM trx_tareos_detalle_x000D_
 WHERE IdEmpresa = ? AND _x000D_
       IdTareo = ?;</v>
      </c>
      <c r="R212" s="6" t="str">
        <f t="shared" si="14"/>
        <v>INSERT INTO mst_QuerysSqlite VALUES('01','211','OBTENER trx_Tareos_Detalle XA TRANSFERIR','1','999','-- Id: 211 / NombreQuery: OBTENER trx_Tareos_Detalle XA TRANSFERIR _x000D_
SELECT *_x000D_
  FROM trx_tareos_detalle_x000D_
 WHERE IdEmpresa = ? AND _x000D_
       IdTareo = ?;','2','DATATABLE','trx_Tareos_Detalle','READ','AC','44363337',GETDATE(),'44363337',GETDATE())</v>
      </c>
    </row>
    <row r="213" spans="1:18" x14ac:dyDescent="0.35">
      <c r="A213" s="1" t="s">
        <v>15</v>
      </c>
      <c r="B213" s="1" t="s">
        <v>823</v>
      </c>
      <c r="C213" s="1" t="s">
        <v>801</v>
      </c>
      <c r="D213" s="1" t="s">
        <v>19</v>
      </c>
      <c r="E213">
        <v>999</v>
      </c>
      <c r="F213" t="str">
        <f>CONCATENATE("-- Id: ",B213," / NombreQuery: ",C213," ",Q213)</f>
        <v>-- Id: 212 / NombreQuery: ELIMINAR trx_Tareos_Detalle PENDIENTES X ID _x000D_
DELETE FROM trx_Tareos_Detalle_x000D_
      WHERE IdTareo IN (_x000D_
    SELECT Id_x000D_
      FROM trx_Tareos_x000D_
     WHERE IdEstado = ''PE'' AND _x000D_
           IdEmpresa = ? AND _x000D_
           IdTareo = ?_x000D_
);_x000D_
_x000D_
SELECT ''1'';</v>
      </c>
      <c r="G213" s="1">
        <f t="shared" si="13"/>
        <v>2</v>
      </c>
      <c r="H213" s="1" t="s">
        <v>21</v>
      </c>
      <c r="I213" s="1" t="s">
        <v>91</v>
      </c>
      <c r="J213" s="1" t="s">
        <v>143</v>
      </c>
      <c r="K213" s="1" t="s">
        <v>24</v>
      </c>
      <c r="L213" s="1" t="s">
        <v>25</v>
      </c>
      <c r="M213" s="1" t="s">
        <v>799</v>
      </c>
      <c r="N213" s="1" t="s">
        <v>25</v>
      </c>
      <c r="O213" s="1" t="s">
        <v>799</v>
      </c>
      <c r="P213">
        <v>20</v>
      </c>
      <c r="Q213" s="9" t="str">
        <f>RIGHT(VLOOKUP(C213,Todos!C:F,4,0),LEN(VLOOKUP(C213,Todos!C:F,4,0))-LEN(TRIM(C213))-26)</f>
        <v>_x000D_
DELETE FROM trx_Tareos_Detalle_x000D_
      WHERE IdTareo IN (_x000D_
    SELECT Id_x000D_
      FROM trx_Tareos_x000D_
     WHERE IdEstado = ''PE'' AND _x000D_
           IdEmpresa = ? AND _x000D_
           IdTareo = ?_x000D_
);_x000D_
_x000D_
SELECT ''1'';</v>
      </c>
      <c r="R213" s="6" t="str">
        <f t="shared" si="14"/>
        <v>INSERT INTO mst_QuerysSqlite VALUES('01','212','ELIMINAR trx_Tareos_Detalle PENDIENTES X ID','1','999','-- Id: 212 / NombreQuery: ELIMINAR trx_Tareos_Detalle PENDIENTES X ID _x000D_
DELETE FROM trx_Tareos_Detalle_x000D_
      WHERE IdTareo IN (_x000D_
    SELECT Id_x000D_
      FROM trx_Tareos_x000D_
     WHERE IdEstado = ''''PE'''' AND _x000D_
           IdEmpresa = ? AND _x000D_
           IdTareo = ?_x000D_
);_x000D_
_x000D_
SELECT ''''1'''';','2','NONQUERY','trx_Tareos_Detalle','DELETE','AC','44363337',GETDATE(),'44363337',GETDATE())</v>
      </c>
    </row>
    <row r="214" spans="1:18" x14ac:dyDescent="0.35">
      <c r="A214" s="1" t="s">
        <v>15</v>
      </c>
      <c r="B214" s="1" t="s">
        <v>851</v>
      </c>
      <c r="C214" s="1" t="s">
        <v>824</v>
      </c>
      <c r="D214" s="1" t="s">
        <v>19</v>
      </c>
      <c r="E214">
        <v>999</v>
      </c>
      <c r="F214" t="str">
        <f t="shared" si="15"/>
        <v>-- Id: 213 / NombreQuery: ACTUALIZAR ITEM trx_Tareos_Detalle _x000D_
UPDATE trx_Tareos_Detalle SET Item=ROWID_x000D_
      WHERE IdEmpresa = ? AND_x000D_
            IdTareo = ?;</v>
      </c>
      <c r="G214" s="1">
        <f t="shared" si="13"/>
        <v>2</v>
      </c>
      <c r="H214" s="1" t="s">
        <v>21</v>
      </c>
      <c r="I214" s="1" t="s">
        <v>91</v>
      </c>
      <c r="J214" s="1" t="s">
        <v>131</v>
      </c>
      <c r="K214" s="1" t="s">
        <v>24</v>
      </c>
      <c r="L214" s="1" t="s">
        <v>25</v>
      </c>
      <c r="M214" s="1" t="s">
        <v>826</v>
      </c>
      <c r="N214" s="1" t="s">
        <v>25</v>
      </c>
      <c r="O214" s="1" t="s">
        <v>826</v>
      </c>
      <c r="P214">
        <v>20</v>
      </c>
      <c r="Q214" s="9" t="str">
        <f>RIGHT(VLOOKUP(C214,Todos!C:F,4,0),LEN(VLOOKUP(C214,Todos!C:F,4,0))-LEN(TRIM(C214))-26)</f>
        <v>_x000D_
UPDATE trx_Tareos_Detalle SET Item=ROWID_x000D_
      WHERE IdEmpresa = ? AND_x000D_
            IdTareo = ?;</v>
      </c>
      <c r="R214" s="6" t="str">
        <f t="shared" si="14"/>
        <v>INSERT INTO mst_QuerysSqlite VALUES('01','213','ACTUALIZAR ITEM trx_Tareos_Detalle','1','999','-- Id: 213 / NombreQuery: ACTUALIZAR ITEM trx_Tareos_Detalle _x000D_
UPDATE trx_Tareos_Detalle SET Item=ROWID_x000D_
      WHERE IdEmpresa = ? AND_x000D_
            IdTareo = ?;','2','NONQUERY','trx_Tareos_Detalle','UPDATE','AC','44363337',GETDATE(),'44363337',GETDATE())</v>
      </c>
    </row>
    <row r="215" spans="1:18" s="2" customFormat="1" x14ac:dyDescent="0.35">
      <c r="A215" s="1" t="s">
        <v>15</v>
      </c>
      <c r="B215" s="1" t="s">
        <v>852</v>
      </c>
      <c r="C215" s="1" t="s">
        <v>103</v>
      </c>
      <c r="D215" s="1" t="s">
        <v>18</v>
      </c>
      <c r="E215">
        <v>21</v>
      </c>
      <c r="F215" t="str">
        <f t="shared" si="15"/>
        <v>-- Id: 214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215" s="1">
        <f t="shared" si="13"/>
        <v>0</v>
      </c>
      <c r="H215" s="1" t="s">
        <v>21</v>
      </c>
      <c r="I215" s="1" t="s">
        <v>106</v>
      </c>
      <c r="J215" s="1" t="s">
        <v>23</v>
      </c>
      <c r="K215" s="1" t="s">
        <v>24</v>
      </c>
      <c r="L215" s="1" t="s">
        <v>25</v>
      </c>
      <c r="M215" s="1" t="s">
        <v>107</v>
      </c>
      <c r="N215" s="1" t="s">
        <v>25</v>
      </c>
      <c r="O215" s="1" t="s">
        <v>107</v>
      </c>
      <c r="P215">
        <v>21</v>
      </c>
      <c r="Q215" s="9" t="str">
        <f>RIGHT(VLOOKUP(C215,Todos!C:F,4,0),LEN(VLOOKUP(C215,Todos!C:F,4,0))-LEN(TRIM(C215))-26)</f>
        <v>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215" s="6" t="str">
        <f t="shared" si="14"/>
        <v>INSERT INTO mst_QuerysSqlite VALUES('01','214','CREAR TABLA otr_VersionesSoftware','0','21','-- Id: 214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);','0','NONQUERY','otr_VersionesSoftware','CREATE TABLE','AC','44363337',GETDATE(),'44363337',GETDATE())</v>
      </c>
    </row>
    <row r="216" spans="1:18" s="2" customFormat="1" x14ac:dyDescent="0.35">
      <c r="A216" s="1" t="s">
        <v>15</v>
      </c>
      <c r="B216" s="1" t="s">
        <v>853</v>
      </c>
      <c r="C216" s="1" t="s">
        <v>582</v>
      </c>
      <c r="D216" s="1" t="s">
        <v>18</v>
      </c>
      <c r="E216">
        <v>999</v>
      </c>
      <c r="F216" t="str">
        <f t="shared" si="15"/>
        <v>-- Id: 215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G216" s="1">
        <f t="shared" si="13"/>
        <v>8</v>
      </c>
      <c r="H216" s="1" t="s">
        <v>21</v>
      </c>
      <c r="I216" s="1" t="s">
        <v>106</v>
      </c>
      <c r="J216" s="1" t="s">
        <v>131</v>
      </c>
      <c r="K216" s="1" t="s">
        <v>24</v>
      </c>
      <c r="L216" s="1" t="s">
        <v>25</v>
      </c>
      <c r="M216" s="1" t="s">
        <v>584</v>
      </c>
      <c r="N216" s="1" t="s">
        <v>25</v>
      </c>
      <c r="O216" s="1" t="s">
        <v>584</v>
      </c>
      <c r="P216">
        <v>21</v>
      </c>
      <c r="Q216" s="9" t="str">
        <f>RIGHT(VLOOKUP(C216,Todos!C:F,4,0),LEN(VLOOKUP(C216,Todos!C:F,4,0))-LEN(TRIM(C216))-26)</f>
        <v>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R216" s="6" t="str">
        <f t="shared" si="14"/>
        <v>INSERT INTO mst_QuerysSqlite VALUES('01','215','ACTUALIZAR otr_VersionesSoftware','0','999','-- Id: 215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?;','8','NONQUERY','otr_VersionesSoftware','UPDATE','AC','44363337',GETDATE(),'44363337',GETDATE())</v>
      </c>
    </row>
    <row r="217" spans="1:18" s="2" customFormat="1" x14ac:dyDescent="0.35">
      <c r="A217" s="1" t="s">
        <v>15</v>
      </c>
      <c r="B217" s="1" t="s">
        <v>854</v>
      </c>
      <c r="C217" s="1" t="s">
        <v>586</v>
      </c>
      <c r="D217" s="1" t="s">
        <v>18</v>
      </c>
      <c r="E217">
        <v>999</v>
      </c>
      <c r="F217" t="str">
        <f t="shared" si="15"/>
        <v>-- Id: 216 / NombreQuery: DESCARGAR DATA otr_VersionesSoftware _x000D_
EXEC sp_Dgm_Gen_ObtenerVersionSoftware ''?'',''?''</v>
      </c>
      <c r="G217" s="1">
        <f t="shared" si="13"/>
        <v>2</v>
      </c>
      <c r="H217" s="1" t="s">
        <v>135</v>
      </c>
      <c r="I217" s="1" t="s">
        <v>106</v>
      </c>
      <c r="J217" s="1" t="s">
        <v>126</v>
      </c>
      <c r="K217" s="1" t="s">
        <v>24</v>
      </c>
      <c r="L217" s="1" t="s">
        <v>25</v>
      </c>
      <c r="M217" s="1" t="s">
        <v>584</v>
      </c>
      <c r="N217" s="1" t="s">
        <v>25</v>
      </c>
      <c r="O217" s="1" t="s">
        <v>584</v>
      </c>
      <c r="P217">
        <v>21</v>
      </c>
      <c r="Q217" s="9" t="str">
        <f>RIGHT(VLOOKUP(C217,Todos!C:F,4,0),LEN(VLOOKUP(C217,Todos!C:F,4,0))-LEN(TRIM(C217))-26)</f>
        <v>_x000D_
EXEC sp_Dgm_Gen_ObtenerVersionSoftware ''?'',''?''</v>
      </c>
      <c r="R217" s="6" t="str">
        <f t="shared" si="14"/>
        <v>INSERT INTO mst_QuerysSqlite VALUES('01','216','DESCARGAR DATA otr_VersionesSoftware','0','999','-- Id: 216 / NombreQuery: DESCARGAR DATA otr_VersionesSoftware _x000D_
EXEC sp_Dgm_Gen_ObtenerVersionSoftware ''''?'''',''''?''''','2','DATATABLE','otr_VersionesSoftware','READ','AC','44363337',GETDATE(),'44363337',GETDATE())</v>
      </c>
    </row>
    <row r="218" spans="1:18" s="2" customFormat="1" x14ac:dyDescent="0.35">
      <c r="A218" s="1" t="s">
        <v>15</v>
      </c>
      <c r="B218" s="1" t="s">
        <v>855</v>
      </c>
      <c r="C218" s="1" t="s">
        <v>589</v>
      </c>
      <c r="D218" s="1" t="s">
        <v>18</v>
      </c>
      <c r="E218">
        <v>999</v>
      </c>
      <c r="F218" t="str">
        <f t="shared" si="15"/>
        <v>-- Id: 217 / NombreQuery: ELIMINAR otr_VersionesSoftware _x000D_
DELETE FROM otr_VersionesSoftware_x000D_
      WHERE IdEmpresa = ? AND _x000D_
            Aplicativo = ? AND _x000D_
            Objetivo = ?;</v>
      </c>
      <c r="G218" s="1">
        <f t="shared" si="13"/>
        <v>3</v>
      </c>
      <c r="H218" s="1" t="s">
        <v>21</v>
      </c>
      <c r="I218" s="1" t="s">
        <v>106</v>
      </c>
      <c r="J218" s="1" t="s">
        <v>143</v>
      </c>
      <c r="K218" s="1" t="s">
        <v>24</v>
      </c>
      <c r="L218" s="1" t="s">
        <v>25</v>
      </c>
      <c r="M218" s="1" t="s">
        <v>591</v>
      </c>
      <c r="N218" s="1" t="s">
        <v>25</v>
      </c>
      <c r="O218" s="1" t="s">
        <v>591</v>
      </c>
      <c r="P218">
        <v>21</v>
      </c>
      <c r="Q218" s="9" t="str">
        <f>RIGHT(VLOOKUP(C218,Todos!C:F,4,0),LEN(VLOOKUP(C218,Todos!C:F,4,0))-LEN(TRIM(C218))-26)</f>
        <v>_x000D_
DELETE FROM otr_VersionesSoftware_x000D_
      WHERE IdEmpresa = ? AND _x000D_
            Aplicativo = ? AND _x000D_
            Objetivo = ?;</v>
      </c>
      <c r="R218" s="6" t="str">
        <f t="shared" si="14"/>
        <v>INSERT INTO mst_QuerysSqlite VALUES('01','217','ELIMINAR otr_VersionesSoftware','0','999','-- Id: 217 / NombreQuery: ELIMINAR otr_VersionesSoftware _x000D_
DELETE FROM otr_VersionesSoftware_x000D_
      WHERE IdEmpresa = ? AND _x000D_
            Aplicativo = ? AND _x000D_
            Objetivo = ?;','3','NONQUERY','otr_VersionesSoftware','DELETE','AC','44363337',GETDATE(),'44363337',GETDATE())</v>
      </c>
    </row>
    <row r="219" spans="1:18" s="2" customFormat="1" x14ac:dyDescent="0.35">
      <c r="A219" s="1" t="s">
        <v>15</v>
      </c>
      <c r="B219" s="1" t="s">
        <v>856</v>
      </c>
      <c r="C219" s="1" t="s">
        <v>593</v>
      </c>
      <c r="D219" s="1" t="s">
        <v>18</v>
      </c>
      <c r="E219">
        <v>999</v>
      </c>
      <c r="F219" t="str">
        <f t="shared" si="15"/>
        <v>-- Id: 218 / NombreQuery: ELIMINAR TABLA otr_VersionesSoftware _x000D_
DROP TABLE IF EXISTS otr_VersionesSoftware;</v>
      </c>
      <c r="G219" s="1">
        <f t="shared" si="13"/>
        <v>0</v>
      </c>
      <c r="H219" s="1" t="s">
        <v>21</v>
      </c>
      <c r="I219" s="1" t="s">
        <v>106</v>
      </c>
      <c r="J219" s="1" t="s">
        <v>148</v>
      </c>
      <c r="K219" s="1" t="s">
        <v>24</v>
      </c>
      <c r="L219" s="1" t="s">
        <v>25</v>
      </c>
      <c r="M219" s="1" t="s">
        <v>591</v>
      </c>
      <c r="N219" s="1" t="s">
        <v>25</v>
      </c>
      <c r="O219" s="1" t="s">
        <v>591</v>
      </c>
      <c r="P219">
        <v>21</v>
      </c>
      <c r="Q219" s="9" t="str">
        <f>RIGHT(VLOOKUP(C219,Todos!C:F,4,0),LEN(VLOOKUP(C219,Todos!C:F,4,0))-LEN(TRIM(C219))-26)</f>
        <v>_x000D_
DROP TABLE IF EXISTS otr_VersionesSoftware;</v>
      </c>
      <c r="R219" s="6" t="str">
        <f t="shared" si="14"/>
        <v>INSERT INTO mst_QuerysSqlite VALUES('01','218','ELIMINAR TABLA otr_VersionesSoftware','0','999','-- Id: 218 / NombreQuery: ELIMINAR TABLA otr_VersionesSoftware _x000D_
DROP TABLE IF EXISTS otr_VersionesSoftware;','0','NONQUERY','otr_VersionesSoftware','DELETE TABLE','AC','44363337',GETDATE(),'44363337',GETDATE())</v>
      </c>
    </row>
    <row r="220" spans="1:18" s="2" customFormat="1" x14ac:dyDescent="0.35">
      <c r="A220" s="1" t="s">
        <v>15</v>
      </c>
      <c r="B220" s="1" t="s">
        <v>857</v>
      </c>
      <c r="C220" s="1" t="s">
        <v>596</v>
      </c>
      <c r="D220" s="1" t="s">
        <v>18</v>
      </c>
      <c r="E220">
        <v>999</v>
      </c>
      <c r="F220" t="str">
        <f t="shared" si="15"/>
        <v>-- Id: 219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G220" s="1">
        <f t="shared" si="13"/>
        <v>9</v>
      </c>
      <c r="H220" s="1" t="s">
        <v>21</v>
      </c>
      <c r="I220" s="1" t="s">
        <v>106</v>
      </c>
      <c r="J220" s="1" t="s">
        <v>152</v>
      </c>
      <c r="K220" s="1" t="s">
        <v>24</v>
      </c>
      <c r="L220" s="1" t="s">
        <v>25</v>
      </c>
      <c r="M220" s="1" t="s">
        <v>598</v>
      </c>
      <c r="N220" s="1" t="s">
        <v>25</v>
      </c>
      <c r="O220" s="1" t="s">
        <v>598</v>
      </c>
      <c r="P220">
        <v>21</v>
      </c>
      <c r="Q220" s="9" t="str">
        <f>RIGHT(VLOOKUP(C220,Todos!C:F,4,0),LEN(VLOOKUP(C220,Todos!C:F,4,0))-LEN(TRIM(C220))-26)</f>
        <v>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R220" s="6" t="str">
        <f t="shared" si="14"/>
        <v>INSERT INTO mst_QuerysSqlite VALUES('01','219','INSERTAR otr_VersionesSoftware','0','999','-- Id: 219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);','9','NONQUERY','otr_VersionesSoftware','CREATE','AC','44363337',GETDATE(),'44363337',GETDATE())</v>
      </c>
    </row>
    <row r="221" spans="1:18" s="2" customFormat="1" x14ac:dyDescent="0.35">
      <c r="A221" s="1" t="s">
        <v>15</v>
      </c>
      <c r="B221" s="1" t="s">
        <v>858</v>
      </c>
      <c r="C221" s="1" t="s">
        <v>600</v>
      </c>
      <c r="D221" s="1" t="s">
        <v>18</v>
      </c>
      <c r="E221">
        <v>999</v>
      </c>
      <c r="F221" t="str">
        <f t="shared" si="15"/>
        <v>-- Id: 220 / NombreQuery: LIMPIAR TABLA otr_VersionesSoftware _x000D_
DELETE FROM otr_VersionesSoftware;</v>
      </c>
      <c r="G221" s="1">
        <f t="shared" si="13"/>
        <v>0</v>
      </c>
      <c r="H221" s="1" t="s">
        <v>21</v>
      </c>
      <c r="I221" s="1" t="s">
        <v>106</v>
      </c>
      <c r="J221" s="1" t="s">
        <v>143</v>
      </c>
      <c r="K221" s="1" t="s">
        <v>24</v>
      </c>
      <c r="L221" s="1" t="s">
        <v>25</v>
      </c>
      <c r="M221" s="1" t="s">
        <v>598</v>
      </c>
      <c r="N221" s="1" t="s">
        <v>25</v>
      </c>
      <c r="O221" s="1" t="s">
        <v>598</v>
      </c>
      <c r="P221">
        <v>21</v>
      </c>
      <c r="Q221" s="9" t="str">
        <f>RIGHT(VLOOKUP(C221,Todos!C:F,4,0),LEN(VLOOKUP(C221,Todos!C:F,4,0))-LEN(TRIM(C221))-26)</f>
        <v>_x000D_
DELETE FROM otr_VersionesSoftware;</v>
      </c>
      <c r="R221" s="6" t="str">
        <f t="shared" si="14"/>
        <v>INSERT INTO mst_QuerysSqlite VALUES('01','220','LIMPIAR TABLA otr_VersionesSoftware','0','999','-- Id: 220 / NombreQuery: LIMPIAR TABLA otr_VersionesSoftware _x000D_
DELETE FROM otr_VersionesSoftware;','0','NONQUERY','otr_VersionesSoftware','DELETE','AC','44363337',GETDATE(),'44363337',GETDATE())</v>
      </c>
    </row>
    <row r="222" spans="1:18" s="2" customFormat="1" x14ac:dyDescent="0.35">
      <c r="A222" s="1" t="s">
        <v>15</v>
      </c>
      <c r="B222" s="1" t="s">
        <v>859</v>
      </c>
      <c r="C222" s="1" t="s">
        <v>603</v>
      </c>
      <c r="D222" s="1" t="s">
        <v>18</v>
      </c>
      <c r="E222">
        <v>999</v>
      </c>
      <c r="F222" t="str">
        <f t="shared" si="15"/>
        <v>-- Id: 221 / NombreQuery: LISTAR otr_VersionesSoftware _x000D_
SELECT *_x000D_
  FROM otr_VersionesSoftware;</v>
      </c>
      <c r="G222" s="1">
        <f t="shared" si="13"/>
        <v>0</v>
      </c>
      <c r="H222" s="1" t="s">
        <v>135</v>
      </c>
      <c r="I222" s="1" t="s">
        <v>106</v>
      </c>
      <c r="J222" s="1" t="s">
        <v>126</v>
      </c>
      <c r="K222" s="1" t="s">
        <v>24</v>
      </c>
      <c r="L222" s="1" t="s">
        <v>25</v>
      </c>
      <c r="M222" s="1" t="s">
        <v>605</v>
      </c>
      <c r="N222" s="1" t="s">
        <v>25</v>
      </c>
      <c r="O222" s="1" t="s">
        <v>605</v>
      </c>
      <c r="P222">
        <v>21</v>
      </c>
      <c r="Q222" s="9" t="str">
        <f>RIGHT(VLOOKUP(C222,Todos!C:F,4,0),LEN(VLOOKUP(C222,Todos!C:F,4,0))-LEN(TRIM(C222))-26)</f>
        <v>_x000D_
SELECT *_x000D_
  FROM otr_VersionesSoftware;</v>
      </c>
      <c r="R222" s="6" t="str">
        <f t="shared" si="14"/>
        <v>INSERT INTO mst_QuerysSqlite VALUES('01','221','LISTAR otr_VersionesSoftware','0','999','-- Id: 221 / NombreQuery: LISTAR otr_VersionesSoftware _x000D_
SELECT *_x000D_
  FROM otr_VersionesSoftware;','0','DATATABLE','otr_VersionesSoftware','READ','AC','44363337',GETDATE(),'44363337',GETDATE())</v>
      </c>
    </row>
    <row r="223" spans="1:18" s="2" customFormat="1" x14ac:dyDescent="0.35">
      <c r="A223" s="1" t="s">
        <v>15</v>
      </c>
      <c r="B223" s="1" t="s">
        <v>860</v>
      </c>
      <c r="C223" s="1" t="s">
        <v>607</v>
      </c>
      <c r="D223" s="1" t="s">
        <v>18</v>
      </c>
      <c r="E223">
        <v>999</v>
      </c>
      <c r="F223" t="str">
        <f t="shared" si="15"/>
        <v>-- Id: 222 / NombreQuery: OBTENER otr_VersionesSoftware _x000D_
SELECT *_x000D_
  FROM otr_VersionesSoftware_x000D_
 WHERE IdEmpresa = ? AND _x000D_
       Aplicativo = ? AND _x000D_
       Objetivo = ?;</v>
      </c>
      <c r="G223" s="1">
        <f t="shared" si="13"/>
        <v>3</v>
      </c>
      <c r="H223" s="1" t="s">
        <v>135</v>
      </c>
      <c r="I223" s="1" t="s">
        <v>106</v>
      </c>
      <c r="J223" s="1" t="s">
        <v>126</v>
      </c>
      <c r="K223" s="1" t="s">
        <v>24</v>
      </c>
      <c r="L223" s="1" t="s">
        <v>25</v>
      </c>
      <c r="M223" s="1" t="s">
        <v>609</v>
      </c>
      <c r="N223" s="1" t="s">
        <v>25</v>
      </c>
      <c r="O223" s="1" t="s">
        <v>609</v>
      </c>
      <c r="P223">
        <v>21</v>
      </c>
      <c r="Q223" s="9" t="str">
        <f>RIGHT(VLOOKUP(C223,Todos!C:F,4,0),LEN(VLOOKUP(C223,Todos!C:F,4,0))-LEN(TRIM(C223))-26)</f>
        <v>_x000D_
SELECT *_x000D_
  FROM otr_VersionesSoftware_x000D_
 WHERE IdEmpresa = ? AND _x000D_
       Aplicativo = ? AND _x000D_
       Objetivo = ?;</v>
      </c>
      <c r="R223" s="6" t="str">
        <f t="shared" si="14"/>
        <v>INSERT INTO mst_QuerysSqlite VALUES('01','222','OBTENER otr_VersionesSoftware','0','999','-- Id: 222 / NombreQuery: OBTENER otr_VersionesSoftware _x000D_
SELECT *_x000D_
  FROM otr_VersionesSoftware_x000D_
 WHERE IdEmpresa = ? AND _x000D_
       Aplicativo = ? AND _x000D_
       Objetivo = ?;','3','DATATABLE','otr_VersionesSoftware','READ','AC','44363337',GETDATE(),'44363337',GETDATE())</v>
      </c>
    </row>
    <row r="224" spans="1:18" s="2" customFormat="1" x14ac:dyDescent="0.35">
      <c r="A224" s="1" t="s">
        <v>15</v>
      </c>
      <c r="B224" s="1" t="s">
        <v>1173</v>
      </c>
      <c r="C224" s="1" t="s">
        <v>122</v>
      </c>
      <c r="D224" s="1" t="s">
        <v>18</v>
      </c>
      <c r="E224">
        <v>999</v>
      </c>
      <c r="F224" t="str">
        <f t="shared" si="15"/>
        <v>-- Id: 223 / NombreQuery: EXISTE ID _x000D_
SELECT ''SELECT CASE WHEN COUNT( * ) = 1 THEN ''''TRUE'''' ELSE ''''FALSE'''' END Existe_x000D_
  FROM #_x000D_
 WHERE IdEmpresa = ? AND _x000D_
       Id = ?;'' Query</v>
      </c>
      <c r="G224" s="1">
        <f t="shared" si="13"/>
        <v>2</v>
      </c>
      <c r="H224" s="1" t="s">
        <v>124</v>
      </c>
      <c r="I224" s="1" t="s">
        <v>125</v>
      </c>
      <c r="J224" s="1" t="s">
        <v>126</v>
      </c>
      <c r="K224" s="1" t="s">
        <v>24</v>
      </c>
      <c r="L224" s="1" t="s">
        <v>25</v>
      </c>
      <c r="M224" s="1" t="s">
        <v>127</v>
      </c>
      <c r="N224" s="1" t="s">
        <v>25</v>
      </c>
      <c r="O224" s="1" t="s">
        <v>127</v>
      </c>
      <c r="P224">
        <v>999</v>
      </c>
      <c r="Q224" s="9" t="str">
        <f>RIGHT(VLOOKUP(C224,Todos!C:F,4,0),LEN(VLOOKUP(C224,Todos!C:F,4,0))-LEN(TRIM(C224))-26)</f>
        <v>_x000D_
SELECT ''SELECT CASE WHEN COUNT( * ) = 1 THEN ''''TRUE'''' ELSE ''''FALSE'''' END Existe_x000D_
  FROM #_x000D_
 WHERE IdEmpresa = ? AND _x000D_
       Id = ?;'' Query</v>
      </c>
      <c r="R224" s="6" t="str">
        <f t="shared" si="14"/>
        <v>INSERT INTO mst_QuerysSqlite VALUES('01','223','EXISTE ID','0','999','-- Id: 223 / NombreQuery: EXISTE ID _x000D_
SELECT ''''SELECT CASE WHEN COUNT( * ) = 1 THEN ''''''''TRUE'''''''' ELSE ''''''''FALSE'''''''' END Existe_x000D_
  FROM #_x000D_
 WHERE IdEmpresa = ? AND _x000D_
       Id = ?;'''' Query','2','SCALAR','General','READ','AC','44363337',GETDATE(),'44363337',GETDATE())</v>
      </c>
    </row>
    <row r="225" spans="1:18" x14ac:dyDescent="0.35">
      <c r="A225" s="1" t="s">
        <v>15</v>
      </c>
      <c r="B225" s="1" t="s">
        <v>1173</v>
      </c>
      <c r="C225" s="16" t="s">
        <v>1226</v>
      </c>
      <c r="D225" s="1" t="s">
        <v>18</v>
      </c>
      <c r="E225">
        <v>999</v>
      </c>
      <c r="F225" t="str">
        <f t="shared" si="15"/>
        <v>--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225" s="1">
        <f t="shared" si="13"/>
        <v>0</v>
      </c>
      <c r="H225" s="1" t="s">
        <v>124</v>
      </c>
      <c r="I225" s="1" t="s">
        <v>100</v>
      </c>
      <c r="J225" s="1" t="s">
        <v>126</v>
      </c>
      <c r="K225" s="1" t="s">
        <v>24</v>
      </c>
      <c r="L225" s="1" t="s">
        <v>25</v>
      </c>
      <c r="M225" s="1" t="s">
        <v>648</v>
      </c>
      <c r="N225" s="1" t="s">
        <v>25</v>
      </c>
      <c r="O225" s="1" t="s">
        <v>648</v>
      </c>
      <c r="P225">
        <v>17</v>
      </c>
      <c r="Q225" s="9" t="s">
        <v>1233</v>
      </c>
      <c r="R225" s="6" t="str">
        <f t="shared" si="14"/>
        <v>INSERT INTO mst_QuerysSqlite VALUES('01','223','EXISTE DATA PENDIENTE DE ENVIAR','0','999','--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EXISTE_DATA_PENDIENTE;','0','SCALAR','trx_ConfiguracionesLocales','READ','AC','44363337',GETDATE(),'44363337',GETDATE())</v>
      </c>
    </row>
    <row r="226" spans="1:18" x14ac:dyDescent="0.35">
      <c r="A226" s="1" t="s">
        <v>15</v>
      </c>
      <c r="B226" s="1" t="s">
        <v>1174</v>
      </c>
      <c r="C226" s="10" t="s">
        <v>1075</v>
      </c>
      <c r="D226" s="1" t="s">
        <v>18</v>
      </c>
      <c r="E226">
        <v>0</v>
      </c>
      <c r="F226" t="str">
        <f t="shared" si="15"/>
        <v>-- Id: 224 / NombreQuery: CREAR TABLA mst_Tablas 
CREATE TABLE IF NOT EXISTS mst_Tablas(
Id VARCHAR(3) PRIMARY KEY,
Nombre VARCHAR(500),
Indice INT,
Columnas INT,
FechaHoraCreacion DATETIME,
fechaHoraActualizacion DATETIME
);</v>
      </c>
      <c r="G226" s="1">
        <f t="shared" si="13"/>
        <v>0</v>
      </c>
      <c r="H226" s="1" t="s">
        <v>21</v>
      </c>
      <c r="I226" s="1" t="s">
        <v>1085</v>
      </c>
      <c r="J226" s="1" t="s">
        <v>23</v>
      </c>
      <c r="K226" s="1" t="s">
        <v>24</v>
      </c>
      <c r="L226" s="1" t="s">
        <v>25</v>
      </c>
      <c r="M226" s="1" t="s">
        <v>81</v>
      </c>
      <c r="N226" s="1" t="s">
        <v>25</v>
      </c>
      <c r="O226" s="1" t="s">
        <v>81</v>
      </c>
      <c r="P226" s="1" t="s">
        <v>18</v>
      </c>
      <c r="Q226" s="4" t="s">
        <v>1234</v>
      </c>
      <c r="R226" s="6" t="str">
        <f t="shared" si="14"/>
        <v>INSERT INTO mst_QuerysSqlite VALUES('01','224','CREAR TABLA mst_Tablas','0','0','-- Id: 224 / NombreQuery: CREAR TABLA mst_Tablas 
CREATE TABLE IF NOT EXISTS mst_Tablas(
Id VARCHAR(3) PRIMARY KEY,
Nombre VARCHAR(500),
Indice INT,
Columnas INT,
FechaHoraCreacion DATETIME,
fechaHoraActualizacion DATETIME
);','0','NONQUERY','mst_Tablas','CREATE TABLE','AC','44363337',GETDATE(),'44363337',GETDATE())</v>
      </c>
    </row>
    <row r="227" spans="1:18" x14ac:dyDescent="0.35">
      <c r="A227" s="1" t="s">
        <v>15</v>
      </c>
      <c r="B227" s="1" t="s">
        <v>1175</v>
      </c>
      <c r="C227" t="s">
        <v>1076</v>
      </c>
      <c r="D227" s="1" t="s">
        <v>18</v>
      </c>
      <c r="E227">
        <v>999</v>
      </c>
      <c r="F227" t="str">
        <f t="shared" si="15"/>
        <v xml:space="preserve">-- Id: 225 / NombreQuery: ACTUALIZAR mst_Tablas </v>
      </c>
      <c r="G227" s="1">
        <f t="shared" si="13"/>
        <v>0</v>
      </c>
      <c r="H227" s="1" t="s">
        <v>21</v>
      </c>
      <c r="I227" s="1" t="s">
        <v>1085</v>
      </c>
      <c r="J227" s="1" t="s">
        <v>131</v>
      </c>
      <c r="K227" s="1" t="s">
        <v>24</v>
      </c>
      <c r="L227" s="1" t="s">
        <v>25</v>
      </c>
      <c r="M227" s="1" t="s">
        <v>164</v>
      </c>
      <c r="N227" s="1" t="s">
        <v>25</v>
      </c>
      <c r="O227" s="1" t="s">
        <v>164</v>
      </c>
      <c r="P227" s="1" t="s">
        <v>18</v>
      </c>
      <c r="R227" s="6" t="str">
        <f t="shared" si="14"/>
        <v>INSERT INTO mst_QuerysSqlite VALUES('01','225','ACTUALIZAR mst_Tablas','0','999','-- Id: 225 / NombreQuery: ACTUALIZAR mst_Tablas ','0','NONQUERY','mst_Tablas','UPDATE','AC','44363337',GETDATE(),'44363337',GETDATE())</v>
      </c>
    </row>
    <row r="228" spans="1:18" x14ac:dyDescent="0.35">
      <c r="A228" s="1" t="s">
        <v>15</v>
      </c>
      <c r="B228" s="1" t="s">
        <v>1176</v>
      </c>
      <c r="C228" t="s">
        <v>1077</v>
      </c>
      <c r="D228" s="1" t="s">
        <v>18</v>
      </c>
      <c r="E228">
        <v>999</v>
      </c>
      <c r="F228" t="str">
        <f t="shared" si="15"/>
        <v xml:space="preserve">-- Id: 226 / NombreQuery: CLAVE VALOR mst_Tablas </v>
      </c>
      <c r="G228" s="1">
        <f t="shared" si="13"/>
        <v>0</v>
      </c>
      <c r="H228" s="1" t="s">
        <v>135</v>
      </c>
      <c r="I228" s="1" t="s">
        <v>1085</v>
      </c>
      <c r="J228" s="1" t="s">
        <v>126</v>
      </c>
      <c r="K228" s="1" t="s">
        <v>24</v>
      </c>
      <c r="L228" s="1" t="s">
        <v>25</v>
      </c>
      <c r="M228" s="1" t="s">
        <v>171</v>
      </c>
      <c r="N228" s="1" t="s">
        <v>25</v>
      </c>
      <c r="O228" s="1" t="s">
        <v>171</v>
      </c>
      <c r="P228" s="1" t="s">
        <v>18</v>
      </c>
      <c r="R228" s="6" t="str">
        <f t="shared" si="14"/>
        <v>INSERT INTO mst_QuerysSqlite VALUES('01','226','CLAVE VALOR mst_Tablas','0','999','-- Id: 226 / NombreQuery: CLAVE VALOR mst_Tablas ','0','DATATABLE','mst_Tablas','READ','AC','44363337',GETDATE(),'44363337',GETDATE())</v>
      </c>
    </row>
    <row r="229" spans="1:18" x14ac:dyDescent="0.35">
      <c r="A229" s="1" t="s">
        <v>15</v>
      </c>
      <c r="B229" s="1" t="s">
        <v>1177</v>
      </c>
      <c r="C229" t="s">
        <v>1078</v>
      </c>
      <c r="D229" s="1" t="s">
        <v>18</v>
      </c>
      <c r="E229">
        <v>999</v>
      </c>
      <c r="F229" t="str">
        <f t="shared" si="15"/>
        <v xml:space="preserve">-- Id: 227 / NombreQuery: DESCARGAR DATA mst_Tablas </v>
      </c>
      <c r="G229" s="1">
        <f t="shared" si="13"/>
        <v>0</v>
      </c>
      <c r="H229" s="1" t="s">
        <v>135</v>
      </c>
      <c r="I229" s="1" t="s">
        <v>1085</v>
      </c>
      <c r="J229" s="1" t="s">
        <v>126</v>
      </c>
      <c r="K229" s="1" t="s">
        <v>24</v>
      </c>
      <c r="L229" s="1" t="s">
        <v>25</v>
      </c>
      <c r="M229" s="1" t="s">
        <v>171</v>
      </c>
      <c r="N229" s="1" t="s">
        <v>25</v>
      </c>
      <c r="O229" s="1" t="s">
        <v>171</v>
      </c>
      <c r="P229" s="1" t="s">
        <v>18</v>
      </c>
      <c r="R229" s="6" t="str">
        <f t="shared" si="14"/>
        <v>INSERT INTO mst_QuerysSqlite VALUES('01','227','DESCARGAR DATA mst_Tablas','0','999','-- Id: 227 / NombreQuery: DESCARGAR DATA mst_Tablas ','0','DATATABLE','mst_Tablas','READ','AC','44363337',GETDATE(),'44363337',GETDATE())</v>
      </c>
    </row>
    <row r="230" spans="1:18" x14ac:dyDescent="0.35">
      <c r="A230" s="1" t="s">
        <v>15</v>
      </c>
      <c r="B230" s="1" t="s">
        <v>1178</v>
      </c>
      <c r="C230" t="s">
        <v>1079</v>
      </c>
      <c r="D230" s="1" t="s">
        <v>18</v>
      </c>
      <c r="E230">
        <v>999</v>
      </c>
      <c r="F230" t="str">
        <f t="shared" si="15"/>
        <v xml:space="preserve">-- Id: 228 / NombreQuery: ELIMINAR mst_Tablas </v>
      </c>
      <c r="G230" s="1">
        <f t="shared" si="13"/>
        <v>0</v>
      </c>
      <c r="H230" s="1" t="s">
        <v>21</v>
      </c>
      <c r="I230" s="1" t="s">
        <v>1085</v>
      </c>
      <c r="J230" s="1" t="s">
        <v>143</v>
      </c>
      <c r="K230" s="1" t="s">
        <v>24</v>
      </c>
      <c r="L230" s="1" t="s">
        <v>25</v>
      </c>
      <c r="M230" s="1" t="s">
        <v>178</v>
      </c>
      <c r="N230" s="1" t="s">
        <v>25</v>
      </c>
      <c r="O230" s="1" t="s">
        <v>178</v>
      </c>
      <c r="P230" s="1" t="s">
        <v>18</v>
      </c>
      <c r="R230" s="6" t="str">
        <f t="shared" si="14"/>
        <v>INSERT INTO mst_QuerysSqlite VALUES('01','228','ELIMINAR mst_Tablas','0','999','-- Id: 228 / NombreQuery: ELIMINAR mst_Tablas ','0','NONQUERY','mst_Tablas','DELETE','AC','44363337',GETDATE(),'44363337',GETDATE())</v>
      </c>
    </row>
    <row r="231" spans="1:18" x14ac:dyDescent="0.35">
      <c r="A231" s="1" t="s">
        <v>15</v>
      </c>
      <c r="B231" s="1" t="s">
        <v>1179</v>
      </c>
      <c r="C231" s="10" t="s">
        <v>1080</v>
      </c>
      <c r="D231" s="1" t="s">
        <v>18</v>
      </c>
      <c r="E231">
        <v>999</v>
      </c>
      <c r="F231" t="str">
        <f t="shared" si="15"/>
        <v>-- Id: 229 / NombreQuery: ELIMINAR TABLA mst_Tablas 
DROP TABLE IF EXISTS mst_Tablas</v>
      </c>
      <c r="G231" s="1">
        <f t="shared" si="13"/>
        <v>0</v>
      </c>
      <c r="H231" s="1" t="s">
        <v>21</v>
      </c>
      <c r="I231" s="1" t="s">
        <v>1085</v>
      </c>
      <c r="J231" s="1" t="s">
        <v>148</v>
      </c>
      <c r="K231" s="1" t="s">
        <v>24</v>
      </c>
      <c r="L231" s="1" t="s">
        <v>25</v>
      </c>
      <c r="M231" s="1" t="s">
        <v>178</v>
      </c>
      <c r="N231" s="1" t="s">
        <v>25</v>
      </c>
      <c r="O231" s="1" t="s">
        <v>178</v>
      </c>
      <c r="P231" s="1" t="s">
        <v>18</v>
      </c>
      <c r="Q231" s="4" t="s">
        <v>1240</v>
      </c>
      <c r="R231" s="6" t="str">
        <f t="shared" si="14"/>
        <v>INSERT INTO mst_QuerysSqlite VALUES('01','229','ELIMINAR TABLA mst_Tablas','0','999','-- Id: 229 / NombreQuery: ELIMINAR TABLA mst_Tablas 
DROP TABLE IF EXISTS mst_Tablas','0','NONQUERY','mst_Tablas','DELETE TABLE','AC','44363337',GETDATE(),'44363337',GETDATE())</v>
      </c>
    </row>
    <row r="232" spans="1:18" x14ac:dyDescent="0.35">
      <c r="A232" s="1" t="s">
        <v>15</v>
      </c>
      <c r="B232" s="1" t="s">
        <v>1180</v>
      </c>
      <c r="C232" t="s">
        <v>1081</v>
      </c>
      <c r="D232" s="1" t="s">
        <v>18</v>
      </c>
      <c r="E232">
        <v>999</v>
      </c>
      <c r="F232" t="str">
        <f t="shared" si="15"/>
        <v xml:space="preserve">-- Id: 230 / NombreQuery: INSERTAR mst_Tablas </v>
      </c>
      <c r="G232" s="1">
        <f t="shared" si="13"/>
        <v>0</v>
      </c>
      <c r="H232" s="1" t="s">
        <v>21</v>
      </c>
      <c r="I232" s="1" t="s">
        <v>1085</v>
      </c>
      <c r="J232" s="1" t="s">
        <v>152</v>
      </c>
      <c r="K232" s="1" t="s">
        <v>24</v>
      </c>
      <c r="L232" s="1" t="s">
        <v>25</v>
      </c>
      <c r="M232" s="1" t="s">
        <v>185</v>
      </c>
      <c r="N232" s="1" t="s">
        <v>25</v>
      </c>
      <c r="O232" s="1" t="s">
        <v>185</v>
      </c>
      <c r="P232" s="1" t="s">
        <v>18</v>
      </c>
      <c r="R232" s="6" t="str">
        <f t="shared" si="14"/>
        <v>INSERT INTO mst_QuerysSqlite VALUES('01','230','INSERTAR mst_Tablas','0','999','-- Id: 230 / NombreQuery: INSERTAR mst_Tablas ','0','NONQUERY','mst_Tablas','CREATE','AC','44363337',GETDATE(),'44363337',GETDATE())</v>
      </c>
    </row>
    <row r="233" spans="1:18" x14ac:dyDescent="0.35">
      <c r="A233" s="1" t="s">
        <v>15</v>
      </c>
      <c r="B233" s="1" t="s">
        <v>1181</v>
      </c>
      <c r="C233" t="s">
        <v>1082</v>
      </c>
      <c r="D233" s="1" t="s">
        <v>18</v>
      </c>
      <c r="E233">
        <v>999</v>
      </c>
      <c r="F233" t="str">
        <f t="shared" si="15"/>
        <v xml:space="preserve">-- Id: 231 / NombreQuery: LIMPIAR TABLA mst_Tablas </v>
      </c>
      <c r="G233" s="1">
        <f t="shared" si="13"/>
        <v>0</v>
      </c>
      <c r="H233" s="1" t="s">
        <v>21</v>
      </c>
      <c r="I233" s="1" t="s">
        <v>1085</v>
      </c>
      <c r="J233" s="1" t="s">
        <v>143</v>
      </c>
      <c r="K233" s="1" t="s">
        <v>24</v>
      </c>
      <c r="L233" s="1" t="s">
        <v>25</v>
      </c>
      <c r="M233" s="1" t="s">
        <v>185</v>
      </c>
      <c r="N233" s="1" t="s">
        <v>25</v>
      </c>
      <c r="O233" s="1" t="s">
        <v>185</v>
      </c>
      <c r="P233" s="1" t="s">
        <v>18</v>
      </c>
      <c r="R233" s="6" t="str">
        <f t="shared" si="14"/>
        <v>INSERT INTO mst_QuerysSqlite VALUES('01','231','LIMPIAR TABLA mst_Tablas','0','999','-- Id: 231 / NombreQuery: LIMPIAR TABLA mst_Tablas ','0','NONQUERY','mst_Tablas','DELETE','AC','44363337',GETDATE(),'44363337',GETDATE())</v>
      </c>
    </row>
    <row r="234" spans="1:18" x14ac:dyDescent="0.35">
      <c r="A234" s="1" t="s">
        <v>15</v>
      </c>
      <c r="B234" s="1" t="s">
        <v>1182</v>
      </c>
      <c r="C234" t="s">
        <v>1083</v>
      </c>
      <c r="D234" s="1" t="s">
        <v>18</v>
      </c>
      <c r="E234">
        <v>999</v>
      </c>
      <c r="F234" t="str">
        <f t="shared" si="15"/>
        <v xml:space="preserve">-- Id: 232 / NombreQuery: LISTAR mst_Tablas </v>
      </c>
      <c r="G234" s="1">
        <f t="shared" si="13"/>
        <v>0</v>
      </c>
      <c r="H234" s="1" t="s">
        <v>135</v>
      </c>
      <c r="I234" s="1" t="s">
        <v>1085</v>
      </c>
      <c r="J234" s="1" t="s">
        <v>126</v>
      </c>
      <c r="K234" s="1" t="s">
        <v>24</v>
      </c>
      <c r="L234" s="1" t="s">
        <v>25</v>
      </c>
      <c r="M234" s="1" t="s">
        <v>192</v>
      </c>
      <c r="N234" s="1" t="s">
        <v>25</v>
      </c>
      <c r="O234" s="1" t="s">
        <v>192</v>
      </c>
      <c r="P234" s="1" t="s">
        <v>18</v>
      </c>
      <c r="R234" s="6" t="str">
        <f t="shared" si="14"/>
        <v>INSERT INTO mst_QuerysSqlite VALUES('01','232','LISTAR mst_Tablas','0','999','-- Id: 232 / NombreQuery: LISTAR mst_Tablas ','0','DATATABLE','mst_Tablas','READ','AC','44363337',GETDATE(),'44363337',GETDATE())</v>
      </c>
    </row>
    <row r="235" spans="1:18" x14ac:dyDescent="0.35">
      <c r="A235" s="1" t="s">
        <v>15</v>
      </c>
      <c r="B235" s="1" t="s">
        <v>1183</v>
      </c>
      <c r="C235" t="s">
        <v>1084</v>
      </c>
      <c r="D235" s="1" t="s">
        <v>18</v>
      </c>
      <c r="E235">
        <v>999</v>
      </c>
      <c r="F235" t="str">
        <f t="shared" si="15"/>
        <v xml:space="preserve">-- Id: 233 / NombreQuery: OBTENER mst_Tablas </v>
      </c>
      <c r="G235" s="1">
        <f t="shared" si="13"/>
        <v>0</v>
      </c>
      <c r="H235" s="1" t="s">
        <v>135</v>
      </c>
      <c r="I235" s="1" t="s">
        <v>1085</v>
      </c>
      <c r="J235" s="1" t="s">
        <v>126</v>
      </c>
      <c r="K235" s="1" t="s">
        <v>24</v>
      </c>
      <c r="L235" s="1" t="s">
        <v>25</v>
      </c>
      <c r="M235" s="1" t="s">
        <v>192</v>
      </c>
      <c r="N235" s="1" t="s">
        <v>25</v>
      </c>
      <c r="O235" s="1" t="s">
        <v>192</v>
      </c>
      <c r="P235" s="1" t="s">
        <v>18</v>
      </c>
      <c r="R235" s="6" t="str">
        <f t="shared" si="14"/>
        <v>INSERT INTO mst_QuerysSqlite VALUES('01','233','OBTENER mst_Tablas','0','999','-- Id: 233 / NombreQuery: OBTENER mst_Tablas ','0','DATATABLE','mst_Tablas','READ','AC','44363337',GETDATE(),'44363337',GETDATE())</v>
      </c>
    </row>
    <row r="236" spans="1:18" x14ac:dyDescent="0.35">
      <c r="A236" s="1" t="s">
        <v>15</v>
      </c>
      <c r="B236" s="1" t="s">
        <v>1184</v>
      </c>
      <c r="C236" s="10" t="s">
        <v>1143</v>
      </c>
      <c r="D236" s="1" t="s">
        <v>40</v>
      </c>
      <c r="E236">
        <v>999</v>
      </c>
      <c r="F236" t="str">
        <f t="shared" si="15"/>
        <v>--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v>
      </c>
      <c r="G236" s="1">
        <f t="shared" si="13"/>
        <v>0</v>
      </c>
      <c r="H236" s="1" t="s">
        <v>21</v>
      </c>
      <c r="I236" s="1" t="s">
        <v>1086</v>
      </c>
      <c r="J236" s="1" t="s">
        <v>23</v>
      </c>
      <c r="K236" s="1" t="s">
        <v>24</v>
      </c>
      <c r="L236" s="1" t="s">
        <v>25</v>
      </c>
      <c r="M236" s="1" t="s">
        <v>81</v>
      </c>
      <c r="N236" s="1" t="s">
        <v>25</v>
      </c>
      <c r="O236" s="1" t="s">
        <v>81</v>
      </c>
      <c r="P236" s="1" t="s">
        <v>18</v>
      </c>
      <c r="Q236" s="4" t="s">
        <v>1235</v>
      </c>
      <c r="R236" s="6" t="str">
        <f t="shared" si="14"/>
        <v>INSERT INTO mst_QuerysSqlite VALUES('01','234','CREAR TABLA trx_Estandares','4','999','--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);','0','NONQUERY','trx_Estandares','CREATE TABLE','AC','44363337',GETDATE(),'44363337',GETDATE())</v>
      </c>
    </row>
    <row r="237" spans="1:18" x14ac:dyDescent="0.35">
      <c r="A237" s="1" t="s">
        <v>15</v>
      </c>
      <c r="B237" s="1" t="s">
        <v>1185</v>
      </c>
      <c r="C237" s="10" t="s">
        <v>1144</v>
      </c>
      <c r="D237" s="1" t="s">
        <v>40</v>
      </c>
      <c r="E237">
        <v>999</v>
      </c>
      <c r="F237" t="str">
        <f t="shared" si="15"/>
        <v>-- Id: 235 / NombreQuery: ACTUALIZAR trx_Estandares 
UPDATE
    trx_Estandares
SET
    EstandarReal = ?
WHERE
    IdEmpresa = ?
    AND Fecha = ?
    AND IdConsumidor = ?
    AND IdActividad = ?
    AND IdLabor = ?</v>
      </c>
      <c r="G237" s="1">
        <f t="shared" si="13"/>
        <v>6</v>
      </c>
      <c r="H237" s="1" t="s">
        <v>21</v>
      </c>
      <c r="I237" s="1" t="s">
        <v>1086</v>
      </c>
      <c r="J237" s="1" t="s">
        <v>131</v>
      </c>
      <c r="K237" s="1" t="s">
        <v>24</v>
      </c>
      <c r="L237" s="1" t="s">
        <v>25</v>
      </c>
      <c r="M237" s="1" t="s">
        <v>164</v>
      </c>
      <c r="N237" s="1" t="s">
        <v>25</v>
      </c>
      <c r="O237" s="1" t="s">
        <v>164</v>
      </c>
      <c r="P237" s="1" t="s">
        <v>18</v>
      </c>
      <c r="Q237" s="4" t="s">
        <v>1238</v>
      </c>
      <c r="R237" s="6" t="str">
        <f t="shared" si="14"/>
        <v>INSERT INTO mst_QuerysSqlite VALUES('01','235','ACTUALIZAR trx_Estandares','4','999','-- Id: 235 / NombreQuery: ACTUALIZAR trx_Estandares 
UPDATE
    trx_Estandares
SET
    EstandarReal = ?
WHERE
    IdEmpresa = ?
    AND Fecha = ?
    AND IdConsumidor = ?
    AND IdActividad = ?
    AND IdLabor = ?','6','NONQUERY','trx_Estandares','UPDATE','AC','44363337',GETDATE(),'44363337',GETDATE())</v>
      </c>
    </row>
    <row r="238" spans="1:18" x14ac:dyDescent="0.35">
      <c r="A238" s="1" t="s">
        <v>15</v>
      </c>
      <c r="B238" s="1" t="s">
        <v>1186</v>
      </c>
      <c r="C238" t="s">
        <v>1145</v>
      </c>
      <c r="D238" s="1" t="s">
        <v>40</v>
      </c>
      <c r="E238">
        <v>999</v>
      </c>
      <c r="F238" t="str">
        <f t="shared" si="15"/>
        <v xml:space="preserve">-- Id: 236 / NombreQuery: CLAVE VALOR trx_Estandares </v>
      </c>
      <c r="G238" s="1">
        <f t="shared" si="13"/>
        <v>0</v>
      </c>
      <c r="H238" s="1" t="s">
        <v>135</v>
      </c>
      <c r="I238" s="1" t="s">
        <v>1086</v>
      </c>
      <c r="J238" s="1" t="s">
        <v>126</v>
      </c>
      <c r="K238" s="1" t="s">
        <v>24</v>
      </c>
      <c r="L238" s="1" t="s">
        <v>25</v>
      </c>
      <c r="M238" s="1" t="s">
        <v>171</v>
      </c>
      <c r="N238" s="1" t="s">
        <v>25</v>
      </c>
      <c r="O238" s="1" t="s">
        <v>171</v>
      </c>
      <c r="P238" s="1" t="s">
        <v>18</v>
      </c>
      <c r="R238" s="6" t="str">
        <f t="shared" si="14"/>
        <v>INSERT INTO mst_QuerysSqlite VALUES('01','236','CLAVE VALOR trx_Estandares','4','999','-- Id: 236 / NombreQuery: CLAVE VALOR trx_Estandares ','0','DATATABLE','trx_Estandares','READ','AC','44363337',GETDATE(),'44363337',GETDATE())</v>
      </c>
    </row>
    <row r="239" spans="1:18" x14ac:dyDescent="0.35">
      <c r="A239" s="1" t="s">
        <v>15</v>
      </c>
      <c r="B239" s="1" t="s">
        <v>1187</v>
      </c>
      <c r="C239" t="s">
        <v>1146</v>
      </c>
      <c r="D239" s="1" t="s">
        <v>40</v>
      </c>
      <c r="E239">
        <v>999</v>
      </c>
      <c r="F239" t="str">
        <f t="shared" si="15"/>
        <v xml:space="preserve">-- Id: 237 / NombreQuery: DESCARGAR DATA trx_Estandares </v>
      </c>
      <c r="G239" s="1">
        <f t="shared" si="13"/>
        <v>0</v>
      </c>
      <c r="H239" s="1" t="s">
        <v>135</v>
      </c>
      <c r="I239" s="1" t="s">
        <v>1086</v>
      </c>
      <c r="J239" s="1" t="s">
        <v>126</v>
      </c>
      <c r="K239" s="1" t="s">
        <v>24</v>
      </c>
      <c r="L239" s="1" t="s">
        <v>25</v>
      </c>
      <c r="M239" s="1" t="s">
        <v>171</v>
      </c>
      <c r="N239" s="1" t="s">
        <v>25</v>
      </c>
      <c r="O239" s="1" t="s">
        <v>171</v>
      </c>
      <c r="P239" s="1" t="s">
        <v>18</v>
      </c>
      <c r="R239" s="6" t="str">
        <f t="shared" si="14"/>
        <v>INSERT INTO mst_QuerysSqlite VALUES('01','237','DESCARGAR DATA trx_Estandares','4','999','-- Id: 237 / NombreQuery: DESCARGAR DATA trx_Estandares ','0','DATATABLE','trx_Estandares','READ','AC','44363337',GETDATE(),'44363337',GETDATE())</v>
      </c>
    </row>
    <row r="240" spans="1:18" x14ac:dyDescent="0.35">
      <c r="A240" s="1" t="s">
        <v>15</v>
      </c>
      <c r="B240" s="1" t="s">
        <v>1188</v>
      </c>
      <c r="C240" s="10" t="s">
        <v>1147</v>
      </c>
      <c r="D240" s="1" t="s">
        <v>40</v>
      </c>
      <c r="E240">
        <v>999</v>
      </c>
      <c r="F240" t="str">
        <f t="shared" si="15"/>
        <v>-- Id: 238 / NombreQuery: ELIMINAR trx_Estandares 
DELETE trx_Estandares
WHERE
    IdEmpresa = ?
    AND Fecha = ?
    AND IdConsumidor = ?
    AND IdActividad = ?
    AND IdLabor = ?</v>
      </c>
      <c r="G240" s="1">
        <f t="shared" si="13"/>
        <v>5</v>
      </c>
      <c r="H240" s="1" t="s">
        <v>21</v>
      </c>
      <c r="I240" s="1" t="s">
        <v>1086</v>
      </c>
      <c r="J240" s="1" t="s">
        <v>143</v>
      </c>
      <c r="K240" s="1" t="s">
        <v>24</v>
      </c>
      <c r="L240" s="1" t="s">
        <v>25</v>
      </c>
      <c r="M240" s="1" t="s">
        <v>178</v>
      </c>
      <c r="N240" s="1" t="s">
        <v>25</v>
      </c>
      <c r="O240" s="1" t="s">
        <v>178</v>
      </c>
      <c r="P240" s="1" t="s">
        <v>18</v>
      </c>
      <c r="Q240" s="4" t="s">
        <v>1239</v>
      </c>
      <c r="R240" s="6" t="str">
        <f t="shared" si="14"/>
        <v>INSERT INTO mst_QuerysSqlite VALUES('01','238','ELIMINAR trx_Estandares','4','999','-- Id: 238 / NombreQuery: ELIMINAR trx_Estandares 
DELETE trx_Estandares
WHERE
    IdEmpresa = ?
    AND Fecha = ?
    AND IdConsumidor = ?
    AND IdActividad = ?
    AND IdLabor = ?','5','NONQUERY','trx_Estandares','DELETE','AC','44363337',GETDATE(),'44363337',GETDATE())</v>
      </c>
    </row>
    <row r="241" spans="1:18" x14ac:dyDescent="0.35">
      <c r="A241" s="1" t="s">
        <v>15</v>
      </c>
      <c r="B241" s="1" t="s">
        <v>1189</v>
      </c>
      <c r="C241" s="10" t="s">
        <v>1148</v>
      </c>
      <c r="D241" s="1" t="s">
        <v>40</v>
      </c>
      <c r="E241">
        <v>999</v>
      </c>
      <c r="F241" t="str">
        <f t="shared" si="15"/>
        <v>-- Id: 239 / NombreQuery: ELIMINAR TABLA trx_Estandares 
DROP TABLE IF EXISTS trx_Estandares</v>
      </c>
      <c r="G241" s="1">
        <f t="shared" si="13"/>
        <v>0</v>
      </c>
      <c r="H241" s="1" t="s">
        <v>21</v>
      </c>
      <c r="I241" s="1" t="s">
        <v>1086</v>
      </c>
      <c r="J241" s="1" t="s">
        <v>148</v>
      </c>
      <c r="K241" s="1" t="s">
        <v>24</v>
      </c>
      <c r="L241" s="1" t="s">
        <v>25</v>
      </c>
      <c r="M241" s="1" t="s">
        <v>178</v>
      </c>
      <c r="N241" s="1" t="s">
        <v>25</v>
      </c>
      <c r="O241" s="1" t="s">
        <v>178</v>
      </c>
      <c r="P241" s="1" t="s">
        <v>18</v>
      </c>
      <c r="Q241" s="4" t="s">
        <v>1241</v>
      </c>
      <c r="R241" s="6" t="str">
        <f t="shared" si="14"/>
        <v>INSERT INTO mst_QuerysSqlite VALUES('01','239','ELIMINAR TABLA trx_Estandares','4','999','-- Id: 239 / NombreQuery: ELIMINAR TABLA trx_Estandares 
DROP TABLE IF EXISTS trx_Estandares','0','NONQUERY','trx_Estandares','DELETE TABLE','AC','44363337',GETDATE(),'44363337',GETDATE())</v>
      </c>
    </row>
    <row r="242" spans="1:18" x14ac:dyDescent="0.35">
      <c r="A242" s="1" t="s">
        <v>15</v>
      </c>
      <c r="B242" s="1" t="s">
        <v>1190</v>
      </c>
      <c r="C242" s="10" t="s">
        <v>1149</v>
      </c>
      <c r="D242" s="1" t="s">
        <v>40</v>
      </c>
      <c r="E242">
        <v>999</v>
      </c>
      <c r="F242" t="str">
        <f t="shared" si="15"/>
        <v>--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v>
      </c>
      <c r="G242" s="1">
        <f t="shared" si="13"/>
        <v>10</v>
      </c>
      <c r="H242" s="1" t="s">
        <v>21</v>
      </c>
      <c r="I242" s="1" t="s">
        <v>1086</v>
      </c>
      <c r="J242" s="1" t="s">
        <v>152</v>
      </c>
      <c r="K242" s="1" t="s">
        <v>24</v>
      </c>
      <c r="L242" s="1" t="s">
        <v>25</v>
      </c>
      <c r="M242" s="1" t="s">
        <v>185</v>
      </c>
      <c r="N242" s="1" t="s">
        <v>25</v>
      </c>
      <c r="O242" s="1" t="s">
        <v>185</v>
      </c>
      <c r="P242" s="1" t="s">
        <v>18</v>
      </c>
      <c r="Q242" s="4" t="s">
        <v>1242</v>
      </c>
      <c r="R242" s="6" t="str">
        <f t="shared" si="14"/>
        <v>INSERT INTO mst_QuerysSqlite VALUES('01','240','INSERTAR trx_Estandares','4','999','--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);','10','NONQUERY','trx_Estandares','CREATE','AC','44363337',GETDATE(),'44363337',GETDATE())</v>
      </c>
    </row>
    <row r="243" spans="1:18" x14ac:dyDescent="0.35">
      <c r="A243" s="1" t="s">
        <v>15</v>
      </c>
      <c r="B243" s="1" t="s">
        <v>1191</v>
      </c>
      <c r="C243" s="10" t="s">
        <v>1150</v>
      </c>
      <c r="D243" s="1" t="s">
        <v>40</v>
      </c>
      <c r="E243">
        <v>999</v>
      </c>
      <c r="F243" t="str">
        <f t="shared" si="15"/>
        <v>-- Id: 241 / NombreQuery: LIMPIAR TABLA trx_Estandares 
DELETE FROM trx_Estandares;</v>
      </c>
      <c r="G243" s="1">
        <f t="shared" si="13"/>
        <v>0</v>
      </c>
      <c r="H243" s="1" t="s">
        <v>21</v>
      </c>
      <c r="I243" s="1" t="s">
        <v>1086</v>
      </c>
      <c r="J243" s="1" t="s">
        <v>143</v>
      </c>
      <c r="K243" s="1" t="s">
        <v>24</v>
      </c>
      <c r="L243" s="1" t="s">
        <v>25</v>
      </c>
      <c r="M243" s="1" t="s">
        <v>185</v>
      </c>
      <c r="N243" s="1" t="s">
        <v>25</v>
      </c>
      <c r="O243" s="1" t="s">
        <v>185</v>
      </c>
      <c r="P243" s="1" t="s">
        <v>18</v>
      </c>
      <c r="Q243" s="4" t="s">
        <v>1243</v>
      </c>
      <c r="R243" s="6" t="str">
        <f t="shared" si="14"/>
        <v>INSERT INTO mst_QuerysSqlite VALUES('01','241','LIMPIAR TABLA trx_Estandares','4','999','-- Id: 241 / NombreQuery: LIMPIAR TABLA trx_Estandares 
DELETE FROM trx_Estandares;','0','NONQUERY','trx_Estandares','DELETE','AC','44363337',GETDATE(),'44363337',GETDATE())</v>
      </c>
    </row>
    <row r="244" spans="1:18" x14ac:dyDescent="0.35">
      <c r="A244" s="1" t="s">
        <v>15</v>
      </c>
      <c r="B244" s="1" t="s">
        <v>1192</v>
      </c>
      <c r="C244" s="10" t="s">
        <v>1151</v>
      </c>
      <c r="D244" s="1" t="s">
        <v>40</v>
      </c>
      <c r="E244">
        <v>999</v>
      </c>
      <c r="F244" t="str">
        <f t="shared" si="15"/>
        <v>-- Id: 242 / NombreQuery: LISTAR trx_Estandares 
SELECT *
  FROM trx_Estandares;</v>
      </c>
      <c r="G244" s="1">
        <f t="shared" si="13"/>
        <v>0</v>
      </c>
      <c r="H244" s="1" t="s">
        <v>135</v>
      </c>
      <c r="I244" s="1" t="s">
        <v>1086</v>
      </c>
      <c r="J244" s="1" t="s">
        <v>126</v>
      </c>
      <c r="K244" s="1" t="s">
        <v>24</v>
      </c>
      <c r="L244" s="1" t="s">
        <v>25</v>
      </c>
      <c r="M244" s="1" t="s">
        <v>192</v>
      </c>
      <c r="N244" s="1" t="s">
        <v>25</v>
      </c>
      <c r="O244" s="1" t="s">
        <v>192</v>
      </c>
      <c r="P244" s="1" t="s">
        <v>18</v>
      </c>
      <c r="Q244" s="4" t="s">
        <v>1244</v>
      </c>
      <c r="R244" s="6" t="str">
        <f t="shared" si="14"/>
        <v>INSERT INTO mst_QuerysSqlite VALUES('01','242','LISTAR trx_Estandares','4','999','-- Id: 242 / NombreQuery: LISTAR trx_Estandares 
SELECT *
  FROM trx_Estandares;','0','DATATABLE','trx_Estandares','READ','AC','44363337',GETDATE(),'44363337',GETDATE())</v>
      </c>
    </row>
    <row r="245" spans="1:18" x14ac:dyDescent="0.35">
      <c r="A245" s="1" t="s">
        <v>15</v>
      </c>
      <c r="B245" s="1" t="s">
        <v>1193</v>
      </c>
      <c r="C245" t="s">
        <v>1152</v>
      </c>
      <c r="D245" s="1" t="s">
        <v>40</v>
      </c>
      <c r="E245">
        <v>999</v>
      </c>
      <c r="F245" t="str">
        <f t="shared" si="15"/>
        <v xml:space="preserve">-- Id: 243 / NombreQuery: OBTENER trx_Estandares </v>
      </c>
      <c r="G245" s="1">
        <f t="shared" si="13"/>
        <v>0</v>
      </c>
      <c r="H245" s="1" t="s">
        <v>135</v>
      </c>
      <c r="I245" s="1" t="s">
        <v>1086</v>
      </c>
      <c r="J245" s="1" t="s">
        <v>126</v>
      </c>
      <c r="K245" s="1" t="s">
        <v>24</v>
      </c>
      <c r="L245" s="1" t="s">
        <v>25</v>
      </c>
      <c r="M245" s="1" t="s">
        <v>192</v>
      </c>
      <c r="N245" s="1" t="s">
        <v>25</v>
      </c>
      <c r="O245" s="1" t="s">
        <v>192</v>
      </c>
      <c r="P245" s="1" t="s">
        <v>18</v>
      </c>
      <c r="R245" s="6" t="str">
        <f t="shared" si="14"/>
        <v>INSERT INTO mst_QuerysSqlite VALUES('01','243','OBTENER trx_Estandares','4','999','-- Id: 243 / NombreQuery: OBTENER trx_Estandares ','0','DATATABLE','trx_Estandares','READ','AC','44363337',GETDATE(),'44363337',GETDATE())</v>
      </c>
    </row>
    <row r="246" spans="1:18" x14ac:dyDescent="0.35">
      <c r="A246" s="1" t="s">
        <v>15</v>
      </c>
      <c r="B246" s="1" t="s">
        <v>1194</v>
      </c>
      <c r="C246" s="10" t="s">
        <v>1217</v>
      </c>
      <c r="D246" s="1" t="s">
        <v>40</v>
      </c>
      <c r="E246">
        <v>999</v>
      </c>
      <c r="F246" t="str">
        <f t="shared" si="15"/>
        <v>-- Id: 244 / NombreQuery: LISTAR trx_Estandares X RANGO DE FECHA 
SELECT
    *
FROM
    trx_Estandares
WHERE
    Fecha BETWEEN ? AND ?;</v>
      </c>
      <c r="G246" s="1">
        <f t="shared" si="13"/>
        <v>2</v>
      </c>
      <c r="H246" s="1" t="s">
        <v>135</v>
      </c>
      <c r="I246" s="1" t="s">
        <v>1086</v>
      </c>
      <c r="J246" s="1" t="s">
        <v>126</v>
      </c>
      <c r="K246" s="1" t="s">
        <v>24</v>
      </c>
      <c r="L246" s="1" t="s">
        <v>25</v>
      </c>
      <c r="M246" s="1" t="s">
        <v>192</v>
      </c>
      <c r="N246" s="1" t="s">
        <v>25</v>
      </c>
      <c r="O246" s="1" t="s">
        <v>192</v>
      </c>
      <c r="P246" s="1" t="s">
        <v>18</v>
      </c>
      <c r="Q246" s="4" t="s">
        <v>1245</v>
      </c>
      <c r="R246" s="6" t="str">
        <f t="shared" si="14"/>
        <v>INSERT INTO mst_QuerysSqlite VALUES('01','244','LISTAR trx_Estandares X RANGO DE FECHA','4','999','-- Id: 244 / NombreQuery: LISTAR trx_Estandares X RANGO DE FECHA 
SELECT
    *
FROM
    trx_Estandares
WHERE
    Fecha BETWEEN ? AND ?;','2','DATATABLE','trx_Estandares','READ','AC','44363337',GETDATE(),'44363337',GETDATE())</v>
      </c>
    </row>
    <row r="247" spans="1:18" s="12" customFormat="1" ht="57" x14ac:dyDescent="0.35">
      <c r="A247" s="12" t="s">
        <v>15</v>
      </c>
      <c r="B247" s="1" t="s">
        <v>1195</v>
      </c>
      <c r="C247" s="11" t="s">
        <v>1223</v>
      </c>
      <c r="E247" s="13">
        <v>999</v>
      </c>
      <c r="F247" s="13" t="str">
        <f t="shared" ref="F247" si="16">CONCATENATE("-- Id: ",B247," / NombreQuery: ",C247," ",Q247)</f>
        <v xml:space="preserve">-- Id: 245 / NombreQuery: TRANSFERIR trx_Estandares 
EXEC sp_Dgm_Estandares_TransferirEstandar </v>
      </c>
      <c r="G247" s="12">
        <f t="shared" si="13"/>
        <v>0</v>
      </c>
      <c r="H247" s="12" t="s">
        <v>135</v>
      </c>
      <c r="I247" s="12" t="s">
        <v>1086</v>
      </c>
      <c r="J247" s="12" t="s">
        <v>126</v>
      </c>
      <c r="K247" s="12" t="s">
        <v>24</v>
      </c>
      <c r="L247" s="12" t="s">
        <v>25</v>
      </c>
      <c r="M247" s="12" t="s">
        <v>192</v>
      </c>
      <c r="N247" s="12" t="s">
        <v>25</v>
      </c>
      <c r="O247" s="12" t="s">
        <v>192</v>
      </c>
      <c r="P247" s="12" t="s">
        <v>18</v>
      </c>
      <c r="Q247" s="14" t="s">
        <v>2052</v>
      </c>
      <c r="R247" s="15" t="str">
        <f t="shared" ref="R247" si="17">CONCATENATE("INSERT INTO mst_QuerysSqlite VALUES('",A247,"','",B247,"','",C247,"','",D247,"','",E247,"','",SUBSTITUTE(F247,"''","''''"),"','",G247,"','",H247,"','",I247,"','",J247,"','",K247,"','44363337',GETDATE(),'44363337',GETDATE())")</f>
        <v>INSERT INTO mst_QuerysSqlite VALUES('01','245','TRANSFERIR trx_Estandares','','999','-- Id: 245 / NombreQuery: TRANSFERIR trx_Estandares 
EXEC sp_Dgm_Estandares_TransferirEstandar ','0','DATATABLE','trx_Estandares','READ','AC','44363337',GETDATE(),'44363337',GETDATE())</v>
      </c>
    </row>
    <row r="248" spans="1:18" x14ac:dyDescent="0.35">
      <c r="A248" s="1" t="s">
        <v>15</v>
      </c>
      <c r="B248" s="1" t="s">
        <v>1196</v>
      </c>
      <c r="C248" s="10" t="s">
        <v>1153</v>
      </c>
      <c r="D248" s="1" t="s">
        <v>18</v>
      </c>
      <c r="E248">
        <v>22</v>
      </c>
      <c r="F248" t="str">
        <f t="shared" si="15"/>
        <v>--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v>
      </c>
      <c r="G248" s="1">
        <f t="shared" si="13"/>
        <v>0</v>
      </c>
      <c r="H248" s="1" t="s">
        <v>21</v>
      </c>
      <c r="I248" s="1" t="s">
        <v>1087</v>
      </c>
      <c r="J248" s="1" t="s">
        <v>23</v>
      </c>
      <c r="K248" s="1" t="s">
        <v>24</v>
      </c>
      <c r="L248" s="1" t="s">
        <v>25</v>
      </c>
      <c r="M248" s="1" t="s">
        <v>81</v>
      </c>
      <c r="N248" s="1" t="s">
        <v>25</v>
      </c>
      <c r="O248" s="1" t="s">
        <v>81</v>
      </c>
      <c r="P248" s="1" t="s">
        <v>18</v>
      </c>
      <c r="Q248" s="4" t="s">
        <v>1236</v>
      </c>
      <c r="R248" s="6" t="str">
        <f t="shared" si="14"/>
        <v>INSERT INTO mst_QuerysSqlite VALUES('01','246','CREAR TABLA trx_Logs','0','22','--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);','0','NONQUERY','trx_Logs','CREATE TABLE','AC','44363337',GETDATE(),'44363337',GETDATE())</v>
      </c>
    </row>
    <row r="249" spans="1:18" x14ac:dyDescent="0.35">
      <c r="A249" s="1" t="s">
        <v>15</v>
      </c>
      <c r="B249" s="1" t="s">
        <v>1197</v>
      </c>
      <c r="C249" t="s">
        <v>1154</v>
      </c>
      <c r="D249" s="1" t="s">
        <v>18</v>
      </c>
      <c r="E249">
        <v>999</v>
      </c>
      <c r="F249" t="str">
        <f t="shared" si="15"/>
        <v xml:space="preserve">-- Id: 247 / NombreQuery: ACTUALIZAR trx_Logs </v>
      </c>
      <c r="G249" s="1">
        <f t="shared" si="13"/>
        <v>0</v>
      </c>
      <c r="H249" s="1" t="s">
        <v>21</v>
      </c>
      <c r="I249" s="1" t="s">
        <v>1087</v>
      </c>
      <c r="J249" s="1" t="s">
        <v>131</v>
      </c>
      <c r="K249" s="1" t="s">
        <v>24</v>
      </c>
      <c r="L249" s="1" t="s">
        <v>25</v>
      </c>
      <c r="M249" s="1" t="s">
        <v>164</v>
      </c>
      <c r="N249" s="1" t="s">
        <v>25</v>
      </c>
      <c r="O249" s="1" t="s">
        <v>164</v>
      </c>
      <c r="P249" s="1" t="s">
        <v>18</v>
      </c>
      <c r="R249" s="6" t="str">
        <f t="shared" si="14"/>
        <v>INSERT INTO mst_QuerysSqlite VALUES('01','247','ACTUALIZAR trx_Logs','0','999','-- Id: 247 / NombreQuery: ACTUALIZAR trx_Logs ','0','NONQUERY','trx_Logs','UPDATE','AC','44363337',GETDATE(),'44363337',GETDATE())</v>
      </c>
    </row>
    <row r="250" spans="1:18" x14ac:dyDescent="0.35">
      <c r="A250" s="1" t="s">
        <v>15</v>
      </c>
      <c r="B250" s="1" t="s">
        <v>1198</v>
      </c>
      <c r="C250" t="s">
        <v>1155</v>
      </c>
      <c r="D250" s="1" t="s">
        <v>18</v>
      </c>
      <c r="E250">
        <v>999</v>
      </c>
      <c r="F250" t="str">
        <f t="shared" si="15"/>
        <v xml:space="preserve">-- Id: 248 / NombreQuery: CLAVE VALOR trx_Logs </v>
      </c>
      <c r="G250" s="1">
        <f t="shared" si="13"/>
        <v>0</v>
      </c>
      <c r="H250" s="1" t="s">
        <v>135</v>
      </c>
      <c r="I250" s="1" t="s">
        <v>1087</v>
      </c>
      <c r="J250" s="1" t="s">
        <v>126</v>
      </c>
      <c r="K250" s="1" t="s">
        <v>24</v>
      </c>
      <c r="L250" s="1" t="s">
        <v>25</v>
      </c>
      <c r="M250" s="1" t="s">
        <v>171</v>
      </c>
      <c r="N250" s="1" t="s">
        <v>25</v>
      </c>
      <c r="O250" s="1" t="s">
        <v>171</v>
      </c>
      <c r="P250" s="1" t="s">
        <v>18</v>
      </c>
      <c r="R250" s="6" t="str">
        <f t="shared" si="14"/>
        <v>INSERT INTO mst_QuerysSqlite VALUES('01','248','CLAVE VALOR trx_Logs','0','999','-- Id: 248 / NombreQuery: CLAVE VALOR trx_Logs ','0','DATATABLE','trx_Logs','READ','AC','44363337',GETDATE(),'44363337',GETDATE())</v>
      </c>
    </row>
    <row r="251" spans="1:18" x14ac:dyDescent="0.35">
      <c r="A251" s="1" t="s">
        <v>15</v>
      </c>
      <c r="B251" s="1" t="s">
        <v>1199</v>
      </c>
      <c r="C251" t="s">
        <v>1156</v>
      </c>
      <c r="D251" s="1" t="s">
        <v>18</v>
      </c>
      <c r="E251">
        <v>999</v>
      </c>
      <c r="F251" t="str">
        <f t="shared" si="15"/>
        <v xml:space="preserve">-- Id: 249 / NombreQuery: DESCARGAR DATA trx_Logs </v>
      </c>
      <c r="G251" s="1">
        <f t="shared" si="13"/>
        <v>0</v>
      </c>
      <c r="H251" s="1" t="s">
        <v>135</v>
      </c>
      <c r="I251" s="1" t="s">
        <v>1087</v>
      </c>
      <c r="J251" s="1" t="s">
        <v>126</v>
      </c>
      <c r="K251" s="1" t="s">
        <v>24</v>
      </c>
      <c r="L251" s="1" t="s">
        <v>25</v>
      </c>
      <c r="M251" s="1" t="s">
        <v>171</v>
      </c>
      <c r="N251" s="1" t="s">
        <v>25</v>
      </c>
      <c r="O251" s="1" t="s">
        <v>171</v>
      </c>
      <c r="P251" s="1" t="s">
        <v>18</v>
      </c>
      <c r="R251" s="6" t="str">
        <f t="shared" si="14"/>
        <v>INSERT INTO mst_QuerysSqlite VALUES('01','249','DESCARGAR DATA trx_Logs','0','999','-- Id: 249 / NombreQuery: DESCARGAR DATA trx_Logs ','0','DATATABLE','trx_Logs','READ','AC','44363337',GETDATE(),'44363337',GETDATE())</v>
      </c>
    </row>
    <row r="252" spans="1:18" x14ac:dyDescent="0.35">
      <c r="A252" s="1" t="s">
        <v>15</v>
      </c>
      <c r="B252" s="1" t="s">
        <v>1200</v>
      </c>
      <c r="C252" t="s">
        <v>1157</v>
      </c>
      <c r="D252" s="1" t="s">
        <v>18</v>
      </c>
      <c r="E252">
        <v>999</v>
      </c>
      <c r="F252" t="str">
        <f t="shared" si="15"/>
        <v xml:space="preserve">-- Id: 250 / NombreQuery: ELIMINAR trx_Logs </v>
      </c>
      <c r="G252" s="1">
        <f t="shared" si="13"/>
        <v>0</v>
      </c>
      <c r="H252" s="1" t="s">
        <v>21</v>
      </c>
      <c r="I252" s="1" t="s">
        <v>1087</v>
      </c>
      <c r="J252" s="1" t="s">
        <v>143</v>
      </c>
      <c r="K252" s="1" t="s">
        <v>24</v>
      </c>
      <c r="L252" s="1" t="s">
        <v>25</v>
      </c>
      <c r="M252" s="1" t="s">
        <v>178</v>
      </c>
      <c r="N252" s="1" t="s">
        <v>25</v>
      </c>
      <c r="O252" s="1" t="s">
        <v>178</v>
      </c>
      <c r="P252" s="1" t="s">
        <v>18</v>
      </c>
      <c r="R252" s="6" t="str">
        <f t="shared" si="14"/>
        <v>INSERT INTO mst_QuerysSqlite VALUES('01','250','ELIMINAR trx_Logs','0','999','-- Id: 250 / NombreQuery: ELIMINAR trx_Logs ','0','NONQUERY','trx_Logs','DELETE','AC','44363337',GETDATE(),'44363337',GETDATE())</v>
      </c>
    </row>
    <row r="253" spans="1:18" x14ac:dyDescent="0.35">
      <c r="A253" s="1" t="s">
        <v>15</v>
      </c>
      <c r="B253" s="1" t="s">
        <v>1201</v>
      </c>
      <c r="C253" t="s">
        <v>1158</v>
      </c>
      <c r="D253" s="1" t="s">
        <v>18</v>
      </c>
      <c r="E253">
        <v>999</v>
      </c>
      <c r="F253" t="str">
        <f t="shared" si="15"/>
        <v xml:space="preserve">-- Id: 251 / NombreQuery: ELIMINAR TABLA trx_Logs </v>
      </c>
      <c r="G253" s="1">
        <f t="shared" si="13"/>
        <v>0</v>
      </c>
      <c r="H253" s="1" t="s">
        <v>21</v>
      </c>
      <c r="I253" s="1" t="s">
        <v>1087</v>
      </c>
      <c r="J253" s="1" t="s">
        <v>148</v>
      </c>
      <c r="K253" s="1" t="s">
        <v>24</v>
      </c>
      <c r="L253" s="1" t="s">
        <v>25</v>
      </c>
      <c r="M253" s="1" t="s">
        <v>178</v>
      </c>
      <c r="N253" s="1" t="s">
        <v>25</v>
      </c>
      <c r="O253" s="1" t="s">
        <v>178</v>
      </c>
      <c r="P253" s="1" t="s">
        <v>18</v>
      </c>
      <c r="R253" s="6" t="str">
        <f t="shared" si="14"/>
        <v>INSERT INTO mst_QuerysSqlite VALUES('01','251','ELIMINAR TABLA trx_Logs','0','999','-- Id: 251 / NombreQuery: ELIMINAR TABLA trx_Logs ','0','NONQUERY','trx_Logs','DELETE TABLE','AC','44363337',GETDATE(),'44363337',GETDATE())</v>
      </c>
    </row>
    <row r="254" spans="1:18" x14ac:dyDescent="0.35">
      <c r="A254" s="1" t="s">
        <v>15</v>
      </c>
      <c r="B254" s="1" t="s">
        <v>1202</v>
      </c>
      <c r="C254" s="10" t="s">
        <v>1159</v>
      </c>
      <c r="D254" s="1" t="s">
        <v>18</v>
      </c>
      <c r="E254">
        <v>999</v>
      </c>
      <c r="F254" t="str">
        <f t="shared" si="15"/>
        <v>--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v>
      </c>
      <c r="G254" s="1">
        <f t="shared" si="13"/>
        <v>9</v>
      </c>
      <c r="H254" s="1" t="s">
        <v>21</v>
      </c>
      <c r="I254" s="1" t="s">
        <v>1087</v>
      </c>
      <c r="J254" s="1" t="s">
        <v>152</v>
      </c>
      <c r="K254" s="1" t="s">
        <v>24</v>
      </c>
      <c r="L254" s="1" t="s">
        <v>25</v>
      </c>
      <c r="M254" s="1" t="s">
        <v>185</v>
      </c>
      <c r="N254" s="1" t="s">
        <v>25</v>
      </c>
      <c r="O254" s="1" t="s">
        <v>185</v>
      </c>
      <c r="P254" s="1" t="s">
        <v>18</v>
      </c>
      <c r="Q254" s="4" t="s">
        <v>1248</v>
      </c>
      <c r="R254" s="6" t="str">
        <f t="shared" si="14"/>
        <v>INSERT INTO mst_QuerysSqlite VALUES('01','252','INSERTAR trx_Logs','0','999','--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);','9','NONQUERY','trx_Logs','CREATE','AC','44363337',GETDATE(),'44363337',GETDATE())</v>
      </c>
    </row>
    <row r="255" spans="1:18" x14ac:dyDescent="0.35">
      <c r="A255" s="1" t="s">
        <v>15</v>
      </c>
      <c r="B255" s="1" t="s">
        <v>1203</v>
      </c>
      <c r="C255" t="s">
        <v>1160</v>
      </c>
      <c r="D255" s="1" t="s">
        <v>18</v>
      </c>
      <c r="E255">
        <v>999</v>
      </c>
      <c r="F255" t="str">
        <f t="shared" si="15"/>
        <v xml:space="preserve">-- Id: 253 / NombreQuery: LIMPIAR TABLA trx_Logs </v>
      </c>
      <c r="G255" s="1">
        <f t="shared" si="13"/>
        <v>0</v>
      </c>
      <c r="H255" s="1" t="s">
        <v>21</v>
      </c>
      <c r="I255" s="1" t="s">
        <v>1087</v>
      </c>
      <c r="J255" s="1" t="s">
        <v>143</v>
      </c>
      <c r="K255" s="1" t="s">
        <v>24</v>
      </c>
      <c r="L255" s="1" t="s">
        <v>25</v>
      </c>
      <c r="M255" s="1" t="s">
        <v>185</v>
      </c>
      <c r="N255" s="1" t="s">
        <v>25</v>
      </c>
      <c r="O255" s="1" t="s">
        <v>185</v>
      </c>
      <c r="P255" s="1" t="s">
        <v>18</v>
      </c>
      <c r="R255" s="6" t="str">
        <f t="shared" si="14"/>
        <v>INSERT INTO mst_QuerysSqlite VALUES('01','253','LIMPIAR TABLA trx_Logs','0','999','-- Id: 253 / NombreQuery: LIMPIAR TABLA trx_Logs ','0','NONQUERY','trx_Logs','DELETE','AC','44363337',GETDATE(),'44363337',GETDATE())</v>
      </c>
    </row>
    <row r="256" spans="1:18" x14ac:dyDescent="0.35">
      <c r="A256" s="1" t="s">
        <v>15</v>
      </c>
      <c r="B256" s="1" t="s">
        <v>1204</v>
      </c>
      <c r="C256" t="s">
        <v>1161</v>
      </c>
      <c r="D256" s="1" t="s">
        <v>18</v>
      </c>
      <c r="E256">
        <v>999</v>
      </c>
      <c r="F256" t="str">
        <f t="shared" si="15"/>
        <v xml:space="preserve">-- Id: 254 / NombreQuery: LISTAR trx_Logs </v>
      </c>
      <c r="G256" s="1">
        <f t="shared" si="13"/>
        <v>0</v>
      </c>
      <c r="H256" s="1" t="s">
        <v>135</v>
      </c>
      <c r="I256" s="1" t="s">
        <v>1087</v>
      </c>
      <c r="J256" s="1" t="s">
        <v>126</v>
      </c>
      <c r="K256" s="1" t="s">
        <v>24</v>
      </c>
      <c r="L256" s="1" t="s">
        <v>25</v>
      </c>
      <c r="M256" s="1" t="s">
        <v>192</v>
      </c>
      <c r="N256" s="1" t="s">
        <v>25</v>
      </c>
      <c r="O256" s="1" t="s">
        <v>192</v>
      </c>
      <c r="P256" s="1" t="s">
        <v>18</v>
      </c>
      <c r="R256" s="6" t="str">
        <f t="shared" si="14"/>
        <v>INSERT INTO mst_QuerysSqlite VALUES('01','254','LISTAR trx_Logs','0','999','-- Id: 254 / NombreQuery: LISTAR trx_Logs ','0','DATATABLE','trx_Logs','READ','AC','44363337',GETDATE(),'44363337',GETDATE())</v>
      </c>
    </row>
    <row r="257" spans="1:18" x14ac:dyDescent="0.35">
      <c r="A257" s="1" t="s">
        <v>15</v>
      </c>
      <c r="B257" s="1" t="s">
        <v>1205</v>
      </c>
      <c r="C257" t="s">
        <v>1162</v>
      </c>
      <c r="D257" s="1" t="s">
        <v>18</v>
      </c>
      <c r="E257">
        <v>999</v>
      </c>
      <c r="F257" t="str">
        <f t="shared" si="15"/>
        <v xml:space="preserve">-- Id: 255 / NombreQuery: OBTENER trx_Logs </v>
      </c>
      <c r="G257" s="1">
        <f t="shared" si="13"/>
        <v>0</v>
      </c>
      <c r="H257" s="1" t="s">
        <v>135</v>
      </c>
      <c r="I257" s="1" t="s">
        <v>1087</v>
      </c>
      <c r="J257" s="1" t="s">
        <v>126</v>
      </c>
      <c r="K257" s="1" t="s">
        <v>24</v>
      </c>
      <c r="L257" s="1" t="s">
        <v>25</v>
      </c>
      <c r="M257" s="1" t="s">
        <v>192</v>
      </c>
      <c r="N257" s="1" t="s">
        <v>25</v>
      </c>
      <c r="O257" s="1" t="s">
        <v>192</v>
      </c>
      <c r="P257" s="1" t="s">
        <v>18</v>
      </c>
      <c r="R257" s="6" t="str">
        <f t="shared" si="14"/>
        <v>INSERT INTO mst_QuerysSqlite VALUES('01','255','OBTENER trx_Logs','0','999','-- Id: 255 / NombreQuery: OBTENER trx_Logs ','0','DATATABLE','trx_Logs','READ','AC','44363337',GETDATE(),'44363337',GETDATE())</v>
      </c>
    </row>
    <row r="258" spans="1:18" x14ac:dyDescent="0.35">
      <c r="A258" s="1" t="s">
        <v>15</v>
      </c>
      <c r="B258" s="1" t="s">
        <v>1206</v>
      </c>
      <c r="C258" s="10" t="s">
        <v>1216</v>
      </c>
      <c r="D258" s="1" t="s">
        <v>18</v>
      </c>
      <c r="E258">
        <v>999</v>
      </c>
      <c r="F258" t="str">
        <f t="shared" ref="F258:F261" si="18">CONCATENATE("-- Id: ",B258," / NombreQuery: ",C258," ",Q258)</f>
        <v>-- Id: 256 / NombreQuery: LISTAR trx_Logs X RANGO DE FECHA 
SELECT
    * 
FROM
    trx_Logs 
WHERE
    DATE(Momento) BETWEEN ? AND ?;</v>
      </c>
      <c r="G258" s="1">
        <f t="shared" ref="G258:G273" si="19">LEN(F258)-LEN(SUBSTITUTE(F258,"?",""))</f>
        <v>2</v>
      </c>
      <c r="H258" s="1" t="s">
        <v>135</v>
      </c>
      <c r="I258" s="1" t="s">
        <v>1087</v>
      </c>
      <c r="J258" s="1" t="s">
        <v>126</v>
      </c>
      <c r="K258" s="1" t="s">
        <v>24</v>
      </c>
      <c r="L258" s="1" t="s">
        <v>25</v>
      </c>
      <c r="M258" s="1" t="s">
        <v>192</v>
      </c>
      <c r="N258" s="1" t="s">
        <v>25</v>
      </c>
      <c r="O258" s="1" t="s">
        <v>192</v>
      </c>
      <c r="P258" s="1" t="s">
        <v>18</v>
      </c>
      <c r="Q258" s="4" t="s">
        <v>1249</v>
      </c>
      <c r="R258" s="6" t="str">
        <f t="shared" si="14"/>
        <v>INSERT INTO mst_QuerysSqlite VALUES('01','256','LISTAR trx_Logs X RANGO DE FECHA','0','999','-- Id: 256 / NombreQuery: LISTAR trx_Logs X RANGO DE FECHA 
SELECT
    * 
FROM
    trx_Logs 
WHERE
    DATE(Momento) BETWEEN ? AND ?;','2','DATATABLE','trx_Logs','READ','AC','44363337',GETDATE(),'44363337',GETDATE())</v>
      </c>
    </row>
    <row r="259" spans="1:18" x14ac:dyDescent="0.35">
      <c r="A259" s="1" t="s">
        <v>15</v>
      </c>
      <c r="B259" s="1" t="s">
        <v>1207</v>
      </c>
      <c r="C259" s="10" t="s">
        <v>1246</v>
      </c>
      <c r="D259" s="1" t="s">
        <v>40</v>
      </c>
      <c r="E259">
        <v>999</v>
      </c>
      <c r="F259" t="str">
        <f>CONCATENATE("-- Id: ",B259," / NombreQuery: ",C259," ",Q259)</f>
        <v>-- Id: 257 / NombreQuery: LISTAR trx_Logs X SP LIKE 
SELECT
    *
FROM
    trx_Logs
WHERE
    StoreProcedure LIKE '%' | | ? | | '%';</v>
      </c>
      <c r="G259" s="1">
        <f>LEN(F259)-LEN(SUBSTITUTE(F259,"?",""))</f>
        <v>1</v>
      </c>
      <c r="H259" s="1" t="s">
        <v>135</v>
      </c>
      <c r="I259" s="1" t="s">
        <v>1087</v>
      </c>
      <c r="J259" s="1" t="s">
        <v>126</v>
      </c>
      <c r="K259" s="1" t="s">
        <v>24</v>
      </c>
      <c r="L259" s="1" t="s">
        <v>25</v>
      </c>
      <c r="M259" s="1" t="s">
        <v>192</v>
      </c>
      <c r="N259" s="1" t="s">
        <v>25</v>
      </c>
      <c r="O259" s="1" t="s">
        <v>192</v>
      </c>
      <c r="P259" s="1" t="s">
        <v>18</v>
      </c>
      <c r="Q259" s="4" t="s">
        <v>1250</v>
      </c>
      <c r="R259" s="6" t="str">
        <f>CONCATENATE("INSERT INTO mst_QuerysSqlite VALUES('",A259,"','",B259,"','",C259,"','",D259,"','",E259,"','",SUBSTITUTE(F259,"''","''''"),"','",G259,"','",H259,"','",I259,"','",J259,"','",K259,"','44363337',GETDATE(),'44363337',GETDATE())")</f>
        <v>INSERT INTO mst_QuerysSqlite VALUES('01','257','LISTAR trx_Logs X SP LIKE','4','999','-- Id: 257 / NombreQuery: LISTAR trx_Logs X SP LIKE 
SELECT
    *
FROM
    trx_Logs
WHERE
    StoreProcedure LIKE '%' | | ? | | '%';','1','DATATABLE','trx_Logs','READ','AC','44363337',GETDATE(),'44363337',GETDATE())</v>
      </c>
    </row>
    <row r="260" spans="1:18" x14ac:dyDescent="0.35">
      <c r="A260" s="1" t="s">
        <v>15</v>
      </c>
      <c r="B260" s="1" t="s">
        <v>1208</v>
      </c>
      <c r="C260" s="10" t="s">
        <v>1247</v>
      </c>
      <c r="D260" s="1" t="s">
        <v>40</v>
      </c>
      <c r="E260">
        <v>999</v>
      </c>
      <c r="F260" t="str">
        <f>CONCATENATE("-- Id: ",B260," / NombreQuery: ",C260," ",Q260)</f>
        <v>-- Id: 258 / NombreQuery: LISTAR trx_Logs X PARAMETROS LIKE 
SELECT
    *
FROM
    trx_Logs
WHERE
    Parametros LIKE '%' | | ? | | '%';</v>
      </c>
      <c r="G260" s="1">
        <f>LEN(F260)-LEN(SUBSTITUTE(F260,"?",""))</f>
        <v>1</v>
      </c>
      <c r="H260" s="1" t="s">
        <v>135</v>
      </c>
      <c r="I260" s="1" t="s">
        <v>1087</v>
      </c>
      <c r="J260" s="1" t="s">
        <v>126</v>
      </c>
      <c r="K260" s="1" t="s">
        <v>24</v>
      </c>
      <c r="L260" s="1" t="s">
        <v>25</v>
      </c>
      <c r="M260" s="1" t="s">
        <v>192</v>
      </c>
      <c r="N260" s="1" t="s">
        <v>25</v>
      </c>
      <c r="O260" s="1" t="s">
        <v>192</v>
      </c>
      <c r="P260" s="1" t="s">
        <v>18</v>
      </c>
      <c r="Q260" s="4" t="s">
        <v>1251</v>
      </c>
      <c r="R260" s="6" t="str">
        <f>CONCATENATE("INSERT INTO mst_QuerysSqlite VALUES('",A260,"','",B260,"','",C260,"','",D260,"','",E260,"','",SUBSTITUTE(F260,"''","''''"),"','",G260,"','",H260,"','",I260,"','",J260,"','",K260,"','44363337',GETDATE(),'44363337',GETDATE())")</f>
        <v>INSERT INTO mst_QuerysSqlite VALUES('01','258','LISTAR trx_Logs X PARAMETROS LIKE','4','999','-- Id: 258 / NombreQuery: LISTAR trx_Logs X PARAMETROS LIKE 
SELECT
    *
FROM
    trx_Logs
WHERE
    Parametros LIKE '%' | | ? | | '%';','1','DATATABLE','trx_Logs','READ','AC','44363337',GETDATE(),'44363337',GETDATE())</v>
      </c>
    </row>
    <row r="261" spans="1:18" s="12" customFormat="1" ht="42.75" x14ac:dyDescent="0.35">
      <c r="A261" s="12" t="s">
        <v>15</v>
      </c>
      <c r="B261" s="1" t="s">
        <v>1209</v>
      </c>
      <c r="C261" s="11" t="s">
        <v>1224</v>
      </c>
      <c r="E261" s="13">
        <v>999</v>
      </c>
      <c r="F261" s="13" t="str">
        <f t="shared" si="18"/>
        <v xml:space="preserve">-- Id: 259 / NombreQuery: TRANSFERIR trx_Logs 
EXEC sp_Dgm_Logs_TransferirLogs </v>
      </c>
      <c r="G261" s="12">
        <f t="shared" si="19"/>
        <v>0</v>
      </c>
      <c r="H261" s="12" t="s">
        <v>135</v>
      </c>
      <c r="I261" s="12" t="s">
        <v>1087</v>
      </c>
      <c r="J261" s="12" t="s">
        <v>126</v>
      </c>
      <c r="K261" s="12" t="s">
        <v>24</v>
      </c>
      <c r="L261" s="12" t="s">
        <v>25</v>
      </c>
      <c r="M261" s="12" t="s">
        <v>192</v>
      </c>
      <c r="N261" s="12" t="s">
        <v>25</v>
      </c>
      <c r="O261" s="12" t="s">
        <v>192</v>
      </c>
      <c r="P261" s="12" t="s">
        <v>18</v>
      </c>
      <c r="Q261" s="14" t="s">
        <v>2053</v>
      </c>
      <c r="R261" s="15" t="str">
        <f t="shared" ref="R261" si="20">CONCATENATE("INSERT INTO mst_QuerysSqlite VALUES('",A261,"','",B261,"','",C261,"','",D261,"','",E261,"','",SUBSTITUTE(F261,"''","''''"),"','",G261,"','",H261,"','",I261,"','",J261,"','",K261,"','44363337',GETDATE(),'44363337',GETDATE())")</f>
        <v>INSERT INTO mst_QuerysSqlite VALUES('01','259','TRANSFERIR trx_Logs','','999','-- Id: 259 / NombreQuery: TRANSFERIR trx_Logs 
EXEC sp_Dgm_Logs_TransferirLogs ','0','DATATABLE','trx_Logs','READ','AC','44363337',GETDATE(),'44363337',GETDATE())</v>
      </c>
    </row>
    <row r="262" spans="1:18" x14ac:dyDescent="0.35">
      <c r="A262" s="1" t="s">
        <v>15</v>
      </c>
      <c r="B262" s="1" t="s">
        <v>1210</v>
      </c>
      <c r="C262" s="10" t="s">
        <v>1163</v>
      </c>
      <c r="D262" s="1" t="s">
        <v>18</v>
      </c>
      <c r="E262">
        <v>23</v>
      </c>
      <c r="F262" t="str">
        <f t="shared" si="15"/>
        <v>--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v>
      </c>
      <c r="G262" s="1">
        <f t="shared" si="19"/>
        <v>0</v>
      </c>
      <c r="H262" s="1" t="s">
        <v>21</v>
      </c>
      <c r="I262" s="1" t="s">
        <v>1088</v>
      </c>
      <c r="J262" s="1" t="s">
        <v>23</v>
      </c>
      <c r="K262" s="1" t="s">
        <v>24</v>
      </c>
      <c r="L262" s="1" t="s">
        <v>25</v>
      </c>
      <c r="M262" s="1" t="s">
        <v>81</v>
      </c>
      <c r="N262" s="1" t="s">
        <v>25</v>
      </c>
      <c r="O262" s="1" t="s">
        <v>81</v>
      </c>
      <c r="P262" s="1" t="s">
        <v>18</v>
      </c>
      <c r="Q262" s="4" t="s">
        <v>1237</v>
      </c>
      <c r="R262" s="6" t="str">
        <f t="shared" si="14"/>
        <v>INSERT INTO mst_QuerysSqlite VALUES('01','260','CREAR TABLA trx_Correlativos','0','23','--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);','0','NONQUERY','trx_Correlativos','CREATE TABLE','AC','44363337',GETDATE(),'44363337',GETDATE())</v>
      </c>
    </row>
    <row r="263" spans="1:18" x14ac:dyDescent="0.35">
      <c r="A263" s="1" t="s">
        <v>15</v>
      </c>
      <c r="B263" s="1" t="s">
        <v>1211</v>
      </c>
      <c r="C263" s="10" t="s">
        <v>1164</v>
      </c>
      <c r="D263" s="1" t="s">
        <v>18</v>
      </c>
      <c r="E263">
        <v>999</v>
      </c>
      <c r="F263" t="str">
        <f t="shared" si="15"/>
        <v>-- Id: 261 / NombreQuery: ACTUALIZAR trx_Correlativos 
UPDATE
    trx_Correlativos
SET
    Correlativo = ?,
    IdUsuarioActualiza = ?,
    FechaHoraActualizacion = DATETIME('now', 'localtime')
WHERE
    IdEmpresa = ?
    AND Mac = ?
    AND Imei = ?
    AND IdTabla = (
        SELECT
            Id
        FROM
            mst_Tablas
        WHERE
            IdEmpresa = ?
            AND Dex = ?
        LIMIT 1
    );</v>
      </c>
      <c r="G263" s="1">
        <f t="shared" si="19"/>
        <v>7</v>
      </c>
      <c r="H263" s="1" t="s">
        <v>21</v>
      </c>
      <c r="I263" s="1" t="s">
        <v>1088</v>
      </c>
      <c r="J263" s="1" t="s">
        <v>131</v>
      </c>
      <c r="K263" s="1" t="s">
        <v>24</v>
      </c>
      <c r="L263" s="1" t="s">
        <v>25</v>
      </c>
      <c r="M263" s="1" t="s">
        <v>164</v>
      </c>
      <c r="N263" s="1" t="s">
        <v>25</v>
      </c>
      <c r="O263" s="1" t="s">
        <v>164</v>
      </c>
      <c r="P263" s="1" t="s">
        <v>18</v>
      </c>
      <c r="Q263" s="4" t="s">
        <v>1254</v>
      </c>
      <c r="R263" s="6" t="str">
        <f t="shared" ref="R263:R272" si="21">CONCATENATE("INSERT INTO mst_QuerysSqlite VALUES('",A263,"','",B263,"','",C263,"','",D263,"','",E263,"','",SUBSTITUTE(F263,"''","''''"),"','",G263,"','",H263,"','",I263,"','",J263,"','",K263,"','44363337',GETDATE(),'44363337',GETDATE())")</f>
        <v>INSERT INTO mst_QuerysSqlite VALUES('01','261','ACTUALIZAR trx_Correlativos','0','999','-- Id: 261 / NombreQuery: ACTUALIZAR trx_Correlativos 
UPDATE
    trx_Correlativos
SET
    Correlativo = ?,
    IdUsuarioActualiza = ?,
    FechaHoraActualizacion = DATETIME('now', 'localtime')
WHERE
    IdEmpresa = ?
    AND Mac = ?
    AND Imei = ?
    AND IdTabla = (
        SELECT
            Id
        FROM
            mst_Tablas
        WHERE
            IdEmpresa = ?
            AND Dex = ?
        LIMIT 1
    );','7','NONQUERY','trx_Correlativos','UPDATE','AC','44363337',GETDATE(),'44363337',GETDATE())</v>
      </c>
    </row>
    <row r="264" spans="1:18" x14ac:dyDescent="0.35">
      <c r="A264" s="1" t="s">
        <v>15</v>
      </c>
      <c r="B264" s="1" t="s">
        <v>1212</v>
      </c>
      <c r="C264" t="s">
        <v>1165</v>
      </c>
      <c r="D264" s="1" t="s">
        <v>18</v>
      </c>
      <c r="E264">
        <v>999</v>
      </c>
      <c r="F264" t="str">
        <f t="shared" si="15"/>
        <v xml:space="preserve">-- Id: 262 / NombreQuery: CLAVE VALOR trx_Correlativos </v>
      </c>
      <c r="G264" s="1">
        <f t="shared" si="19"/>
        <v>0</v>
      </c>
      <c r="H264" s="1" t="s">
        <v>135</v>
      </c>
      <c r="I264" s="1" t="s">
        <v>1088</v>
      </c>
      <c r="J264" s="1" t="s">
        <v>126</v>
      </c>
      <c r="K264" s="1" t="s">
        <v>24</v>
      </c>
      <c r="L264" s="1" t="s">
        <v>25</v>
      </c>
      <c r="M264" s="1" t="s">
        <v>171</v>
      </c>
      <c r="N264" s="1" t="s">
        <v>25</v>
      </c>
      <c r="O264" s="1" t="s">
        <v>171</v>
      </c>
      <c r="P264" s="1" t="s">
        <v>18</v>
      </c>
      <c r="R264" s="6" t="str">
        <f t="shared" si="21"/>
        <v>INSERT INTO mst_QuerysSqlite VALUES('01','262','CLAVE VALOR trx_Correlativos','0','999','-- Id: 262 / NombreQuery: CLAVE VALOR trx_Correlativos ','0','DATATABLE','trx_Correlativos','READ','AC','44363337',GETDATE(),'44363337',GETDATE())</v>
      </c>
    </row>
    <row r="265" spans="1:18" x14ac:dyDescent="0.35">
      <c r="A265" s="1" t="s">
        <v>15</v>
      </c>
      <c r="B265" s="1" t="s">
        <v>1213</v>
      </c>
      <c r="C265" s="10" t="s">
        <v>1166</v>
      </c>
      <c r="D265" s="1" t="s">
        <v>18</v>
      </c>
      <c r="E265">
        <v>999</v>
      </c>
      <c r="F265" t="str">
        <f t="shared" si="15"/>
        <v xml:space="preserve">-- Id: 263 / NombreQuery: DESCARGAR DATA trx_Correlativos 
EXEC sp_Dgm_Gen_ListarCorrelativos </v>
      </c>
      <c r="G265" s="1">
        <f t="shared" si="19"/>
        <v>0</v>
      </c>
      <c r="H265" s="1" t="s">
        <v>135</v>
      </c>
      <c r="I265" s="1" t="s">
        <v>1088</v>
      </c>
      <c r="J265" s="1" t="s">
        <v>126</v>
      </c>
      <c r="K265" s="1" t="s">
        <v>24</v>
      </c>
      <c r="L265" s="1" t="s">
        <v>25</v>
      </c>
      <c r="M265" s="1" t="s">
        <v>171</v>
      </c>
      <c r="N265" s="1" t="s">
        <v>25</v>
      </c>
      <c r="O265" s="1" t="s">
        <v>171</v>
      </c>
      <c r="P265" s="1" t="s">
        <v>18</v>
      </c>
      <c r="Q265" s="4" t="s">
        <v>1252</v>
      </c>
      <c r="R265" s="6" t="str">
        <f t="shared" si="21"/>
        <v>INSERT INTO mst_QuerysSqlite VALUES('01','263','DESCARGAR DATA trx_Correlativos','0','999','-- Id: 263 / NombreQuery: DESCARGAR DATA trx_Correlativos 
EXEC sp_Dgm_Gen_ListarCorrelativos ','0','DATATABLE','trx_Correlativos','READ','AC','44363337',GETDATE(),'44363337',GETDATE())</v>
      </c>
    </row>
    <row r="266" spans="1:18" x14ac:dyDescent="0.35">
      <c r="A266" s="1" t="s">
        <v>15</v>
      </c>
      <c r="B266" s="1" t="s">
        <v>1219</v>
      </c>
      <c r="C266" t="s">
        <v>1167</v>
      </c>
      <c r="D266" s="1" t="s">
        <v>18</v>
      </c>
      <c r="E266">
        <v>999</v>
      </c>
      <c r="F266" t="str">
        <f t="shared" si="15"/>
        <v xml:space="preserve">-- Id: 264 / NombreQuery: ELIMINAR trx_Correlativos </v>
      </c>
      <c r="G266" s="1">
        <f t="shared" si="19"/>
        <v>0</v>
      </c>
      <c r="H266" s="1" t="s">
        <v>21</v>
      </c>
      <c r="I266" s="1" t="s">
        <v>1088</v>
      </c>
      <c r="J266" s="1" t="s">
        <v>143</v>
      </c>
      <c r="K266" s="1" t="s">
        <v>24</v>
      </c>
      <c r="L266" s="1" t="s">
        <v>25</v>
      </c>
      <c r="M266" s="1" t="s">
        <v>178</v>
      </c>
      <c r="N266" s="1" t="s">
        <v>25</v>
      </c>
      <c r="O266" s="1" t="s">
        <v>178</v>
      </c>
      <c r="P266" s="1" t="s">
        <v>18</v>
      </c>
      <c r="R266" s="6" t="str">
        <f t="shared" si="21"/>
        <v>INSERT INTO mst_QuerysSqlite VALUES('01','264','ELIMINAR trx_Correlativos','0','999','-- Id: 264 / NombreQuery: ELIMINAR trx_Correlativos ','0','NONQUERY','trx_Correlativos','DELETE','AC','44363337',GETDATE(),'44363337',GETDATE())</v>
      </c>
    </row>
    <row r="267" spans="1:18" x14ac:dyDescent="0.35">
      <c r="A267" s="1" t="s">
        <v>15</v>
      </c>
      <c r="B267" s="1" t="s">
        <v>1220</v>
      </c>
      <c r="C267" t="s">
        <v>1168</v>
      </c>
      <c r="D267" s="1" t="s">
        <v>18</v>
      </c>
      <c r="E267">
        <v>999</v>
      </c>
      <c r="F267" t="str">
        <f t="shared" si="15"/>
        <v xml:space="preserve">-- Id: 265 / NombreQuery: ELIMINAR TABLA trx_Correlativos </v>
      </c>
      <c r="G267" s="1">
        <f t="shared" si="19"/>
        <v>0</v>
      </c>
      <c r="H267" s="1" t="s">
        <v>21</v>
      </c>
      <c r="I267" s="1" t="s">
        <v>1088</v>
      </c>
      <c r="J267" s="1" t="s">
        <v>148</v>
      </c>
      <c r="K267" s="1" t="s">
        <v>24</v>
      </c>
      <c r="L267" s="1" t="s">
        <v>25</v>
      </c>
      <c r="M267" s="1" t="s">
        <v>178</v>
      </c>
      <c r="N267" s="1" t="s">
        <v>25</v>
      </c>
      <c r="O267" s="1" t="s">
        <v>178</v>
      </c>
      <c r="P267" s="1" t="s">
        <v>18</v>
      </c>
      <c r="R267" s="6" t="str">
        <f t="shared" si="21"/>
        <v>INSERT INTO mst_QuerysSqlite VALUES('01','265','ELIMINAR TABLA trx_Correlativos','0','999','-- Id: 265 / NombreQuery: ELIMINAR TABLA trx_Correlativos ','0','NONQUERY','trx_Correlativos','DELETE TABLE','AC','44363337',GETDATE(),'44363337',GETDATE())</v>
      </c>
    </row>
    <row r="268" spans="1:18" x14ac:dyDescent="0.35">
      <c r="A268" s="1" t="s">
        <v>15</v>
      </c>
      <c r="B268" s="1" t="s">
        <v>1221</v>
      </c>
      <c r="C268" s="10" t="s">
        <v>1169</v>
      </c>
      <c r="D268" s="1" t="s">
        <v>18</v>
      </c>
      <c r="E268">
        <v>999</v>
      </c>
      <c r="F268" t="str">
        <f t="shared" si="15"/>
        <v>--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v>
      </c>
      <c r="G268" s="1">
        <f t="shared" si="19"/>
        <v>8</v>
      </c>
      <c r="H268" s="1" t="s">
        <v>21</v>
      </c>
      <c r="I268" s="1" t="s">
        <v>1088</v>
      </c>
      <c r="J268" s="1" t="s">
        <v>152</v>
      </c>
      <c r="K268" s="1" t="s">
        <v>24</v>
      </c>
      <c r="L268" s="1" t="s">
        <v>25</v>
      </c>
      <c r="M268" s="1" t="s">
        <v>185</v>
      </c>
      <c r="N268" s="1" t="s">
        <v>25</v>
      </c>
      <c r="O268" s="1" t="s">
        <v>185</v>
      </c>
      <c r="P268" s="1" t="s">
        <v>18</v>
      </c>
      <c r="Q268" s="4" t="s">
        <v>1253</v>
      </c>
      <c r="R268" s="6" t="str">
        <f t="shared" si="21"/>
        <v>INSERT INTO mst_QuerysSqlite VALUES('01','266','INSERTAR trx_Correlativos','0','999','--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);','8','NONQUERY','trx_Correlativos','CREATE','AC','44363337',GETDATE(),'44363337',GETDATE())</v>
      </c>
    </row>
    <row r="269" spans="1:18" x14ac:dyDescent="0.35">
      <c r="A269" s="1" t="s">
        <v>15</v>
      </c>
      <c r="B269" s="1" t="s">
        <v>1222</v>
      </c>
      <c r="C269" t="s">
        <v>1170</v>
      </c>
      <c r="D269" s="1" t="s">
        <v>18</v>
      </c>
      <c r="E269">
        <v>999</v>
      </c>
      <c r="F269" t="str">
        <f t="shared" si="15"/>
        <v xml:space="preserve">-- Id: 267 / NombreQuery: LIMPIAR TABLA trx_Correlativos </v>
      </c>
      <c r="G269" s="1">
        <f t="shared" si="19"/>
        <v>0</v>
      </c>
      <c r="H269" s="1" t="s">
        <v>21</v>
      </c>
      <c r="I269" s="1" t="s">
        <v>1088</v>
      </c>
      <c r="J269" s="1" t="s">
        <v>143</v>
      </c>
      <c r="K269" s="1" t="s">
        <v>24</v>
      </c>
      <c r="L269" s="1" t="s">
        <v>25</v>
      </c>
      <c r="M269" s="1" t="s">
        <v>185</v>
      </c>
      <c r="N269" s="1" t="s">
        <v>25</v>
      </c>
      <c r="O269" s="1" t="s">
        <v>185</v>
      </c>
      <c r="P269" s="1" t="s">
        <v>18</v>
      </c>
      <c r="R269" s="6" t="str">
        <f t="shared" si="21"/>
        <v>INSERT INTO mst_QuerysSqlite VALUES('01','267','LIMPIAR TABLA trx_Correlativos','0','999','-- Id: 267 / NombreQuery: LIMPIAR TABLA trx_Correlativos ','0','NONQUERY','trx_Correlativos','DELETE','AC','44363337',GETDATE(),'44363337',GETDATE())</v>
      </c>
    </row>
    <row r="270" spans="1:18" x14ac:dyDescent="0.35">
      <c r="A270" s="1" t="s">
        <v>15</v>
      </c>
      <c r="B270" s="1" t="s">
        <v>1227</v>
      </c>
      <c r="C270" t="s">
        <v>1171</v>
      </c>
      <c r="D270" s="1" t="s">
        <v>18</v>
      </c>
      <c r="E270">
        <v>999</v>
      </c>
      <c r="F270" t="str">
        <f t="shared" si="15"/>
        <v xml:space="preserve">-- Id: 268 / NombreQuery: LISTAR trx_Correlativos </v>
      </c>
      <c r="G270" s="1">
        <f t="shared" si="19"/>
        <v>0</v>
      </c>
      <c r="H270" s="1" t="s">
        <v>135</v>
      </c>
      <c r="I270" s="1" t="s">
        <v>1088</v>
      </c>
      <c r="J270" s="1" t="s">
        <v>126</v>
      </c>
      <c r="K270" s="1" t="s">
        <v>24</v>
      </c>
      <c r="L270" s="1" t="s">
        <v>25</v>
      </c>
      <c r="M270" s="1" t="s">
        <v>192</v>
      </c>
      <c r="N270" s="1" t="s">
        <v>25</v>
      </c>
      <c r="O270" s="1" t="s">
        <v>192</v>
      </c>
      <c r="P270" s="1" t="s">
        <v>18</v>
      </c>
      <c r="R270" s="6" t="str">
        <f t="shared" si="21"/>
        <v>INSERT INTO mst_QuerysSqlite VALUES('01','268','LISTAR trx_Correlativos','0','999','-- Id: 268 / NombreQuery: LISTAR trx_Correlativos ','0','DATATABLE','trx_Correlativos','READ','AC','44363337',GETDATE(),'44363337',GETDATE())</v>
      </c>
    </row>
    <row r="271" spans="1:18" x14ac:dyDescent="0.35">
      <c r="A271" s="1" t="s">
        <v>15</v>
      </c>
      <c r="B271" s="1" t="s">
        <v>1228</v>
      </c>
      <c r="C271" t="s">
        <v>1172</v>
      </c>
      <c r="D271" s="1" t="s">
        <v>18</v>
      </c>
      <c r="E271">
        <v>999</v>
      </c>
      <c r="F271" t="str">
        <f t="shared" si="15"/>
        <v xml:space="preserve">-- Id: 269 / NombreQuery: OBTENER trx_Correlativos </v>
      </c>
      <c r="G271" s="1">
        <f t="shared" si="19"/>
        <v>0</v>
      </c>
      <c r="H271" s="1" t="s">
        <v>135</v>
      </c>
      <c r="I271" s="1" t="s">
        <v>1088</v>
      </c>
      <c r="J271" s="1" t="s">
        <v>126</v>
      </c>
      <c r="K271" s="1" t="s">
        <v>24</v>
      </c>
      <c r="L271" s="1" t="s">
        <v>25</v>
      </c>
      <c r="M271" s="1" t="s">
        <v>192</v>
      </c>
      <c r="N271" s="1" t="s">
        <v>25</v>
      </c>
      <c r="O271" s="1" t="s">
        <v>192</v>
      </c>
      <c r="P271" s="1" t="s">
        <v>18</v>
      </c>
      <c r="R271" s="6" t="str">
        <f t="shared" si="21"/>
        <v>INSERT INTO mst_QuerysSqlite VALUES('01','269','OBTENER trx_Correlativos','0','999','-- Id: 269 / NombreQuery: OBTENER trx_Correlativos ','0','DATATABLE','trx_Correlativos','READ','AC','44363337',GETDATE(),'44363337',GETDATE())</v>
      </c>
    </row>
    <row r="272" spans="1:18" x14ac:dyDescent="0.35">
      <c r="A272" s="1" t="s">
        <v>15</v>
      </c>
      <c r="B272" s="1" t="s">
        <v>1229</v>
      </c>
      <c r="C272" s="10" t="s">
        <v>1218</v>
      </c>
      <c r="D272" s="1" t="s">
        <v>18</v>
      </c>
      <c r="E272">
        <v>999</v>
      </c>
      <c r="F272" t="str">
        <f t="shared" ref="F272" si="22">CONCATENATE("-- Id: ",B272," / NombreQuery: ",C272," ",Q272)</f>
        <v>-- Id: 270 / NombreQuery: OBTENER trx_Correlativos X TABLA Y DISPOSITIVO 
SELECT
    Correlativo
FROM
    trx_Correlativos
WHERE
    IdEmpresa = ?
    AND Mac = ?
    AND Imei = ?
    AND IdTabla = (
        SELECT
            Id
        FROM
            mst_Tablas
        WHERE
            IdEmpresa = ?
            AND Dex = ?
        LIMIT 1
    );</v>
      </c>
      <c r="G272" s="1">
        <f t="shared" si="19"/>
        <v>5</v>
      </c>
      <c r="H272" s="1" t="s">
        <v>135</v>
      </c>
      <c r="I272" s="1" t="s">
        <v>1088</v>
      </c>
      <c r="J272" s="1" t="s">
        <v>126</v>
      </c>
      <c r="K272" s="1" t="s">
        <v>24</v>
      </c>
      <c r="L272" s="1" t="s">
        <v>25</v>
      </c>
      <c r="M272" s="1" t="s">
        <v>192</v>
      </c>
      <c r="N272" s="1" t="s">
        <v>25</v>
      </c>
      <c r="O272" s="1" t="s">
        <v>192</v>
      </c>
      <c r="P272" s="1" t="s">
        <v>18</v>
      </c>
      <c r="Q272" s="4" t="s">
        <v>1255</v>
      </c>
      <c r="R272" s="6" t="str">
        <f t="shared" si="21"/>
        <v>INSERT INTO mst_QuerysSqlite VALUES('01','270','OBTENER trx_Correlativos X TABLA Y DISPOSITIVO','0','999','-- Id: 270 / NombreQuery: OBTENER trx_Correlativos X TABLA Y DISPOSITIVO 
SELECT
    Correlativo
FROM
    trx_Correlativos
WHERE
    IdEmpresa = ?
    AND Mac = ?
    AND Imei = ?
    AND IdTabla = (
        SELECT
            Id
        FROM
            mst_Tablas
        WHERE
            IdEmpresa = ?
            AND Dex = ?
        LIMIT 1
    );','5','DATATABLE','trx_Correlativos','READ','AC','44363337',GETDATE(),'44363337',GETDATE())</v>
      </c>
    </row>
    <row r="273" spans="1:18" s="12" customFormat="1" ht="57" x14ac:dyDescent="0.35">
      <c r="A273" s="12" t="s">
        <v>15</v>
      </c>
      <c r="B273" s="1" t="s">
        <v>1230</v>
      </c>
      <c r="C273" s="11" t="s">
        <v>1225</v>
      </c>
      <c r="D273" s="12" t="s">
        <v>18</v>
      </c>
      <c r="E273" s="13">
        <v>999</v>
      </c>
      <c r="F273" s="13" t="str">
        <f t="shared" ref="F273" si="23">CONCATENATE("-- Id: ",B273," / NombreQuery: ",C273," ",Q273)</f>
        <v xml:space="preserve">-- Id: 271 / NombreQuery: TRANSFERIR trx_Correlativos 
EXEC sp_Dgm_Correlativos_TransferirCorrelativos </v>
      </c>
      <c r="G273" s="12">
        <f t="shared" si="19"/>
        <v>0</v>
      </c>
      <c r="H273" s="12" t="s">
        <v>135</v>
      </c>
      <c r="I273" s="12" t="s">
        <v>1088</v>
      </c>
      <c r="J273" s="12" t="s">
        <v>126</v>
      </c>
      <c r="K273" s="12" t="s">
        <v>24</v>
      </c>
      <c r="L273" s="12" t="s">
        <v>25</v>
      </c>
      <c r="M273" s="12" t="s">
        <v>192</v>
      </c>
      <c r="N273" s="12" t="s">
        <v>25</v>
      </c>
      <c r="O273" s="12" t="s">
        <v>192</v>
      </c>
      <c r="P273" s="12" t="s">
        <v>18</v>
      </c>
      <c r="Q273" s="14" t="s">
        <v>2054</v>
      </c>
      <c r="R273" s="15" t="str">
        <f t="shared" ref="R273" si="24">CONCATENATE("INSERT INTO mst_QuerysSqlite VALUES('",A273,"','",B273,"','",C273,"','",D273,"','",E273,"','",SUBSTITUTE(F273,"''","''''"),"','",G273,"','",H273,"','",I273,"','",J273,"','",K273,"','44363337',GETDATE(),'44363337',GETDATE())")</f>
        <v>INSERT INTO mst_QuerysSqlite VALUES('01','271','TRANSFERIR trx_Correlativos','0','999','-- Id: 271 / NombreQuery: TRANSFERIR trx_Correlativos 
EXEC sp_Dgm_Correlativos_TransferirCorrelativos ','0','DATATABLE','trx_Correlativos','READ','AC','44363337',GETDATE(),'44363337',GETDATE())</v>
      </c>
    </row>
  </sheetData>
  <sortState xmlns:xlrd2="http://schemas.microsoft.com/office/spreadsheetml/2017/richdata2" ref="A2:R224">
    <sortCondition ref="P2:P224"/>
    <sortCondition ref="E2:E224"/>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BC49-120B-4297-AE70-601F02EE5144}">
  <dimension ref="A1:O216"/>
  <sheetViews>
    <sheetView topLeftCell="A163" workbookViewId="0">
      <selection activeCell="F16" sqref="F16"/>
    </sheetView>
  </sheetViews>
  <sheetFormatPr baseColWidth="10" defaultRowHeight="14.25" x14ac:dyDescent="0.35"/>
  <cols>
    <col min="3" max="3" width="53.140625" bestFit="1" customWidth="1"/>
    <col min="6" max="6" width="11.42578125" style="1"/>
    <col min="9" max="9" width="29.5703125" customWidth="1"/>
  </cols>
  <sheetData>
    <row r="1" spans="1:15" s="1" customFormat="1" x14ac:dyDescent="0.35"/>
    <row r="2" spans="1:15" x14ac:dyDescent="0.35">
      <c r="A2">
        <v>1</v>
      </c>
      <c r="B2">
        <v>1</v>
      </c>
      <c r="C2" t="s">
        <v>17</v>
      </c>
      <c r="D2">
        <v>0</v>
      </c>
      <c r="E2">
        <v>1</v>
      </c>
      <c r="F2" s="1" t="s">
        <v>864</v>
      </c>
      <c r="G2">
        <v>0</v>
      </c>
      <c r="H2" t="s">
        <v>21</v>
      </c>
      <c r="I2" t="s">
        <v>22</v>
      </c>
      <c r="J2" t="s">
        <v>23</v>
      </c>
      <c r="K2" t="s">
        <v>24</v>
      </c>
      <c r="L2">
        <v>44363337</v>
      </c>
      <c r="M2" s="7">
        <v>44725.495393715275</v>
      </c>
      <c r="N2">
        <v>44363337</v>
      </c>
      <c r="O2" s="7">
        <v>44725.495393715275</v>
      </c>
    </row>
    <row r="3" spans="1:15" x14ac:dyDescent="0.35">
      <c r="A3">
        <v>1</v>
      </c>
      <c r="B3">
        <v>2</v>
      </c>
      <c r="C3" t="s">
        <v>28</v>
      </c>
      <c r="D3">
        <v>0</v>
      </c>
      <c r="E3">
        <v>2</v>
      </c>
      <c r="F3" s="1" t="s">
        <v>865</v>
      </c>
      <c r="G3">
        <v>0</v>
      </c>
      <c r="H3" t="s">
        <v>21</v>
      </c>
      <c r="I3" t="s">
        <v>31</v>
      </c>
      <c r="J3" t="s">
        <v>23</v>
      </c>
      <c r="K3" t="s">
        <v>24</v>
      </c>
      <c r="L3">
        <v>44363337</v>
      </c>
      <c r="M3" s="7">
        <v>44725.495393715275</v>
      </c>
      <c r="N3">
        <v>44363337</v>
      </c>
      <c r="O3" s="7">
        <v>44725.495393715275</v>
      </c>
    </row>
    <row r="4" spans="1:15" x14ac:dyDescent="0.35">
      <c r="A4">
        <v>1</v>
      </c>
      <c r="B4">
        <v>3</v>
      </c>
      <c r="C4" t="s">
        <v>33</v>
      </c>
      <c r="D4">
        <v>0</v>
      </c>
      <c r="E4">
        <v>3</v>
      </c>
      <c r="F4" s="1" t="s">
        <v>866</v>
      </c>
      <c r="G4">
        <v>0</v>
      </c>
      <c r="H4" t="s">
        <v>21</v>
      </c>
      <c r="I4" t="s">
        <v>36</v>
      </c>
      <c r="J4" t="s">
        <v>23</v>
      </c>
      <c r="K4" t="s">
        <v>24</v>
      </c>
      <c r="L4">
        <v>44363337</v>
      </c>
      <c r="M4" s="7">
        <v>44725.495393900463</v>
      </c>
      <c r="N4">
        <v>44363337</v>
      </c>
      <c r="O4" s="7">
        <v>44725.495393900463</v>
      </c>
    </row>
    <row r="5" spans="1:15" x14ac:dyDescent="0.35">
      <c r="A5">
        <v>1</v>
      </c>
      <c r="B5">
        <v>4</v>
      </c>
      <c r="C5" t="s">
        <v>39</v>
      </c>
      <c r="D5">
        <v>0</v>
      </c>
      <c r="E5">
        <v>4</v>
      </c>
      <c r="F5" s="1" t="s">
        <v>867</v>
      </c>
      <c r="G5">
        <v>0</v>
      </c>
      <c r="H5" t="s">
        <v>21</v>
      </c>
      <c r="I5" t="s">
        <v>42</v>
      </c>
      <c r="J5" t="s">
        <v>23</v>
      </c>
      <c r="K5" t="s">
        <v>24</v>
      </c>
      <c r="L5">
        <v>44363337</v>
      </c>
      <c r="M5" s="7">
        <v>44725.495393900463</v>
      </c>
      <c r="N5">
        <v>44363337</v>
      </c>
      <c r="O5" s="7">
        <v>44725.495393900463</v>
      </c>
    </row>
    <row r="6" spans="1:15" x14ac:dyDescent="0.35">
      <c r="A6">
        <v>1</v>
      </c>
      <c r="B6">
        <v>5</v>
      </c>
      <c r="C6" t="s">
        <v>44</v>
      </c>
      <c r="D6">
        <v>0</v>
      </c>
      <c r="E6">
        <v>5</v>
      </c>
      <c r="F6" s="1" t="s">
        <v>868</v>
      </c>
      <c r="G6">
        <v>0</v>
      </c>
      <c r="H6" t="s">
        <v>21</v>
      </c>
      <c r="I6" t="s">
        <v>47</v>
      </c>
      <c r="J6" t="s">
        <v>23</v>
      </c>
      <c r="K6" t="s">
        <v>24</v>
      </c>
      <c r="L6">
        <v>44363337</v>
      </c>
      <c r="M6" s="7">
        <v>44725.495394097219</v>
      </c>
      <c r="N6">
        <v>44363337</v>
      </c>
      <c r="O6" s="7">
        <v>44725.495394097219</v>
      </c>
    </row>
    <row r="7" spans="1:15" x14ac:dyDescent="0.35">
      <c r="A7">
        <v>1</v>
      </c>
      <c r="B7">
        <v>6</v>
      </c>
      <c r="C7" t="s">
        <v>50</v>
      </c>
      <c r="D7">
        <v>0</v>
      </c>
      <c r="E7">
        <v>6</v>
      </c>
      <c r="F7" s="1" t="s">
        <v>869</v>
      </c>
      <c r="G7">
        <v>0</v>
      </c>
      <c r="H7" t="s">
        <v>21</v>
      </c>
      <c r="I7" t="s">
        <v>53</v>
      </c>
      <c r="J7" t="s">
        <v>23</v>
      </c>
      <c r="K7" t="s">
        <v>24</v>
      </c>
      <c r="L7">
        <v>44363337</v>
      </c>
      <c r="M7" s="7">
        <v>44725.495394097219</v>
      </c>
      <c r="N7">
        <v>44363337</v>
      </c>
      <c r="O7" s="7">
        <v>44725.495394097219</v>
      </c>
    </row>
    <row r="8" spans="1:15" x14ac:dyDescent="0.35">
      <c r="A8">
        <v>1</v>
      </c>
      <c r="B8">
        <v>7</v>
      </c>
      <c r="C8" t="s">
        <v>55</v>
      </c>
      <c r="D8">
        <v>0</v>
      </c>
      <c r="E8">
        <v>7</v>
      </c>
      <c r="F8" s="1" t="s">
        <v>870</v>
      </c>
      <c r="G8">
        <v>0</v>
      </c>
      <c r="H8" t="s">
        <v>21</v>
      </c>
      <c r="I8" t="s">
        <v>58</v>
      </c>
      <c r="J8" t="s">
        <v>23</v>
      </c>
      <c r="K8" t="s">
        <v>24</v>
      </c>
      <c r="L8">
        <v>44363337</v>
      </c>
      <c r="M8" s="7">
        <v>44725.495394247686</v>
      </c>
      <c r="N8">
        <v>44363337</v>
      </c>
      <c r="O8" s="7">
        <v>44725.495394247686</v>
      </c>
    </row>
    <row r="9" spans="1:15" x14ac:dyDescent="0.35">
      <c r="A9">
        <v>1</v>
      </c>
      <c r="B9">
        <v>8</v>
      </c>
      <c r="C9" t="s">
        <v>61</v>
      </c>
      <c r="D9">
        <v>0</v>
      </c>
      <c r="E9">
        <v>8</v>
      </c>
      <c r="F9" s="1" t="s">
        <v>871</v>
      </c>
      <c r="G9">
        <v>0</v>
      </c>
      <c r="H9" t="s">
        <v>21</v>
      </c>
      <c r="I9" t="s">
        <v>64</v>
      </c>
      <c r="J9" t="s">
        <v>23</v>
      </c>
      <c r="K9" t="s">
        <v>24</v>
      </c>
      <c r="L9">
        <v>44363337</v>
      </c>
      <c r="M9" s="7">
        <v>44725.495394247686</v>
      </c>
      <c r="N9">
        <v>44363337</v>
      </c>
      <c r="O9" s="7">
        <v>44725.495394247686</v>
      </c>
    </row>
    <row r="10" spans="1:15" x14ac:dyDescent="0.35">
      <c r="A10">
        <v>1</v>
      </c>
      <c r="B10">
        <v>9</v>
      </c>
      <c r="C10" t="s">
        <v>66</v>
      </c>
      <c r="D10">
        <v>0</v>
      </c>
      <c r="E10">
        <v>9</v>
      </c>
      <c r="F10" s="1" t="s">
        <v>872</v>
      </c>
      <c r="G10">
        <v>0</v>
      </c>
      <c r="H10" t="s">
        <v>21</v>
      </c>
      <c r="I10" t="s">
        <v>69</v>
      </c>
      <c r="J10" t="s">
        <v>23</v>
      </c>
      <c r="K10" t="s">
        <v>24</v>
      </c>
      <c r="L10">
        <v>44363337</v>
      </c>
      <c r="M10" s="7">
        <v>44725.495394444442</v>
      </c>
      <c r="N10">
        <v>44363337</v>
      </c>
      <c r="O10" s="7">
        <v>44725.495394444442</v>
      </c>
    </row>
    <row r="11" spans="1:15" x14ac:dyDescent="0.35">
      <c r="A11">
        <v>1</v>
      </c>
      <c r="B11">
        <v>10</v>
      </c>
      <c r="C11" t="s">
        <v>72</v>
      </c>
      <c r="D11">
        <v>0</v>
      </c>
      <c r="E11">
        <v>10</v>
      </c>
      <c r="F11" s="1" t="s">
        <v>873</v>
      </c>
      <c r="G11">
        <v>0</v>
      </c>
      <c r="H11" t="s">
        <v>21</v>
      </c>
      <c r="I11" t="s">
        <v>75</v>
      </c>
      <c r="J11" t="s">
        <v>23</v>
      </c>
      <c r="K11" t="s">
        <v>24</v>
      </c>
      <c r="L11">
        <v>44363337</v>
      </c>
      <c r="M11" s="7">
        <v>44725.495394444442</v>
      </c>
      <c r="N11">
        <v>44363337</v>
      </c>
      <c r="O11" s="7">
        <v>44725.495394444442</v>
      </c>
    </row>
    <row r="12" spans="1:15" x14ac:dyDescent="0.35">
      <c r="A12">
        <v>1</v>
      </c>
      <c r="B12">
        <v>11</v>
      </c>
      <c r="C12" t="s">
        <v>77</v>
      </c>
      <c r="D12">
        <v>0</v>
      </c>
      <c r="E12">
        <v>11</v>
      </c>
      <c r="F12" s="1" t="s">
        <v>874</v>
      </c>
      <c r="G12">
        <v>0</v>
      </c>
      <c r="H12" t="s">
        <v>21</v>
      </c>
      <c r="I12" t="s">
        <v>80</v>
      </c>
      <c r="J12" t="s">
        <v>23</v>
      </c>
      <c r="K12" t="s">
        <v>24</v>
      </c>
      <c r="L12">
        <v>44363337</v>
      </c>
      <c r="M12" s="7">
        <v>44725.495394641206</v>
      </c>
      <c r="N12">
        <v>44363337</v>
      </c>
      <c r="O12" s="7">
        <v>44725.495394641206</v>
      </c>
    </row>
    <row r="13" spans="1:15" x14ac:dyDescent="0.35">
      <c r="A13">
        <v>1</v>
      </c>
      <c r="B13">
        <v>12</v>
      </c>
      <c r="C13" t="s">
        <v>83</v>
      </c>
      <c r="D13">
        <v>1</v>
      </c>
      <c r="E13">
        <v>12</v>
      </c>
      <c r="F13" s="1" t="s">
        <v>875</v>
      </c>
      <c r="G13">
        <v>0</v>
      </c>
      <c r="H13" t="s">
        <v>21</v>
      </c>
      <c r="I13" t="s">
        <v>86</v>
      </c>
      <c r="J13" t="s">
        <v>23</v>
      </c>
      <c r="K13" t="s">
        <v>24</v>
      </c>
      <c r="L13">
        <v>44363337</v>
      </c>
      <c r="M13" s="7">
        <v>44725.495394641206</v>
      </c>
      <c r="N13">
        <v>44363337</v>
      </c>
      <c r="O13" s="7">
        <v>44725.495394641206</v>
      </c>
    </row>
    <row r="14" spans="1:15" x14ac:dyDescent="0.35">
      <c r="A14">
        <v>1</v>
      </c>
      <c r="B14">
        <v>13</v>
      </c>
      <c r="C14" t="s">
        <v>88</v>
      </c>
      <c r="D14">
        <v>1</v>
      </c>
      <c r="E14">
        <v>13</v>
      </c>
      <c r="F14" s="1" t="s">
        <v>1215</v>
      </c>
      <c r="G14">
        <v>0</v>
      </c>
      <c r="H14" t="s">
        <v>21</v>
      </c>
      <c r="I14" t="s">
        <v>91</v>
      </c>
      <c r="J14" t="s">
        <v>23</v>
      </c>
      <c r="K14" t="s">
        <v>24</v>
      </c>
      <c r="L14">
        <v>44363337</v>
      </c>
      <c r="M14" s="7">
        <v>44725.495394791666</v>
      </c>
      <c r="N14">
        <v>44363337</v>
      </c>
      <c r="O14" s="7">
        <v>44725.495394791666</v>
      </c>
    </row>
    <row r="15" spans="1:15" x14ac:dyDescent="0.35">
      <c r="A15">
        <v>1</v>
      </c>
      <c r="B15">
        <v>14</v>
      </c>
      <c r="C15" t="s">
        <v>94</v>
      </c>
      <c r="D15">
        <v>0</v>
      </c>
      <c r="E15">
        <v>14</v>
      </c>
      <c r="F15" s="1" t="s">
        <v>876</v>
      </c>
      <c r="G15">
        <v>0</v>
      </c>
      <c r="H15" t="s">
        <v>21</v>
      </c>
      <c r="I15" t="s">
        <v>96</v>
      </c>
      <c r="J15" t="s">
        <v>23</v>
      </c>
      <c r="K15" t="s">
        <v>24</v>
      </c>
      <c r="L15">
        <v>44363337</v>
      </c>
      <c r="M15" s="7">
        <v>44725.495394791666</v>
      </c>
      <c r="N15">
        <v>44363337</v>
      </c>
      <c r="O15" s="7">
        <v>44725.495394791666</v>
      </c>
    </row>
    <row r="16" spans="1:15" x14ac:dyDescent="0.35">
      <c r="A16">
        <v>1</v>
      </c>
      <c r="B16">
        <v>15</v>
      </c>
      <c r="C16" t="s">
        <v>98</v>
      </c>
      <c r="D16">
        <v>0</v>
      </c>
      <c r="E16">
        <v>15</v>
      </c>
      <c r="F16" s="1" t="s">
        <v>1074</v>
      </c>
      <c r="G16">
        <v>0</v>
      </c>
      <c r="H16" t="s">
        <v>21</v>
      </c>
      <c r="I16" t="s">
        <v>100</v>
      </c>
      <c r="J16" t="s">
        <v>23</v>
      </c>
      <c r="K16" t="s">
        <v>24</v>
      </c>
      <c r="L16">
        <v>44363337</v>
      </c>
      <c r="M16" s="7">
        <v>44725.495394988429</v>
      </c>
      <c r="N16">
        <v>44363337</v>
      </c>
      <c r="O16" s="7">
        <v>44725.495394988429</v>
      </c>
    </row>
    <row r="17" spans="1:15" x14ac:dyDescent="0.35">
      <c r="A17">
        <v>1</v>
      </c>
      <c r="B17">
        <v>16</v>
      </c>
      <c r="C17" t="s">
        <v>103</v>
      </c>
      <c r="D17">
        <v>0</v>
      </c>
      <c r="E17">
        <v>16</v>
      </c>
      <c r="F17" s="1" t="s">
        <v>877</v>
      </c>
      <c r="G17">
        <v>0</v>
      </c>
      <c r="H17" t="s">
        <v>21</v>
      </c>
      <c r="I17" t="s">
        <v>106</v>
      </c>
      <c r="J17" t="s">
        <v>23</v>
      </c>
      <c r="K17" t="s">
        <v>24</v>
      </c>
      <c r="L17">
        <v>44363337</v>
      </c>
      <c r="M17" s="7">
        <v>44725.49539517361</v>
      </c>
      <c r="N17">
        <v>44363337</v>
      </c>
      <c r="O17" s="7">
        <v>44725.49539517361</v>
      </c>
    </row>
    <row r="18" spans="1:15" x14ac:dyDescent="0.35">
      <c r="A18">
        <v>1</v>
      </c>
      <c r="B18">
        <v>17</v>
      </c>
      <c r="C18" t="s">
        <v>109</v>
      </c>
      <c r="D18">
        <v>0</v>
      </c>
      <c r="E18">
        <v>17</v>
      </c>
      <c r="F18" s="1" t="s">
        <v>878</v>
      </c>
      <c r="G18">
        <v>0</v>
      </c>
      <c r="H18" t="s">
        <v>21</v>
      </c>
      <c r="I18" t="s">
        <v>111</v>
      </c>
      <c r="J18" t="s">
        <v>23</v>
      </c>
      <c r="K18" t="s">
        <v>24</v>
      </c>
      <c r="L18">
        <v>44363337</v>
      </c>
      <c r="M18" s="7">
        <v>44725.49539517361</v>
      </c>
      <c r="N18">
        <v>44363337</v>
      </c>
      <c r="O18" s="7">
        <v>44725.49539517361</v>
      </c>
    </row>
    <row r="19" spans="1:15" x14ac:dyDescent="0.35">
      <c r="A19">
        <v>1</v>
      </c>
      <c r="B19">
        <v>18</v>
      </c>
      <c r="C19" t="s">
        <v>113</v>
      </c>
      <c r="D19">
        <v>0</v>
      </c>
      <c r="E19">
        <v>18</v>
      </c>
      <c r="F19" s="1" t="s">
        <v>879</v>
      </c>
      <c r="G19">
        <v>0</v>
      </c>
      <c r="H19" t="s">
        <v>21</v>
      </c>
      <c r="I19" t="s">
        <v>115</v>
      </c>
      <c r="J19" t="s">
        <v>23</v>
      </c>
      <c r="K19" t="s">
        <v>24</v>
      </c>
      <c r="L19">
        <v>44363337</v>
      </c>
      <c r="M19" s="7">
        <v>44725.495395370373</v>
      </c>
      <c r="N19">
        <v>44363337</v>
      </c>
      <c r="O19" s="7">
        <v>44725.495395370373</v>
      </c>
    </row>
    <row r="20" spans="1:15" x14ac:dyDescent="0.35">
      <c r="A20">
        <v>1</v>
      </c>
      <c r="B20">
        <v>19</v>
      </c>
      <c r="C20" t="s">
        <v>118</v>
      </c>
      <c r="D20">
        <v>1</v>
      </c>
      <c r="E20">
        <v>19</v>
      </c>
      <c r="F20" s="1" t="s">
        <v>880</v>
      </c>
      <c r="G20">
        <v>0</v>
      </c>
      <c r="H20" t="s">
        <v>21</v>
      </c>
      <c r="I20" t="s">
        <v>120</v>
      </c>
      <c r="J20" t="s">
        <v>23</v>
      </c>
      <c r="K20" t="s">
        <v>24</v>
      </c>
      <c r="L20">
        <v>44363337</v>
      </c>
      <c r="M20" s="7">
        <v>44725.495395370373</v>
      </c>
      <c r="N20">
        <v>44363337</v>
      </c>
      <c r="O20" s="7">
        <v>44725.495395370373</v>
      </c>
    </row>
    <row r="21" spans="1:15" x14ac:dyDescent="0.35">
      <c r="A21">
        <v>1</v>
      </c>
      <c r="B21">
        <v>20</v>
      </c>
      <c r="C21" t="s">
        <v>122</v>
      </c>
      <c r="D21">
        <v>0</v>
      </c>
      <c r="E21">
        <v>0</v>
      </c>
      <c r="F21" s="1" t="s">
        <v>881</v>
      </c>
      <c r="G21">
        <v>2</v>
      </c>
      <c r="H21" t="s">
        <v>124</v>
      </c>
      <c r="I21" t="s">
        <v>125</v>
      </c>
      <c r="J21" t="s">
        <v>126</v>
      </c>
      <c r="K21" t="s">
        <v>24</v>
      </c>
      <c r="L21">
        <v>44363337</v>
      </c>
      <c r="M21" s="7">
        <v>44725.495395520833</v>
      </c>
      <c r="N21">
        <v>44363337</v>
      </c>
      <c r="O21" s="7">
        <v>44725.495395520833</v>
      </c>
    </row>
    <row r="22" spans="1:15" x14ac:dyDescent="0.35">
      <c r="A22">
        <v>1</v>
      </c>
      <c r="B22">
        <v>21</v>
      </c>
      <c r="C22" t="s">
        <v>129</v>
      </c>
      <c r="D22">
        <v>0</v>
      </c>
      <c r="E22">
        <v>0</v>
      </c>
      <c r="F22" s="1" t="s">
        <v>882</v>
      </c>
      <c r="G22">
        <v>5</v>
      </c>
      <c r="H22" t="s">
        <v>21</v>
      </c>
      <c r="I22" t="s">
        <v>69</v>
      </c>
      <c r="J22" t="s">
        <v>131</v>
      </c>
      <c r="K22" t="s">
        <v>24</v>
      </c>
      <c r="L22">
        <v>44363337</v>
      </c>
      <c r="M22" s="7">
        <v>44725.495395520833</v>
      </c>
      <c r="N22">
        <v>44363337</v>
      </c>
      <c r="O22" s="7">
        <v>44725.495395520833</v>
      </c>
    </row>
    <row r="23" spans="1:15" x14ac:dyDescent="0.35">
      <c r="A23">
        <v>1</v>
      </c>
      <c r="B23">
        <v>22</v>
      </c>
      <c r="C23" t="s">
        <v>133</v>
      </c>
      <c r="D23">
        <v>0</v>
      </c>
      <c r="E23">
        <v>0</v>
      </c>
      <c r="F23" s="1" t="s">
        <v>883</v>
      </c>
      <c r="G23">
        <v>1</v>
      </c>
      <c r="H23" t="s">
        <v>135</v>
      </c>
      <c r="I23" t="s">
        <v>69</v>
      </c>
      <c r="J23" t="s">
        <v>126</v>
      </c>
      <c r="K23" t="s">
        <v>24</v>
      </c>
      <c r="L23">
        <v>44363337</v>
      </c>
      <c r="M23" s="7">
        <v>44725.495395717589</v>
      </c>
      <c r="N23">
        <v>44363337</v>
      </c>
      <c r="O23" s="7">
        <v>44725.495395717589</v>
      </c>
    </row>
    <row r="24" spans="1:15" x14ac:dyDescent="0.35">
      <c r="A24">
        <v>1</v>
      </c>
      <c r="B24">
        <v>23</v>
      </c>
      <c r="C24" t="s">
        <v>138</v>
      </c>
      <c r="D24">
        <v>0</v>
      </c>
      <c r="E24">
        <v>0</v>
      </c>
      <c r="F24" s="1" t="s">
        <v>884</v>
      </c>
      <c r="G24">
        <v>0</v>
      </c>
      <c r="H24" t="s">
        <v>135</v>
      </c>
      <c r="I24" t="s">
        <v>69</v>
      </c>
      <c r="J24" t="s">
        <v>126</v>
      </c>
      <c r="K24" t="s">
        <v>24</v>
      </c>
      <c r="L24">
        <v>44363337</v>
      </c>
      <c r="M24" s="7">
        <v>44725.495395717589</v>
      </c>
      <c r="N24">
        <v>44363337</v>
      </c>
      <c r="O24" s="7">
        <v>44725.495395717589</v>
      </c>
    </row>
    <row r="25" spans="1:15" x14ac:dyDescent="0.35">
      <c r="A25">
        <v>1</v>
      </c>
      <c r="B25">
        <v>24</v>
      </c>
      <c r="C25" t="s">
        <v>141</v>
      </c>
      <c r="D25">
        <v>0</v>
      </c>
      <c r="E25">
        <v>0</v>
      </c>
      <c r="F25" s="1" t="s">
        <v>885</v>
      </c>
      <c r="G25">
        <v>2</v>
      </c>
      <c r="H25" t="s">
        <v>21</v>
      </c>
      <c r="I25" t="s">
        <v>69</v>
      </c>
      <c r="J25" t="s">
        <v>143</v>
      </c>
      <c r="K25" t="s">
        <v>24</v>
      </c>
      <c r="L25">
        <v>44363337</v>
      </c>
      <c r="M25" s="7">
        <v>44725.495395914353</v>
      </c>
      <c r="N25">
        <v>44363337</v>
      </c>
      <c r="O25" s="7">
        <v>44725.495395914353</v>
      </c>
    </row>
    <row r="26" spans="1:15" x14ac:dyDescent="0.35">
      <c r="A26">
        <v>1</v>
      </c>
      <c r="B26">
        <v>25</v>
      </c>
      <c r="C26" t="s">
        <v>146</v>
      </c>
      <c r="D26">
        <v>0</v>
      </c>
      <c r="E26">
        <v>0</v>
      </c>
      <c r="F26" s="1" t="s">
        <v>886</v>
      </c>
      <c r="G26">
        <v>0</v>
      </c>
      <c r="H26" t="s">
        <v>21</v>
      </c>
      <c r="I26" t="s">
        <v>69</v>
      </c>
      <c r="J26" t="s">
        <v>148</v>
      </c>
      <c r="K26" t="s">
        <v>24</v>
      </c>
      <c r="L26">
        <v>44363337</v>
      </c>
      <c r="M26" s="7">
        <v>44725.495395914353</v>
      </c>
      <c r="N26">
        <v>44363337</v>
      </c>
      <c r="O26" s="7">
        <v>44725.495395914353</v>
      </c>
    </row>
    <row r="27" spans="1:15" x14ac:dyDescent="0.35">
      <c r="A27">
        <v>1</v>
      </c>
      <c r="B27">
        <v>26</v>
      </c>
      <c r="C27" t="s">
        <v>150</v>
      </c>
      <c r="D27">
        <v>0</v>
      </c>
      <c r="E27">
        <v>0</v>
      </c>
      <c r="F27" s="1" t="s">
        <v>887</v>
      </c>
      <c r="G27">
        <v>6</v>
      </c>
      <c r="H27" t="s">
        <v>21</v>
      </c>
      <c r="I27" t="s">
        <v>69</v>
      </c>
      <c r="J27" t="s">
        <v>152</v>
      </c>
      <c r="K27" t="s">
        <v>24</v>
      </c>
      <c r="L27">
        <v>44363337</v>
      </c>
      <c r="M27" s="7">
        <v>44725.495396064813</v>
      </c>
      <c r="N27">
        <v>44363337</v>
      </c>
      <c r="O27" s="7">
        <v>44725.495396064813</v>
      </c>
    </row>
    <row r="28" spans="1:15" x14ac:dyDescent="0.35">
      <c r="A28">
        <v>1</v>
      </c>
      <c r="B28">
        <v>27</v>
      </c>
      <c r="C28" t="s">
        <v>155</v>
      </c>
      <c r="D28">
        <v>0</v>
      </c>
      <c r="E28">
        <v>0</v>
      </c>
      <c r="F28" s="1" t="s">
        <v>888</v>
      </c>
      <c r="G28">
        <v>0</v>
      </c>
      <c r="H28" t="s">
        <v>21</v>
      </c>
      <c r="I28" t="s">
        <v>69</v>
      </c>
      <c r="J28" t="s">
        <v>143</v>
      </c>
      <c r="K28" t="s">
        <v>24</v>
      </c>
      <c r="L28">
        <v>44363337</v>
      </c>
      <c r="M28" s="7">
        <v>44725.495396064813</v>
      </c>
      <c r="N28">
        <v>44363337</v>
      </c>
      <c r="O28" s="7">
        <v>44725.495396064813</v>
      </c>
    </row>
    <row r="29" spans="1:15" x14ac:dyDescent="0.35">
      <c r="A29">
        <v>1</v>
      </c>
      <c r="B29">
        <v>28</v>
      </c>
      <c r="C29" t="s">
        <v>158</v>
      </c>
      <c r="D29">
        <v>0</v>
      </c>
      <c r="E29">
        <v>0</v>
      </c>
      <c r="F29" s="1" t="s">
        <v>889</v>
      </c>
      <c r="G29">
        <v>0</v>
      </c>
      <c r="H29" t="s">
        <v>135</v>
      </c>
      <c r="I29" t="s">
        <v>69</v>
      </c>
      <c r="J29" t="s">
        <v>126</v>
      </c>
      <c r="K29" t="s">
        <v>24</v>
      </c>
      <c r="L29">
        <v>44363337</v>
      </c>
      <c r="M29" s="7">
        <v>44725.495396261576</v>
      </c>
      <c r="N29">
        <v>44363337</v>
      </c>
      <c r="O29" s="7">
        <v>44725.495396261576</v>
      </c>
    </row>
    <row r="30" spans="1:15" x14ac:dyDescent="0.35">
      <c r="A30">
        <v>1</v>
      </c>
      <c r="B30">
        <v>29</v>
      </c>
      <c r="C30" t="s">
        <v>162</v>
      </c>
      <c r="D30">
        <v>0</v>
      </c>
      <c r="E30">
        <v>0</v>
      </c>
      <c r="F30" s="1" t="s">
        <v>890</v>
      </c>
      <c r="G30">
        <v>2</v>
      </c>
      <c r="H30" t="s">
        <v>135</v>
      </c>
      <c r="I30" t="s">
        <v>69</v>
      </c>
      <c r="J30" t="s">
        <v>126</v>
      </c>
      <c r="K30" t="s">
        <v>24</v>
      </c>
      <c r="L30">
        <v>44363337</v>
      </c>
      <c r="M30" s="7">
        <v>44725.495396446757</v>
      </c>
      <c r="N30">
        <v>44363337</v>
      </c>
      <c r="O30" s="7">
        <v>44725.495396446757</v>
      </c>
    </row>
    <row r="31" spans="1:15" x14ac:dyDescent="0.35">
      <c r="A31">
        <v>1</v>
      </c>
      <c r="B31">
        <v>30</v>
      </c>
      <c r="C31" t="s">
        <v>166</v>
      </c>
      <c r="D31">
        <v>0</v>
      </c>
      <c r="E31">
        <v>0</v>
      </c>
      <c r="F31" s="1" t="s">
        <v>891</v>
      </c>
      <c r="G31">
        <v>5</v>
      </c>
      <c r="H31" t="s">
        <v>21</v>
      </c>
      <c r="I31" t="s">
        <v>80</v>
      </c>
      <c r="J31" t="s">
        <v>131</v>
      </c>
      <c r="K31" t="s">
        <v>24</v>
      </c>
      <c r="L31">
        <v>44363337</v>
      </c>
      <c r="M31" s="7">
        <v>44725.495396446757</v>
      </c>
      <c r="N31">
        <v>44363337</v>
      </c>
      <c r="O31" s="7">
        <v>44725.495396446757</v>
      </c>
    </row>
    <row r="32" spans="1:15" x14ac:dyDescent="0.35">
      <c r="A32">
        <v>1</v>
      </c>
      <c r="B32">
        <v>31</v>
      </c>
      <c r="C32" t="s">
        <v>169</v>
      </c>
      <c r="D32">
        <v>0</v>
      </c>
      <c r="E32">
        <v>0</v>
      </c>
      <c r="F32" s="1" t="s">
        <v>892</v>
      </c>
      <c r="G32">
        <v>1</v>
      </c>
      <c r="H32" t="s">
        <v>135</v>
      </c>
      <c r="I32" t="s">
        <v>80</v>
      </c>
      <c r="J32" t="s">
        <v>126</v>
      </c>
      <c r="K32" t="s">
        <v>24</v>
      </c>
      <c r="L32">
        <v>44363337</v>
      </c>
      <c r="M32" s="7">
        <v>44725.4953966088</v>
      </c>
      <c r="N32">
        <v>44363337</v>
      </c>
      <c r="O32" s="7">
        <v>44725.4953966088</v>
      </c>
    </row>
    <row r="33" spans="1:15" x14ac:dyDescent="0.35">
      <c r="A33">
        <v>1</v>
      </c>
      <c r="B33">
        <v>32</v>
      </c>
      <c r="C33" t="s">
        <v>173</v>
      </c>
      <c r="D33">
        <v>0</v>
      </c>
      <c r="E33">
        <v>0</v>
      </c>
      <c r="F33" s="1" t="s">
        <v>893</v>
      </c>
      <c r="G33">
        <v>0</v>
      </c>
      <c r="H33" t="s">
        <v>135</v>
      </c>
      <c r="I33" t="s">
        <v>80</v>
      </c>
      <c r="J33" t="s">
        <v>126</v>
      </c>
      <c r="K33" t="s">
        <v>24</v>
      </c>
      <c r="L33">
        <v>44363337</v>
      </c>
      <c r="M33" s="7">
        <v>44725.4953966088</v>
      </c>
      <c r="N33">
        <v>44363337</v>
      </c>
      <c r="O33" s="7">
        <v>44725.4953966088</v>
      </c>
    </row>
    <row r="34" spans="1:15" x14ac:dyDescent="0.35">
      <c r="A34">
        <v>1</v>
      </c>
      <c r="B34">
        <v>33</v>
      </c>
      <c r="C34" t="s">
        <v>176</v>
      </c>
      <c r="D34">
        <v>0</v>
      </c>
      <c r="E34">
        <v>0</v>
      </c>
      <c r="F34" s="1" t="s">
        <v>894</v>
      </c>
      <c r="G34">
        <v>2</v>
      </c>
      <c r="H34" t="s">
        <v>21</v>
      </c>
      <c r="I34" t="s">
        <v>80</v>
      </c>
      <c r="J34" t="s">
        <v>143</v>
      </c>
      <c r="K34" t="s">
        <v>24</v>
      </c>
      <c r="L34">
        <v>44363337</v>
      </c>
      <c r="M34" s="7">
        <v>44725.49539679398</v>
      </c>
      <c r="N34">
        <v>44363337</v>
      </c>
      <c r="O34" s="7">
        <v>44725.49539679398</v>
      </c>
    </row>
    <row r="35" spans="1:15" x14ac:dyDescent="0.35">
      <c r="A35">
        <v>1</v>
      </c>
      <c r="B35">
        <v>34</v>
      </c>
      <c r="C35" t="s">
        <v>180</v>
      </c>
      <c r="D35">
        <v>0</v>
      </c>
      <c r="E35">
        <v>0</v>
      </c>
      <c r="F35" s="1" t="s">
        <v>895</v>
      </c>
      <c r="G35">
        <v>0</v>
      </c>
      <c r="H35" t="s">
        <v>21</v>
      </c>
      <c r="I35" t="s">
        <v>80</v>
      </c>
      <c r="J35" t="s">
        <v>148</v>
      </c>
      <c r="K35" t="s">
        <v>24</v>
      </c>
      <c r="L35">
        <v>44363337</v>
      </c>
      <c r="M35" s="7">
        <v>44725.49539679398</v>
      </c>
      <c r="N35">
        <v>44363337</v>
      </c>
      <c r="O35" s="7">
        <v>44725.49539679398</v>
      </c>
    </row>
    <row r="36" spans="1:15" x14ac:dyDescent="0.35">
      <c r="A36">
        <v>1</v>
      </c>
      <c r="B36">
        <v>35</v>
      </c>
      <c r="C36" t="s">
        <v>183</v>
      </c>
      <c r="D36">
        <v>0</v>
      </c>
      <c r="E36">
        <v>0</v>
      </c>
      <c r="F36" s="1" t="s">
        <v>896</v>
      </c>
      <c r="G36">
        <v>6</v>
      </c>
      <c r="H36" t="s">
        <v>21</v>
      </c>
      <c r="I36" t="s">
        <v>80</v>
      </c>
      <c r="J36" t="s">
        <v>152</v>
      </c>
      <c r="K36" t="s">
        <v>24</v>
      </c>
      <c r="L36">
        <v>44363337</v>
      </c>
      <c r="M36" s="7">
        <v>44725.495396990744</v>
      </c>
      <c r="N36">
        <v>44363337</v>
      </c>
      <c r="O36" s="7">
        <v>44725.495396990744</v>
      </c>
    </row>
    <row r="37" spans="1:15" x14ac:dyDescent="0.35">
      <c r="A37">
        <v>1</v>
      </c>
      <c r="B37">
        <v>36</v>
      </c>
      <c r="C37" t="s">
        <v>187</v>
      </c>
      <c r="D37">
        <v>0</v>
      </c>
      <c r="E37">
        <v>0</v>
      </c>
      <c r="F37" s="1" t="s">
        <v>897</v>
      </c>
      <c r="G37">
        <v>0</v>
      </c>
      <c r="H37" t="s">
        <v>21</v>
      </c>
      <c r="I37" t="s">
        <v>80</v>
      </c>
      <c r="J37" t="s">
        <v>143</v>
      </c>
      <c r="K37" t="s">
        <v>24</v>
      </c>
      <c r="L37">
        <v>44363337</v>
      </c>
      <c r="M37" s="7">
        <v>44725.495396990744</v>
      </c>
      <c r="N37">
        <v>44363337</v>
      </c>
      <c r="O37" s="7">
        <v>44725.495396990744</v>
      </c>
    </row>
    <row r="38" spans="1:15" x14ac:dyDescent="0.35">
      <c r="A38">
        <v>1</v>
      </c>
      <c r="B38">
        <v>37</v>
      </c>
      <c r="C38" t="s">
        <v>190</v>
      </c>
      <c r="D38">
        <v>0</v>
      </c>
      <c r="E38">
        <v>0</v>
      </c>
      <c r="F38" s="1" t="s">
        <v>898</v>
      </c>
      <c r="G38">
        <v>0</v>
      </c>
      <c r="H38" t="s">
        <v>135</v>
      </c>
      <c r="I38" t="s">
        <v>80</v>
      </c>
      <c r="J38" t="s">
        <v>126</v>
      </c>
      <c r="K38" t="s">
        <v>24</v>
      </c>
      <c r="L38">
        <v>44363337</v>
      </c>
      <c r="M38" s="7">
        <v>44725.495397141203</v>
      </c>
      <c r="N38">
        <v>44363337</v>
      </c>
      <c r="O38" s="7">
        <v>44725.495397141203</v>
      </c>
    </row>
    <row r="39" spans="1:15" x14ac:dyDescent="0.35">
      <c r="A39">
        <v>1</v>
      </c>
      <c r="B39">
        <v>38</v>
      </c>
      <c r="C39" t="s">
        <v>194</v>
      </c>
      <c r="D39">
        <v>0</v>
      </c>
      <c r="E39">
        <v>0</v>
      </c>
      <c r="F39" s="1" t="s">
        <v>899</v>
      </c>
      <c r="G39">
        <v>2</v>
      </c>
      <c r="H39" t="s">
        <v>135</v>
      </c>
      <c r="I39" t="s">
        <v>80</v>
      </c>
      <c r="J39" t="s">
        <v>126</v>
      </c>
      <c r="K39" t="s">
        <v>24</v>
      </c>
      <c r="L39">
        <v>44363337</v>
      </c>
      <c r="M39" s="7">
        <v>44725.495397141203</v>
      </c>
      <c r="N39">
        <v>44363337</v>
      </c>
      <c r="O39" s="7">
        <v>44725.495397141203</v>
      </c>
    </row>
    <row r="40" spans="1:15" x14ac:dyDescent="0.35">
      <c r="A40">
        <v>1</v>
      </c>
      <c r="B40">
        <v>39</v>
      </c>
      <c r="C40" t="s">
        <v>197</v>
      </c>
      <c r="D40">
        <v>0</v>
      </c>
      <c r="E40">
        <v>0</v>
      </c>
      <c r="F40" s="1" t="s">
        <v>900</v>
      </c>
      <c r="G40">
        <v>5</v>
      </c>
      <c r="H40" t="s">
        <v>21</v>
      </c>
      <c r="I40" t="s">
        <v>58</v>
      </c>
      <c r="J40" t="s">
        <v>131</v>
      </c>
      <c r="K40" t="s">
        <v>24</v>
      </c>
      <c r="L40">
        <v>44363337</v>
      </c>
      <c r="M40" s="7">
        <v>44725.49539733796</v>
      </c>
      <c r="N40">
        <v>44363337</v>
      </c>
      <c r="O40" s="7">
        <v>44725.49539733796</v>
      </c>
    </row>
    <row r="41" spans="1:15" x14ac:dyDescent="0.35">
      <c r="A41">
        <v>1</v>
      </c>
      <c r="B41">
        <v>40</v>
      </c>
      <c r="C41" t="s">
        <v>201</v>
      </c>
      <c r="D41">
        <v>0</v>
      </c>
      <c r="E41">
        <v>0</v>
      </c>
      <c r="F41" s="1" t="s">
        <v>901</v>
      </c>
      <c r="G41">
        <v>1</v>
      </c>
      <c r="H41" t="s">
        <v>135</v>
      </c>
      <c r="I41" t="s">
        <v>58</v>
      </c>
      <c r="J41" t="s">
        <v>126</v>
      </c>
      <c r="K41" t="s">
        <v>24</v>
      </c>
      <c r="L41">
        <v>44363337</v>
      </c>
      <c r="M41" s="7">
        <v>44725.49539733796</v>
      </c>
      <c r="N41">
        <v>44363337</v>
      </c>
      <c r="O41" s="7">
        <v>44725.49539733796</v>
      </c>
    </row>
    <row r="42" spans="1:15" x14ac:dyDescent="0.35">
      <c r="A42">
        <v>1</v>
      </c>
      <c r="B42">
        <v>41</v>
      </c>
      <c r="C42" t="s">
        <v>204</v>
      </c>
      <c r="D42">
        <v>0</v>
      </c>
      <c r="E42">
        <v>0</v>
      </c>
      <c r="F42" s="1" t="s">
        <v>902</v>
      </c>
      <c r="G42">
        <v>0</v>
      </c>
      <c r="H42" t="s">
        <v>135</v>
      </c>
      <c r="I42" t="s">
        <v>58</v>
      </c>
      <c r="J42" t="s">
        <v>126</v>
      </c>
      <c r="K42" t="s">
        <v>24</v>
      </c>
      <c r="L42">
        <v>44363337</v>
      </c>
      <c r="M42" s="7">
        <v>44725.495397534723</v>
      </c>
      <c r="N42">
        <v>44363337</v>
      </c>
      <c r="O42" s="7">
        <v>44725.495397534723</v>
      </c>
    </row>
    <row r="43" spans="1:15" x14ac:dyDescent="0.35">
      <c r="A43">
        <v>1</v>
      </c>
      <c r="B43">
        <v>42</v>
      </c>
      <c r="C43" t="s">
        <v>208</v>
      </c>
      <c r="D43">
        <v>0</v>
      </c>
      <c r="E43">
        <v>0</v>
      </c>
      <c r="F43" s="1" t="s">
        <v>903</v>
      </c>
      <c r="G43">
        <v>2</v>
      </c>
      <c r="H43" t="s">
        <v>21</v>
      </c>
      <c r="I43" t="s">
        <v>58</v>
      </c>
      <c r="J43" t="s">
        <v>143</v>
      </c>
      <c r="K43" t="s">
        <v>24</v>
      </c>
      <c r="L43">
        <v>44363337</v>
      </c>
      <c r="M43" s="7">
        <v>44725.495397534723</v>
      </c>
      <c r="N43">
        <v>44363337</v>
      </c>
      <c r="O43" s="7">
        <v>44725.495397534723</v>
      </c>
    </row>
    <row r="44" spans="1:15" x14ac:dyDescent="0.35">
      <c r="A44">
        <v>1</v>
      </c>
      <c r="B44">
        <v>43</v>
      </c>
      <c r="C44" t="s">
        <v>211</v>
      </c>
      <c r="D44">
        <v>0</v>
      </c>
      <c r="E44">
        <v>0</v>
      </c>
      <c r="F44" s="1" t="s">
        <v>904</v>
      </c>
      <c r="G44">
        <v>0</v>
      </c>
      <c r="H44" t="s">
        <v>21</v>
      </c>
      <c r="I44" t="s">
        <v>58</v>
      </c>
      <c r="J44" t="s">
        <v>148</v>
      </c>
      <c r="K44" t="s">
        <v>24</v>
      </c>
      <c r="L44">
        <v>44363337</v>
      </c>
      <c r="M44" s="7">
        <v>44725.495397685183</v>
      </c>
      <c r="N44">
        <v>44363337</v>
      </c>
      <c r="O44" s="7">
        <v>44725.495397685183</v>
      </c>
    </row>
    <row r="45" spans="1:15" x14ac:dyDescent="0.35">
      <c r="A45">
        <v>1</v>
      </c>
      <c r="B45">
        <v>44</v>
      </c>
      <c r="C45" t="s">
        <v>215</v>
      </c>
      <c r="D45">
        <v>0</v>
      </c>
      <c r="E45">
        <v>0</v>
      </c>
      <c r="F45" s="1" t="s">
        <v>905</v>
      </c>
      <c r="G45">
        <v>6</v>
      </c>
      <c r="H45" t="s">
        <v>21</v>
      </c>
      <c r="I45" t="s">
        <v>58</v>
      </c>
      <c r="J45" t="s">
        <v>152</v>
      </c>
      <c r="K45" t="s">
        <v>24</v>
      </c>
      <c r="L45">
        <v>44363337</v>
      </c>
      <c r="M45" s="7">
        <v>44725.495397685183</v>
      </c>
      <c r="N45">
        <v>44363337</v>
      </c>
      <c r="O45" s="7">
        <v>44725.495397685183</v>
      </c>
    </row>
    <row r="46" spans="1:15" x14ac:dyDescent="0.35">
      <c r="A46">
        <v>1</v>
      </c>
      <c r="B46">
        <v>45</v>
      </c>
      <c r="C46" t="s">
        <v>218</v>
      </c>
      <c r="D46">
        <v>0</v>
      </c>
      <c r="E46">
        <v>0</v>
      </c>
      <c r="F46" s="1" t="s">
        <v>906</v>
      </c>
      <c r="G46">
        <v>0</v>
      </c>
      <c r="H46" t="s">
        <v>21</v>
      </c>
      <c r="I46" t="s">
        <v>58</v>
      </c>
      <c r="J46" t="s">
        <v>143</v>
      </c>
      <c r="K46" t="s">
        <v>24</v>
      </c>
      <c r="L46">
        <v>44363337</v>
      </c>
      <c r="M46" s="7">
        <v>44725.495397881947</v>
      </c>
      <c r="N46">
        <v>44363337</v>
      </c>
      <c r="O46" s="7">
        <v>44725.495397881947</v>
      </c>
    </row>
    <row r="47" spans="1:15" x14ac:dyDescent="0.35">
      <c r="A47">
        <v>1</v>
      </c>
      <c r="B47">
        <v>46</v>
      </c>
      <c r="C47" t="s">
        <v>222</v>
      </c>
      <c r="D47">
        <v>0</v>
      </c>
      <c r="E47">
        <v>0</v>
      </c>
      <c r="F47" s="1" t="s">
        <v>907</v>
      </c>
      <c r="G47">
        <v>0</v>
      </c>
      <c r="H47" t="s">
        <v>135</v>
      </c>
      <c r="I47" t="s">
        <v>58</v>
      </c>
      <c r="J47" t="s">
        <v>126</v>
      </c>
      <c r="K47" t="s">
        <v>24</v>
      </c>
      <c r="L47">
        <v>44363337</v>
      </c>
      <c r="M47" s="7">
        <v>44725.495398067127</v>
      </c>
      <c r="N47">
        <v>44363337</v>
      </c>
      <c r="O47" s="7">
        <v>44725.495398067127</v>
      </c>
    </row>
    <row r="48" spans="1:15" x14ac:dyDescent="0.35">
      <c r="A48">
        <v>1</v>
      </c>
      <c r="B48">
        <v>47</v>
      </c>
      <c r="C48" t="s">
        <v>226</v>
      </c>
      <c r="D48">
        <v>0</v>
      </c>
      <c r="E48">
        <v>0</v>
      </c>
      <c r="F48" s="1" t="s">
        <v>908</v>
      </c>
      <c r="G48">
        <v>2</v>
      </c>
      <c r="H48" t="s">
        <v>135</v>
      </c>
      <c r="I48" t="s">
        <v>58</v>
      </c>
      <c r="J48" t="s">
        <v>126</v>
      </c>
      <c r="K48" t="s">
        <v>24</v>
      </c>
      <c r="L48">
        <v>44363337</v>
      </c>
      <c r="M48" s="7">
        <v>44725.495398067127</v>
      </c>
      <c r="N48">
        <v>44363337</v>
      </c>
      <c r="O48" s="7">
        <v>44725.495398067127</v>
      </c>
    </row>
    <row r="49" spans="1:15" x14ac:dyDescent="0.35">
      <c r="A49">
        <v>1</v>
      </c>
      <c r="B49">
        <v>48</v>
      </c>
      <c r="C49" t="s">
        <v>229</v>
      </c>
      <c r="D49">
        <v>0</v>
      </c>
      <c r="E49">
        <v>0</v>
      </c>
      <c r="F49" s="1" t="s">
        <v>909</v>
      </c>
      <c r="G49">
        <v>13</v>
      </c>
      <c r="H49" t="s">
        <v>21</v>
      </c>
      <c r="I49" t="s">
        <v>42</v>
      </c>
      <c r="J49" t="s">
        <v>131</v>
      </c>
      <c r="K49" t="s">
        <v>24</v>
      </c>
      <c r="L49">
        <v>44363337</v>
      </c>
      <c r="M49" s="7">
        <v>44725.495398263891</v>
      </c>
      <c r="N49">
        <v>44363337</v>
      </c>
      <c r="O49" s="7">
        <v>44725.495398263891</v>
      </c>
    </row>
    <row r="50" spans="1:15" x14ac:dyDescent="0.35">
      <c r="A50">
        <v>1</v>
      </c>
      <c r="B50">
        <v>49</v>
      </c>
      <c r="C50" t="s">
        <v>233</v>
      </c>
      <c r="D50">
        <v>0</v>
      </c>
      <c r="E50">
        <v>0</v>
      </c>
      <c r="F50" s="1" t="s">
        <v>910</v>
      </c>
      <c r="G50">
        <v>0</v>
      </c>
      <c r="H50" t="s">
        <v>135</v>
      </c>
      <c r="I50" t="s">
        <v>42</v>
      </c>
      <c r="J50" t="s">
        <v>126</v>
      </c>
      <c r="K50" t="s">
        <v>24</v>
      </c>
      <c r="L50">
        <v>44363337</v>
      </c>
      <c r="M50" s="7">
        <v>44725.495398263891</v>
      </c>
      <c r="N50">
        <v>44363337</v>
      </c>
      <c r="O50" s="7">
        <v>44725.495398263891</v>
      </c>
    </row>
    <row r="51" spans="1:15" x14ac:dyDescent="0.35">
      <c r="A51">
        <v>1</v>
      </c>
      <c r="B51">
        <v>50</v>
      </c>
      <c r="C51" t="s">
        <v>236</v>
      </c>
      <c r="D51">
        <v>0</v>
      </c>
      <c r="E51">
        <v>0</v>
      </c>
      <c r="F51" s="1" t="s">
        <v>911</v>
      </c>
      <c r="G51">
        <v>1</v>
      </c>
      <c r="H51" t="s">
        <v>21</v>
      </c>
      <c r="I51" t="s">
        <v>42</v>
      </c>
      <c r="J51" t="s">
        <v>143</v>
      </c>
      <c r="K51" t="s">
        <v>24</v>
      </c>
      <c r="L51">
        <v>44363337</v>
      </c>
      <c r="M51" s="7">
        <v>44725.49539841435</v>
      </c>
      <c r="N51">
        <v>44363337</v>
      </c>
      <c r="O51" s="7">
        <v>44725.49539841435</v>
      </c>
    </row>
    <row r="52" spans="1:15" x14ac:dyDescent="0.35">
      <c r="A52">
        <v>1</v>
      </c>
      <c r="B52">
        <v>51</v>
      </c>
      <c r="C52" t="s">
        <v>240</v>
      </c>
      <c r="D52">
        <v>0</v>
      </c>
      <c r="E52">
        <v>0</v>
      </c>
      <c r="F52" s="1" t="s">
        <v>912</v>
      </c>
      <c r="G52">
        <v>0</v>
      </c>
      <c r="H52" t="s">
        <v>21</v>
      </c>
      <c r="I52" t="s">
        <v>42</v>
      </c>
      <c r="J52" t="s">
        <v>148</v>
      </c>
      <c r="K52" t="s">
        <v>24</v>
      </c>
      <c r="L52">
        <v>44363337</v>
      </c>
      <c r="M52" s="7">
        <v>44725.49539841435</v>
      </c>
      <c r="N52">
        <v>44363337</v>
      </c>
      <c r="O52" s="7">
        <v>44725.49539841435</v>
      </c>
    </row>
    <row r="53" spans="1:15" x14ac:dyDescent="0.35">
      <c r="A53">
        <v>1</v>
      </c>
      <c r="B53">
        <v>52</v>
      </c>
      <c r="C53" t="s">
        <v>243</v>
      </c>
      <c r="D53">
        <v>0</v>
      </c>
      <c r="E53">
        <v>0</v>
      </c>
      <c r="F53" s="1" t="s">
        <v>913</v>
      </c>
      <c r="G53">
        <v>13</v>
      </c>
      <c r="H53" t="s">
        <v>21</v>
      </c>
      <c r="I53" t="s">
        <v>42</v>
      </c>
      <c r="J53" t="s">
        <v>152</v>
      </c>
      <c r="K53" t="s">
        <v>24</v>
      </c>
      <c r="L53">
        <v>44363337</v>
      </c>
      <c r="M53" s="7">
        <v>44725.495398611114</v>
      </c>
      <c r="N53">
        <v>44363337</v>
      </c>
      <c r="O53" s="7">
        <v>44725.495398611114</v>
      </c>
    </row>
    <row r="54" spans="1:15" x14ac:dyDescent="0.35">
      <c r="A54">
        <v>1</v>
      </c>
      <c r="B54">
        <v>53</v>
      </c>
      <c r="C54" t="s">
        <v>247</v>
      </c>
      <c r="D54">
        <v>0</v>
      </c>
      <c r="E54">
        <v>0</v>
      </c>
      <c r="F54" s="1" t="s">
        <v>914</v>
      </c>
      <c r="G54">
        <v>0</v>
      </c>
      <c r="H54" t="s">
        <v>21</v>
      </c>
      <c r="I54" t="s">
        <v>42</v>
      </c>
      <c r="J54" t="s">
        <v>143</v>
      </c>
      <c r="K54" t="s">
        <v>24</v>
      </c>
      <c r="L54">
        <v>44363337</v>
      </c>
      <c r="M54" s="7">
        <v>44725.495398611114</v>
      </c>
      <c r="N54">
        <v>44363337</v>
      </c>
      <c r="O54" s="7">
        <v>44725.495398611114</v>
      </c>
    </row>
    <row r="55" spans="1:15" x14ac:dyDescent="0.35">
      <c r="A55">
        <v>1</v>
      </c>
      <c r="B55">
        <v>54</v>
      </c>
      <c r="C55" t="s">
        <v>250</v>
      </c>
      <c r="D55">
        <v>0</v>
      </c>
      <c r="E55">
        <v>0</v>
      </c>
      <c r="F55" s="1" t="s">
        <v>915</v>
      </c>
      <c r="G55">
        <v>0</v>
      </c>
      <c r="H55" t="s">
        <v>135</v>
      </c>
      <c r="I55" t="s">
        <v>42</v>
      </c>
      <c r="J55" t="s">
        <v>126</v>
      </c>
      <c r="K55" t="s">
        <v>24</v>
      </c>
      <c r="L55">
        <v>44363337</v>
      </c>
      <c r="M55" s="7">
        <v>44725.495398807871</v>
      </c>
      <c r="N55">
        <v>44363337</v>
      </c>
      <c r="O55" s="7">
        <v>44725.495398807871</v>
      </c>
    </row>
    <row r="56" spans="1:15" x14ac:dyDescent="0.35">
      <c r="A56">
        <v>1</v>
      </c>
      <c r="B56">
        <v>55</v>
      </c>
      <c r="C56" t="s">
        <v>254</v>
      </c>
      <c r="D56">
        <v>0</v>
      </c>
      <c r="E56">
        <v>0</v>
      </c>
      <c r="F56" s="1" t="s">
        <v>916</v>
      </c>
      <c r="G56">
        <v>1</v>
      </c>
      <c r="H56" t="s">
        <v>135</v>
      </c>
      <c r="I56" t="s">
        <v>42</v>
      </c>
      <c r="J56" t="s">
        <v>126</v>
      </c>
      <c r="K56" t="s">
        <v>24</v>
      </c>
      <c r="L56">
        <v>44363337</v>
      </c>
      <c r="M56" s="7">
        <v>44725.495398807871</v>
      </c>
      <c r="N56">
        <v>44363337</v>
      </c>
      <c r="O56" s="7">
        <v>44725.495398807871</v>
      </c>
    </row>
    <row r="57" spans="1:15" x14ac:dyDescent="0.35">
      <c r="A57">
        <v>1</v>
      </c>
      <c r="B57">
        <v>56</v>
      </c>
      <c r="C57" t="s">
        <v>257</v>
      </c>
      <c r="D57">
        <v>0</v>
      </c>
      <c r="E57">
        <v>0</v>
      </c>
      <c r="F57" s="1" t="s">
        <v>917</v>
      </c>
      <c r="G57">
        <v>7</v>
      </c>
      <c r="H57" t="s">
        <v>21</v>
      </c>
      <c r="I57" t="s">
        <v>31</v>
      </c>
      <c r="J57" t="s">
        <v>131</v>
      </c>
      <c r="K57" t="s">
        <v>24</v>
      </c>
      <c r="L57">
        <v>44363337</v>
      </c>
      <c r="M57" s="7">
        <v>44725.49539895833</v>
      </c>
      <c r="N57">
        <v>44363337</v>
      </c>
      <c r="O57" s="7">
        <v>44725.49539895833</v>
      </c>
    </row>
    <row r="58" spans="1:15" x14ac:dyDescent="0.35">
      <c r="A58">
        <v>1</v>
      </c>
      <c r="B58">
        <v>57</v>
      </c>
      <c r="C58" t="s">
        <v>261</v>
      </c>
      <c r="D58">
        <v>0</v>
      </c>
      <c r="E58">
        <v>0</v>
      </c>
      <c r="F58" s="1" t="s">
        <v>918</v>
      </c>
      <c r="G58">
        <v>0</v>
      </c>
      <c r="H58" t="s">
        <v>135</v>
      </c>
      <c r="I58" t="s">
        <v>31</v>
      </c>
      <c r="J58" t="s">
        <v>126</v>
      </c>
      <c r="K58" t="s">
        <v>24</v>
      </c>
      <c r="L58">
        <v>44363337</v>
      </c>
      <c r="M58" s="7">
        <v>44725.49539895833</v>
      </c>
      <c r="N58">
        <v>44363337</v>
      </c>
      <c r="O58" s="7">
        <v>44725.49539895833</v>
      </c>
    </row>
    <row r="59" spans="1:15" x14ac:dyDescent="0.35">
      <c r="A59">
        <v>1</v>
      </c>
      <c r="B59">
        <v>58</v>
      </c>
      <c r="C59" t="s">
        <v>264</v>
      </c>
      <c r="D59">
        <v>0</v>
      </c>
      <c r="E59">
        <v>0</v>
      </c>
      <c r="F59" s="1" t="s">
        <v>919</v>
      </c>
      <c r="G59">
        <v>0</v>
      </c>
      <c r="H59" t="s">
        <v>135</v>
      </c>
      <c r="I59" t="s">
        <v>31</v>
      </c>
      <c r="J59" t="s">
        <v>126</v>
      </c>
      <c r="K59" t="s">
        <v>24</v>
      </c>
      <c r="L59">
        <v>44363337</v>
      </c>
      <c r="M59" s="7">
        <v>44725.495399155094</v>
      </c>
      <c r="N59">
        <v>44363337</v>
      </c>
      <c r="O59" s="7">
        <v>44725.495399155094</v>
      </c>
    </row>
    <row r="60" spans="1:15" x14ac:dyDescent="0.35">
      <c r="A60">
        <v>1</v>
      </c>
      <c r="B60">
        <v>59</v>
      </c>
      <c r="C60" t="s">
        <v>268</v>
      </c>
      <c r="D60">
        <v>0</v>
      </c>
      <c r="E60">
        <v>0</v>
      </c>
      <c r="F60" s="1" t="s">
        <v>920</v>
      </c>
      <c r="G60">
        <v>1</v>
      </c>
      <c r="H60" t="s">
        <v>21</v>
      </c>
      <c r="I60" t="s">
        <v>31</v>
      </c>
      <c r="J60" t="s">
        <v>143</v>
      </c>
      <c r="K60" t="s">
        <v>24</v>
      </c>
      <c r="L60">
        <v>44363337</v>
      </c>
      <c r="M60" s="7">
        <v>44725.495399155094</v>
      </c>
      <c r="N60">
        <v>44363337</v>
      </c>
      <c r="O60" s="7">
        <v>44725.495399155094</v>
      </c>
    </row>
    <row r="61" spans="1:15" x14ac:dyDescent="0.35">
      <c r="A61">
        <v>1</v>
      </c>
      <c r="B61">
        <v>60</v>
      </c>
      <c r="C61" t="s">
        <v>271</v>
      </c>
      <c r="D61">
        <v>0</v>
      </c>
      <c r="E61">
        <v>0</v>
      </c>
      <c r="F61" s="1" t="s">
        <v>921</v>
      </c>
      <c r="G61">
        <v>0</v>
      </c>
      <c r="H61" t="s">
        <v>21</v>
      </c>
      <c r="I61" t="s">
        <v>31</v>
      </c>
      <c r="J61" t="s">
        <v>148</v>
      </c>
      <c r="K61" t="s">
        <v>24</v>
      </c>
      <c r="L61">
        <v>44363337</v>
      </c>
      <c r="M61" s="7">
        <v>44725.495399340274</v>
      </c>
      <c r="N61">
        <v>44363337</v>
      </c>
      <c r="O61" s="7">
        <v>44725.495399340274</v>
      </c>
    </row>
    <row r="62" spans="1:15" x14ac:dyDescent="0.35">
      <c r="A62">
        <v>1</v>
      </c>
      <c r="B62">
        <v>61</v>
      </c>
      <c r="C62" t="s">
        <v>275</v>
      </c>
      <c r="D62">
        <v>0</v>
      </c>
      <c r="E62">
        <v>0</v>
      </c>
      <c r="F62" s="1" t="s">
        <v>922</v>
      </c>
      <c r="G62">
        <v>7</v>
      </c>
      <c r="H62" t="s">
        <v>21</v>
      </c>
      <c r="I62" t="s">
        <v>31</v>
      </c>
      <c r="J62" t="s">
        <v>152</v>
      </c>
      <c r="K62" t="s">
        <v>24</v>
      </c>
      <c r="L62">
        <v>44363337</v>
      </c>
      <c r="M62" s="7">
        <v>44725.495399502317</v>
      </c>
      <c r="N62">
        <v>44363337</v>
      </c>
      <c r="O62" s="7">
        <v>44725.495399502317</v>
      </c>
    </row>
    <row r="63" spans="1:15" x14ac:dyDescent="0.35">
      <c r="A63">
        <v>1</v>
      </c>
      <c r="B63">
        <v>62</v>
      </c>
      <c r="C63" t="s">
        <v>279</v>
      </c>
      <c r="D63">
        <v>0</v>
      </c>
      <c r="E63">
        <v>0</v>
      </c>
      <c r="F63" s="1" t="s">
        <v>923</v>
      </c>
      <c r="G63">
        <v>0</v>
      </c>
      <c r="H63" t="s">
        <v>21</v>
      </c>
      <c r="I63" t="s">
        <v>31</v>
      </c>
      <c r="J63" t="s">
        <v>143</v>
      </c>
      <c r="K63" t="s">
        <v>24</v>
      </c>
      <c r="L63">
        <v>44363337</v>
      </c>
      <c r="M63" s="7">
        <v>44725.495399502317</v>
      </c>
      <c r="N63">
        <v>44363337</v>
      </c>
      <c r="O63" s="7">
        <v>44725.495399502317</v>
      </c>
    </row>
    <row r="64" spans="1:15" x14ac:dyDescent="0.35">
      <c r="A64">
        <v>1</v>
      </c>
      <c r="B64">
        <v>63</v>
      </c>
      <c r="C64" t="s">
        <v>282</v>
      </c>
      <c r="D64">
        <v>0</v>
      </c>
      <c r="E64">
        <v>0</v>
      </c>
      <c r="F64" s="1" t="s">
        <v>924</v>
      </c>
      <c r="G64">
        <v>0</v>
      </c>
      <c r="H64" t="s">
        <v>135</v>
      </c>
      <c r="I64" t="s">
        <v>31</v>
      </c>
      <c r="J64" t="s">
        <v>126</v>
      </c>
      <c r="K64" t="s">
        <v>24</v>
      </c>
      <c r="L64">
        <v>44363337</v>
      </c>
      <c r="M64" s="7">
        <v>44725.495399687497</v>
      </c>
      <c r="N64">
        <v>44363337</v>
      </c>
      <c r="O64" s="7">
        <v>44725.495399687497</v>
      </c>
    </row>
    <row r="65" spans="1:15" x14ac:dyDescent="0.35">
      <c r="A65">
        <v>1</v>
      </c>
      <c r="B65">
        <v>64</v>
      </c>
      <c r="C65" t="s">
        <v>286</v>
      </c>
      <c r="D65">
        <v>0</v>
      </c>
      <c r="E65">
        <v>0</v>
      </c>
      <c r="F65" s="1" t="s">
        <v>925</v>
      </c>
      <c r="G65">
        <v>1</v>
      </c>
      <c r="H65" t="s">
        <v>135</v>
      </c>
      <c r="I65" t="s">
        <v>31</v>
      </c>
      <c r="J65" t="s">
        <v>126</v>
      </c>
      <c r="K65" t="s">
        <v>24</v>
      </c>
      <c r="L65">
        <v>44363337</v>
      </c>
      <c r="M65" s="7">
        <v>44725.495399687497</v>
      </c>
      <c r="N65">
        <v>44363337</v>
      </c>
      <c r="O65" s="7">
        <v>44725.495399687497</v>
      </c>
    </row>
    <row r="66" spans="1:15" x14ac:dyDescent="0.35">
      <c r="A66">
        <v>1</v>
      </c>
      <c r="B66">
        <v>65</v>
      </c>
      <c r="C66" t="s">
        <v>289</v>
      </c>
      <c r="D66">
        <v>0</v>
      </c>
      <c r="E66">
        <v>0</v>
      </c>
      <c r="F66" s="1" t="s">
        <v>926</v>
      </c>
      <c r="G66">
        <v>3</v>
      </c>
      <c r="H66" t="s">
        <v>21</v>
      </c>
      <c r="I66" t="s">
        <v>22</v>
      </c>
      <c r="J66" t="s">
        <v>131</v>
      </c>
      <c r="K66" t="s">
        <v>24</v>
      </c>
      <c r="L66">
        <v>44363337</v>
      </c>
      <c r="M66" s="7">
        <v>44725.495399884261</v>
      </c>
      <c r="N66">
        <v>44363337</v>
      </c>
      <c r="O66" s="7">
        <v>44725.495399884261</v>
      </c>
    </row>
    <row r="67" spans="1:15" x14ac:dyDescent="0.35">
      <c r="A67">
        <v>1</v>
      </c>
      <c r="B67">
        <v>66</v>
      </c>
      <c r="C67" t="s">
        <v>293</v>
      </c>
      <c r="D67">
        <v>0</v>
      </c>
      <c r="E67">
        <v>0</v>
      </c>
      <c r="F67" s="1" t="s">
        <v>927</v>
      </c>
      <c r="G67">
        <v>0</v>
      </c>
      <c r="H67" t="s">
        <v>135</v>
      </c>
      <c r="I67" t="s">
        <v>22</v>
      </c>
      <c r="J67" t="s">
        <v>126</v>
      </c>
      <c r="K67" t="s">
        <v>24</v>
      </c>
      <c r="L67">
        <v>44363337</v>
      </c>
      <c r="M67" s="7">
        <v>44725.495399884261</v>
      </c>
      <c r="N67">
        <v>44363337</v>
      </c>
      <c r="O67" s="7">
        <v>44725.495399884261</v>
      </c>
    </row>
    <row r="68" spans="1:15" x14ac:dyDescent="0.35">
      <c r="A68">
        <v>1</v>
      </c>
      <c r="B68">
        <v>67</v>
      </c>
      <c r="C68" t="s">
        <v>296</v>
      </c>
      <c r="D68">
        <v>0</v>
      </c>
      <c r="E68">
        <v>0</v>
      </c>
      <c r="F68" s="1" t="s">
        <v>928</v>
      </c>
      <c r="G68">
        <v>0</v>
      </c>
      <c r="H68" t="s">
        <v>135</v>
      </c>
      <c r="I68" t="s">
        <v>22</v>
      </c>
      <c r="J68" t="s">
        <v>126</v>
      </c>
      <c r="K68" t="s">
        <v>24</v>
      </c>
      <c r="L68">
        <v>44363337</v>
      </c>
      <c r="M68" s="7">
        <v>44725.495400034721</v>
      </c>
      <c r="N68">
        <v>44363337</v>
      </c>
      <c r="O68" s="7">
        <v>44725.495400034721</v>
      </c>
    </row>
    <row r="69" spans="1:15" x14ac:dyDescent="0.35">
      <c r="A69">
        <v>1</v>
      </c>
      <c r="B69">
        <v>68</v>
      </c>
      <c r="C69" t="s">
        <v>300</v>
      </c>
      <c r="D69">
        <v>0</v>
      </c>
      <c r="E69">
        <v>0</v>
      </c>
      <c r="F69" s="1" t="s">
        <v>929</v>
      </c>
      <c r="G69">
        <v>1</v>
      </c>
      <c r="H69" t="s">
        <v>21</v>
      </c>
      <c r="I69" t="s">
        <v>22</v>
      </c>
      <c r="J69" t="s">
        <v>143</v>
      </c>
      <c r="K69" t="s">
        <v>24</v>
      </c>
      <c r="L69">
        <v>44363337</v>
      </c>
      <c r="M69" s="7">
        <v>44725.495400034721</v>
      </c>
      <c r="N69">
        <v>44363337</v>
      </c>
      <c r="O69" s="7">
        <v>44725.495400034721</v>
      </c>
    </row>
    <row r="70" spans="1:15" x14ac:dyDescent="0.35">
      <c r="A70">
        <v>1</v>
      </c>
      <c r="B70">
        <v>69</v>
      </c>
      <c r="C70" t="s">
        <v>303</v>
      </c>
      <c r="D70">
        <v>0</v>
      </c>
      <c r="E70">
        <v>0</v>
      </c>
      <c r="F70" s="1" t="s">
        <v>930</v>
      </c>
      <c r="G70">
        <v>0</v>
      </c>
      <c r="H70" t="s">
        <v>21</v>
      </c>
      <c r="I70" t="s">
        <v>22</v>
      </c>
      <c r="J70" t="s">
        <v>148</v>
      </c>
      <c r="K70" t="s">
        <v>24</v>
      </c>
      <c r="L70">
        <v>44363337</v>
      </c>
      <c r="M70" s="7">
        <v>44725.495400231484</v>
      </c>
      <c r="N70">
        <v>44363337</v>
      </c>
      <c r="O70" s="7">
        <v>44725.495400231484</v>
      </c>
    </row>
    <row r="71" spans="1:15" x14ac:dyDescent="0.35">
      <c r="A71">
        <v>1</v>
      </c>
      <c r="B71">
        <v>70</v>
      </c>
      <c r="C71" t="s">
        <v>307</v>
      </c>
      <c r="D71">
        <v>0</v>
      </c>
      <c r="E71">
        <v>0</v>
      </c>
      <c r="F71" s="1" t="s">
        <v>931</v>
      </c>
      <c r="G71">
        <v>4</v>
      </c>
      <c r="H71" t="s">
        <v>21</v>
      </c>
      <c r="I71" t="s">
        <v>22</v>
      </c>
      <c r="J71" t="s">
        <v>152</v>
      </c>
      <c r="K71" t="s">
        <v>24</v>
      </c>
      <c r="L71">
        <v>44363337</v>
      </c>
      <c r="M71" s="7">
        <v>44725.495400231484</v>
      </c>
      <c r="N71">
        <v>44363337</v>
      </c>
      <c r="O71" s="7">
        <v>44725.495400231484</v>
      </c>
    </row>
    <row r="72" spans="1:15" x14ac:dyDescent="0.35">
      <c r="A72">
        <v>1</v>
      </c>
      <c r="B72">
        <v>71</v>
      </c>
      <c r="C72" t="s">
        <v>310</v>
      </c>
      <c r="D72">
        <v>0</v>
      </c>
      <c r="E72">
        <v>0</v>
      </c>
      <c r="F72" s="1" t="s">
        <v>932</v>
      </c>
      <c r="G72">
        <v>0</v>
      </c>
      <c r="H72" t="s">
        <v>21</v>
      </c>
      <c r="I72" t="s">
        <v>22</v>
      </c>
      <c r="J72" t="s">
        <v>143</v>
      </c>
      <c r="K72" t="s">
        <v>24</v>
      </c>
      <c r="L72">
        <v>44363337</v>
      </c>
      <c r="M72" s="7">
        <v>44725.495400428241</v>
      </c>
      <c r="N72">
        <v>44363337</v>
      </c>
      <c r="O72" s="7">
        <v>44725.495400428241</v>
      </c>
    </row>
    <row r="73" spans="1:15" x14ac:dyDescent="0.35">
      <c r="A73">
        <v>1</v>
      </c>
      <c r="B73">
        <v>72</v>
      </c>
      <c r="C73" t="s">
        <v>314</v>
      </c>
      <c r="D73">
        <v>0</v>
      </c>
      <c r="E73">
        <v>0</v>
      </c>
      <c r="F73" s="1" t="s">
        <v>933</v>
      </c>
      <c r="G73">
        <v>0</v>
      </c>
      <c r="H73" t="s">
        <v>135</v>
      </c>
      <c r="I73" t="s">
        <v>22</v>
      </c>
      <c r="J73" t="s">
        <v>126</v>
      </c>
      <c r="K73" t="s">
        <v>24</v>
      </c>
      <c r="L73">
        <v>44363337</v>
      </c>
      <c r="M73" s="7">
        <v>44725.495400428241</v>
      </c>
      <c r="N73">
        <v>44363337</v>
      </c>
      <c r="O73" s="7">
        <v>44725.495400428241</v>
      </c>
    </row>
    <row r="74" spans="1:15" x14ac:dyDescent="0.35">
      <c r="A74">
        <v>1</v>
      </c>
      <c r="B74">
        <v>73</v>
      </c>
      <c r="C74" t="s">
        <v>317</v>
      </c>
      <c r="D74">
        <v>0</v>
      </c>
      <c r="E74">
        <v>0</v>
      </c>
      <c r="F74" s="1" t="s">
        <v>934</v>
      </c>
      <c r="G74">
        <v>1</v>
      </c>
      <c r="H74" t="s">
        <v>135</v>
      </c>
      <c r="I74" t="s">
        <v>22</v>
      </c>
      <c r="J74" t="s">
        <v>126</v>
      </c>
      <c r="K74" t="s">
        <v>24</v>
      </c>
      <c r="L74">
        <v>44363337</v>
      </c>
      <c r="M74" s="7">
        <v>44725.4954005787</v>
      </c>
      <c r="N74">
        <v>44363337</v>
      </c>
      <c r="O74" s="7">
        <v>44725.4954005787</v>
      </c>
    </row>
    <row r="75" spans="1:15" x14ac:dyDescent="0.35">
      <c r="A75">
        <v>1</v>
      </c>
      <c r="B75">
        <v>74</v>
      </c>
      <c r="C75" t="s">
        <v>321</v>
      </c>
      <c r="D75">
        <v>0</v>
      </c>
      <c r="E75">
        <v>0</v>
      </c>
      <c r="F75" s="1" t="s">
        <v>935</v>
      </c>
      <c r="G75">
        <v>6</v>
      </c>
      <c r="H75" t="s">
        <v>21</v>
      </c>
      <c r="I75" t="s">
        <v>75</v>
      </c>
      <c r="J75" t="s">
        <v>131</v>
      </c>
      <c r="K75" t="s">
        <v>24</v>
      </c>
      <c r="L75">
        <v>44363337</v>
      </c>
      <c r="M75" s="7">
        <v>44725.495400775464</v>
      </c>
      <c r="N75">
        <v>44363337</v>
      </c>
      <c r="O75" s="7">
        <v>44725.495400775464</v>
      </c>
    </row>
    <row r="76" spans="1:15" x14ac:dyDescent="0.35">
      <c r="A76">
        <v>1</v>
      </c>
      <c r="B76">
        <v>75</v>
      </c>
      <c r="C76" t="s">
        <v>325</v>
      </c>
      <c r="D76">
        <v>0</v>
      </c>
      <c r="E76">
        <v>0</v>
      </c>
      <c r="F76" s="1" t="s">
        <v>936</v>
      </c>
      <c r="G76">
        <v>2</v>
      </c>
      <c r="H76" t="s">
        <v>135</v>
      </c>
      <c r="I76" t="s">
        <v>75</v>
      </c>
      <c r="J76" t="s">
        <v>126</v>
      </c>
      <c r="K76" t="s">
        <v>24</v>
      </c>
      <c r="L76">
        <v>44363337</v>
      </c>
      <c r="M76" s="7">
        <v>44725.495400775464</v>
      </c>
      <c r="N76">
        <v>44363337</v>
      </c>
      <c r="O76" s="7">
        <v>44725.495400775464</v>
      </c>
    </row>
    <row r="77" spans="1:15" x14ac:dyDescent="0.35">
      <c r="A77">
        <v>1</v>
      </c>
      <c r="B77">
        <v>76</v>
      </c>
      <c r="C77" t="s">
        <v>328</v>
      </c>
      <c r="D77">
        <v>0</v>
      </c>
      <c r="E77">
        <v>0</v>
      </c>
      <c r="F77" s="1" t="s">
        <v>937</v>
      </c>
      <c r="G77">
        <v>0</v>
      </c>
      <c r="H77" t="s">
        <v>135</v>
      </c>
      <c r="I77" t="s">
        <v>75</v>
      </c>
      <c r="J77" t="s">
        <v>126</v>
      </c>
      <c r="K77" t="s">
        <v>24</v>
      </c>
      <c r="L77">
        <v>44363337</v>
      </c>
      <c r="M77" s="7">
        <v>44725.495400960652</v>
      </c>
      <c r="N77">
        <v>44363337</v>
      </c>
      <c r="O77" s="7">
        <v>44725.495400960652</v>
      </c>
    </row>
    <row r="78" spans="1:15" x14ac:dyDescent="0.35">
      <c r="A78">
        <v>1</v>
      </c>
      <c r="B78">
        <v>77</v>
      </c>
      <c r="C78" t="s">
        <v>332</v>
      </c>
      <c r="D78">
        <v>0</v>
      </c>
      <c r="E78">
        <v>0</v>
      </c>
      <c r="F78" s="1" t="s">
        <v>938</v>
      </c>
      <c r="G78">
        <v>3</v>
      </c>
      <c r="H78" t="s">
        <v>21</v>
      </c>
      <c r="I78" t="s">
        <v>75</v>
      </c>
      <c r="J78" t="s">
        <v>143</v>
      </c>
      <c r="K78" t="s">
        <v>24</v>
      </c>
      <c r="L78">
        <v>44363337</v>
      </c>
      <c r="M78" s="7">
        <v>44725.495400960652</v>
      </c>
      <c r="N78">
        <v>44363337</v>
      </c>
      <c r="O78" s="7">
        <v>44725.495400960652</v>
      </c>
    </row>
    <row r="79" spans="1:15" x14ac:dyDescent="0.35">
      <c r="A79">
        <v>1</v>
      </c>
      <c r="B79">
        <v>78</v>
      </c>
      <c r="C79" t="s">
        <v>335</v>
      </c>
      <c r="D79">
        <v>0</v>
      </c>
      <c r="E79">
        <v>0</v>
      </c>
      <c r="F79" s="1" t="s">
        <v>939</v>
      </c>
      <c r="G79">
        <v>0</v>
      </c>
      <c r="H79" t="s">
        <v>21</v>
      </c>
      <c r="I79" t="s">
        <v>75</v>
      </c>
      <c r="J79" t="s">
        <v>148</v>
      </c>
      <c r="K79" t="s">
        <v>24</v>
      </c>
      <c r="L79">
        <v>44363337</v>
      </c>
      <c r="M79" s="7">
        <v>44725.495401157408</v>
      </c>
      <c r="N79">
        <v>44363337</v>
      </c>
      <c r="O79" s="7">
        <v>44725.495401157408</v>
      </c>
    </row>
    <row r="80" spans="1:15" x14ac:dyDescent="0.35">
      <c r="A80">
        <v>1</v>
      </c>
      <c r="B80">
        <v>79</v>
      </c>
      <c r="C80" t="s">
        <v>339</v>
      </c>
      <c r="D80">
        <v>0</v>
      </c>
      <c r="E80">
        <v>0</v>
      </c>
      <c r="F80" s="1" t="s">
        <v>940</v>
      </c>
      <c r="G80">
        <v>7</v>
      </c>
      <c r="H80" t="s">
        <v>21</v>
      </c>
      <c r="I80" t="s">
        <v>75</v>
      </c>
      <c r="J80" t="s">
        <v>152</v>
      </c>
      <c r="K80" t="s">
        <v>24</v>
      </c>
      <c r="L80">
        <v>44363337</v>
      </c>
      <c r="M80" s="7">
        <v>44725.495401157408</v>
      </c>
      <c r="N80">
        <v>44363337</v>
      </c>
      <c r="O80" s="7">
        <v>44725.495401157408</v>
      </c>
    </row>
    <row r="81" spans="1:15" x14ac:dyDescent="0.35">
      <c r="A81">
        <v>1</v>
      </c>
      <c r="B81">
        <v>80</v>
      </c>
      <c r="C81" t="s">
        <v>342</v>
      </c>
      <c r="D81">
        <v>0</v>
      </c>
      <c r="E81">
        <v>0</v>
      </c>
      <c r="F81" s="1" t="s">
        <v>941</v>
      </c>
      <c r="G81">
        <v>0</v>
      </c>
      <c r="H81" t="s">
        <v>21</v>
      </c>
      <c r="I81" t="s">
        <v>75</v>
      </c>
      <c r="J81" t="s">
        <v>143</v>
      </c>
      <c r="K81" t="s">
        <v>24</v>
      </c>
      <c r="L81">
        <v>44363337</v>
      </c>
      <c r="M81" s="7">
        <v>44725.495401307868</v>
      </c>
      <c r="N81">
        <v>44363337</v>
      </c>
      <c r="O81" s="7">
        <v>44725.495401307868</v>
      </c>
    </row>
    <row r="82" spans="1:15" x14ac:dyDescent="0.35">
      <c r="A82">
        <v>1</v>
      </c>
      <c r="B82">
        <v>81</v>
      </c>
      <c r="C82" t="s">
        <v>346</v>
      </c>
      <c r="D82">
        <v>0</v>
      </c>
      <c r="E82">
        <v>0</v>
      </c>
      <c r="F82" s="1" t="s">
        <v>942</v>
      </c>
      <c r="G82">
        <v>0</v>
      </c>
      <c r="H82" t="s">
        <v>135</v>
      </c>
      <c r="I82" t="s">
        <v>75</v>
      </c>
      <c r="J82" t="s">
        <v>126</v>
      </c>
      <c r="K82" t="s">
        <v>24</v>
      </c>
      <c r="L82">
        <v>44363337</v>
      </c>
      <c r="M82" s="7">
        <v>44725.495401307868</v>
      </c>
      <c r="N82">
        <v>44363337</v>
      </c>
      <c r="O82" s="7">
        <v>44725.495401307868</v>
      </c>
    </row>
    <row r="83" spans="1:15" x14ac:dyDescent="0.35">
      <c r="A83">
        <v>1</v>
      </c>
      <c r="B83">
        <v>82</v>
      </c>
      <c r="C83" t="s">
        <v>349</v>
      </c>
      <c r="D83">
        <v>0</v>
      </c>
      <c r="E83">
        <v>0</v>
      </c>
      <c r="F83" s="1" t="s">
        <v>943</v>
      </c>
      <c r="G83">
        <v>3</v>
      </c>
      <c r="H83" t="s">
        <v>135</v>
      </c>
      <c r="I83" t="s">
        <v>75</v>
      </c>
      <c r="J83" t="s">
        <v>126</v>
      </c>
      <c r="K83" t="s">
        <v>24</v>
      </c>
      <c r="L83">
        <v>44363337</v>
      </c>
      <c r="M83" s="7">
        <v>44725.495401504631</v>
      </c>
      <c r="N83">
        <v>44363337</v>
      </c>
      <c r="O83" s="7">
        <v>44725.495401504631</v>
      </c>
    </row>
    <row r="84" spans="1:15" x14ac:dyDescent="0.35">
      <c r="A84">
        <v>1</v>
      </c>
      <c r="B84">
        <v>83</v>
      </c>
      <c r="C84" t="s">
        <v>353</v>
      </c>
      <c r="D84">
        <v>0</v>
      </c>
      <c r="E84">
        <v>0</v>
      </c>
      <c r="F84" s="1" t="s">
        <v>944</v>
      </c>
      <c r="G84">
        <v>5</v>
      </c>
      <c r="H84" t="s">
        <v>21</v>
      </c>
      <c r="I84" t="s">
        <v>36</v>
      </c>
      <c r="J84" t="s">
        <v>131</v>
      </c>
      <c r="K84" t="s">
        <v>24</v>
      </c>
      <c r="L84">
        <v>44363337</v>
      </c>
      <c r="M84" s="7">
        <v>44725.495401504631</v>
      </c>
      <c r="N84">
        <v>44363337</v>
      </c>
      <c r="O84" s="7">
        <v>44725.495401504631</v>
      </c>
    </row>
    <row r="85" spans="1:15" x14ac:dyDescent="0.35">
      <c r="A85">
        <v>1</v>
      </c>
      <c r="B85">
        <v>84</v>
      </c>
      <c r="C85" t="s">
        <v>356</v>
      </c>
      <c r="D85">
        <v>0</v>
      </c>
      <c r="E85">
        <v>0</v>
      </c>
      <c r="F85" s="1" t="s">
        <v>945</v>
      </c>
      <c r="G85">
        <v>0</v>
      </c>
      <c r="H85" t="s">
        <v>135</v>
      </c>
      <c r="I85" t="s">
        <v>36</v>
      </c>
      <c r="J85" t="s">
        <v>126</v>
      </c>
      <c r="K85" t="s">
        <v>24</v>
      </c>
      <c r="L85">
        <v>44363337</v>
      </c>
      <c r="M85" s="7">
        <v>44725.495401701388</v>
      </c>
      <c r="N85">
        <v>44363337</v>
      </c>
      <c r="O85" s="7">
        <v>44725.495401701388</v>
      </c>
    </row>
    <row r="86" spans="1:15" x14ac:dyDescent="0.35">
      <c r="A86">
        <v>1</v>
      </c>
      <c r="B86">
        <v>85</v>
      </c>
      <c r="C86" t="s">
        <v>360</v>
      </c>
      <c r="D86">
        <v>0</v>
      </c>
      <c r="E86">
        <v>0</v>
      </c>
      <c r="F86" s="1" t="s">
        <v>946</v>
      </c>
      <c r="G86">
        <v>0</v>
      </c>
      <c r="H86" t="s">
        <v>135</v>
      </c>
      <c r="I86" t="s">
        <v>36</v>
      </c>
      <c r="J86" t="s">
        <v>126</v>
      </c>
      <c r="K86" t="s">
        <v>24</v>
      </c>
      <c r="L86">
        <v>44363337</v>
      </c>
      <c r="M86" s="7">
        <v>44725.495401701388</v>
      </c>
      <c r="N86">
        <v>44363337</v>
      </c>
      <c r="O86" s="7">
        <v>44725.495401701388</v>
      </c>
    </row>
    <row r="87" spans="1:15" x14ac:dyDescent="0.35">
      <c r="A87">
        <v>1</v>
      </c>
      <c r="B87">
        <v>86</v>
      </c>
      <c r="C87" t="s">
        <v>363</v>
      </c>
      <c r="D87">
        <v>0</v>
      </c>
      <c r="E87">
        <v>0</v>
      </c>
      <c r="F87" s="1" t="s">
        <v>947</v>
      </c>
      <c r="G87">
        <v>1</v>
      </c>
      <c r="H87" t="s">
        <v>21</v>
      </c>
      <c r="I87" t="s">
        <v>36</v>
      </c>
      <c r="J87" t="s">
        <v>143</v>
      </c>
      <c r="K87" t="s">
        <v>24</v>
      </c>
      <c r="L87">
        <v>44363337</v>
      </c>
      <c r="M87" s="7">
        <v>44725.495401851855</v>
      </c>
      <c r="N87">
        <v>44363337</v>
      </c>
      <c r="O87" s="7">
        <v>44725.495401851855</v>
      </c>
    </row>
    <row r="88" spans="1:15" x14ac:dyDescent="0.35">
      <c r="A88">
        <v>1</v>
      </c>
      <c r="B88">
        <v>87</v>
      </c>
      <c r="C88" t="s">
        <v>367</v>
      </c>
      <c r="D88">
        <v>0</v>
      </c>
      <c r="E88">
        <v>0</v>
      </c>
      <c r="F88" s="1" t="s">
        <v>948</v>
      </c>
      <c r="G88">
        <v>0</v>
      </c>
      <c r="H88" t="s">
        <v>21</v>
      </c>
      <c r="I88" t="s">
        <v>36</v>
      </c>
      <c r="J88" t="s">
        <v>148</v>
      </c>
      <c r="K88" t="s">
        <v>24</v>
      </c>
      <c r="L88">
        <v>44363337</v>
      </c>
      <c r="M88" s="7">
        <v>44725.495401851855</v>
      </c>
      <c r="N88">
        <v>44363337</v>
      </c>
      <c r="O88" s="7">
        <v>44725.495401851855</v>
      </c>
    </row>
    <row r="89" spans="1:15" x14ac:dyDescent="0.35">
      <c r="A89">
        <v>1</v>
      </c>
      <c r="B89">
        <v>88</v>
      </c>
      <c r="C89" t="s">
        <v>370</v>
      </c>
      <c r="D89">
        <v>0</v>
      </c>
      <c r="E89">
        <v>0</v>
      </c>
      <c r="F89" s="1" t="s">
        <v>949</v>
      </c>
      <c r="G89">
        <v>6</v>
      </c>
      <c r="H89" t="s">
        <v>21</v>
      </c>
      <c r="I89" t="s">
        <v>36</v>
      </c>
      <c r="J89" t="s">
        <v>152</v>
      </c>
      <c r="K89" t="s">
        <v>24</v>
      </c>
      <c r="L89">
        <v>44363337</v>
      </c>
      <c r="M89" s="7">
        <v>44725.495402048611</v>
      </c>
      <c r="N89">
        <v>44363337</v>
      </c>
      <c r="O89" s="7">
        <v>44725.495402048611</v>
      </c>
    </row>
    <row r="90" spans="1:15" x14ac:dyDescent="0.35">
      <c r="A90">
        <v>1</v>
      </c>
      <c r="B90">
        <v>89</v>
      </c>
      <c r="C90" t="s">
        <v>374</v>
      </c>
      <c r="D90">
        <v>0</v>
      </c>
      <c r="E90">
        <v>0</v>
      </c>
      <c r="F90" s="1" t="s">
        <v>950</v>
      </c>
      <c r="G90">
        <v>0</v>
      </c>
      <c r="H90" t="s">
        <v>21</v>
      </c>
      <c r="I90" t="s">
        <v>36</v>
      </c>
      <c r="J90" t="s">
        <v>143</v>
      </c>
      <c r="K90" t="s">
        <v>24</v>
      </c>
      <c r="L90">
        <v>44363337</v>
      </c>
      <c r="M90" s="7">
        <v>44725.495402233799</v>
      </c>
      <c r="N90">
        <v>44363337</v>
      </c>
      <c r="O90" s="7">
        <v>44725.495402233799</v>
      </c>
    </row>
    <row r="91" spans="1:15" x14ac:dyDescent="0.35">
      <c r="A91">
        <v>1</v>
      </c>
      <c r="B91">
        <v>90</v>
      </c>
      <c r="C91" t="s">
        <v>378</v>
      </c>
      <c r="D91">
        <v>0</v>
      </c>
      <c r="E91">
        <v>0</v>
      </c>
      <c r="F91" s="1" t="s">
        <v>951</v>
      </c>
      <c r="G91">
        <v>1</v>
      </c>
      <c r="H91" t="s">
        <v>135</v>
      </c>
      <c r="I91" t="s">
        <v>36</v>
      </c>
      <c r="J91" t="s">
        <v>126</v>
      </c>
      <c r="K91" t="s">
        <v>24</v>
      </c>
      <c r="L91">
        <v>44363337</v>
      </c>
      <c r="M91" s="7">
        <v>44725.495402233799</v>
      </c>
      <c r="N91">
        <v>44363337</v>
      </c>
      <c r="O91" s="7">
        <v>44725.495402233799</v>
      </c>
    </row>
    <row r="92" spans="1:15" x14ac:dyDescent="0.35">
      <c r="A92">
        <v>1</v>
      </c>
      <c r="B92">
        <v>91</v>
      </c>
      <c r="C92" t="s">
        <v>381</v>
      </c>
      <c r="D92">
        <v>0</v>
      </c>
      <c r="E92">
        <v>0</v>
      </c>
      <c r="F92" s="1" t="s">
        <v>952</v>
      </c>
      <c r="G92">
        <v>1</v>
      </c>
      <c r="H92" t="s">
        <v>135</v>
      </c>
      <c r="I92" t="s">
        <v>36</v>
      </c>
      <c r="J92" t="s">
        <v>126</v>
      </c>
      <c r="K92" t="s">
        <v>24</v>
      </c>
      <c r="L92">
        <v>44363337</v>
      </c>
      <c r="M92" s="7">
        <v>44725.495402395834</v>
      </c>
      <c r="N92">
        <v>44363337</v>
      </c>
      <c r="O92" s="7">
        <v>44725.495402395834</v>
      </c>
    </row>
    <row r="93" spans="1:15" x14ac:dyDescent="0.35">
      <c r="A93">
        <v>1</v>
      </c>
      <c r="B93">
        <v>92</v>
      </c>
      <c r="C93" t="s">
        <v>385</v>
      </c>
      <c r="D93">
        <v>0</v>
      </c>
      <c r="E93">
        <v>0</v>
      </c>
      <c r="F93" s="1" t="s">
        <v>953</v>
      </c>
      <c r="G93">
        <v>6</v>
      </c>
      <c r="H93" t="s">
        <v>21</v>
      </c>
      <c r="I93" t="s">
        <v>96</v>
      </c>
      <c r="J93" t="s">
        <v>131</v>
      </c>
      <c r="K93" t="s">
        <v>24</v>
      </c>
      <c r="L93">
        <v>44363337</v>
      </c>
      <c r="M93" s="7">
        <v>44725.495402581022</v>
      </c>
      <c r="N93">
        <v>44363337</v>
      </c>
      <c r="O93" s="7">
        <v>44725.495402581022</v>
      </c>
    </row>
    <row r="94" spans="1:15" x14ac:dyDescent="0.35">
      <c r="A94">
        <v>1</v>
      </c>
      <c r="B94">
        <v>93</v>
      </c>
      <c r="C94" t="s">
        <v>389</v>
      </c>
      <c r="D94">
        <v>0</v>
      </c>
      <c r="E94">
        <v>0</v>
      </c>
      <c r="F94" s="1" t="s">
        <v>954</v>
      </c>
      <c r="G94">
        <v>1</v>
      </c>
      <c r="H94" t="s">
        <v>135</v>
      </c>
      <c r="I94" t="s">
        <v>96</v>
      </c>
      <c r="J94" t="s">
        <v>126</v>
      </c>
      <c r="K94" t="s">
        <v>24</v>
      </c>
      <c r="L94">
        <v>44363337</v>
      </c>
      <c r="M94" s="7">
        <v>44725.495402777779</v>
      </c>
      <c r="N94">
        <v>44363337</v>
      </c>
      <c r="O94" s="7">
        <v>44725.495402777779</v>
      </c>
    </row>
    <row r="95" spans="1:15" x14ac:dyDescent="0.35">
      <c r="A95">
        <v>1</v>
      </c>
      <c r="B95">
        <v>94</v>
      </c>
      <c r="C95" t="s">
        <v>393</v>
      </c>
      <c r="D95">
        <v>0</v>
      </c>
      <c r="E95">
        <v>0</v>
      </c>
      <c r="F95" s="1" t="s">
        <v>955</v>
      </c>
      <c r="G95">
        <v>0</v>
      </c>
      <c r="H95" t="s">
        <v>135</v>
      </c>
      <c r="I95" t="s">
        <v>96</v>
      </c>
      <c r="J95" t="s">
        <v>126</v>
      </c>
      <c r="K95" t="s">
        <v>24</v>
      </c>
      <c r="L95">
        <v>44363337</v>
      </c>
      <c r="M95" s="7">
        <v>44725.495403125002</v>
      </c>
      <c r="N95">
        <v>44363337</v>
      </c>
      <c r="O95" s="7">
        <v>44725.495403125002</v>
      </c>
    </row>
    <row r="96" spans="1:15" x14ac:dyDescent="0.35">
      <c r="A96">
        <v>1</v>
      </c>
      <c r="B96">
        <v>95</v>
      </c>
      <c r="C96" t="s">
        <v>397</v>
      </c>
      <c r="D96">
        <v>0</v>
      </c>
      <c r="E96">
        <v>0</v>
      </c>
      <c r="F96" s="1" t="s">
        <v>956</v>
      </c>
      <c r="G96">
        <v>2</v>
      </c>
      <c r="H96" t="s">
        <v>21</v>
      </c>
      <c r="I96" t="s">
        <v>96</v>
      </c>
      <c r="J96" t="s">
        <v>143</v>
      </c>
      <c r="K96" t="s">
        <v>24</v>
      </c>
      <c r="L96">
        <v>44363337</v>
      </c>
      <c r="M96" s="7">
        <v>44725.495403125002</v>
      </c>
      <c r="N96">
        <v>44363337</v>
      </c>
      <c r="O96" s="7">
        <v>44725.495403125002</v>
      </c>
    </row>
    <row r="97" spans="1:15" x14ac:dyDescent="0.35">
      <c r="A97">
        <v>1</v>
      </c>
      <c r="B97">
        <v>96</v>
      </c>
      <c r="C97" t="s">
        <v>400</v>
      </c>
      <c r="D97">
        <v>0</v>
      </c>
      <c r="E97">
        <v>0</v>
      </c>
      <c r="F97" s="1" t="s">
        <v>957</v>
      </c>
      <c r="G97">
        <v>0</v>
      </c>
      <c r="H97" t="s">
        <v>21</v>
      </c>
      <c r="I97" t="s">
        <v>96</v>
      </c>
      <c r="J97" t="s">
        <v>148</v>
      </c>
      <c r="K97" t="s">
        <v>24</v>
      </c>
      <c r="L97">
        <v>44363337</v>
      </c>
      <c r="M97" s="7">
        <v>44725.495403321758</v>
      </c>
      <c r="N97">
        <v>44363337</v>
      </c>
      <c r="O97" s="7">
        <v>44725.495403321758</v>
      </c>
    </row>
    <row r="98" spans="1:15" x14ac:dyDescent="0.35">
      <c r="A98">
        <v>1</v>
      </c>
      <c r="B98">
        <v>97</v>
      </c>
      <c r="C98" t="s">
        <v>404</v>
      </c>
      <c r="D98">
        <v>0</v>
      </c>
      <c r="E98">
        <v>0</v>
      </c>
      <c r="F98" s="1" t="s">
        <v>958</v>
      </c>
      <c r="G98">
        <v>7</v>
      </c>
      <c r="H98" t="s">
        <v>21</v>
      </c>
      <c r="I98" t="s">
        <v>96</v>
      </c>
      <c r="J98" t="s">
        <v>152</v>
      </c>
      <c r="K98" t="s">
        <v>24</v>
      </c>
      <c r="L98">
        <v>44363337</v>
      </c>
      <c r="M98" s="7">
        <v>44725.495403321758</v>
      </c>
      <c r="N98">
        <v>44363337</v>
      </c>
      <c r="O98" s="7">
        <v>44725.495403321758</v>
      </c>
    </row>
    <row r="99" spans="1:15" x14ac:dyDescent="0.35">
      <c r="A99">
        <v>1</v>
      </c>
      <c r="B99">
        <v>98</v>
      </c>
      <c r="C99" t="s">
        <v>407</v>
      </c>
      <c r="D99">
        <v>0</v>
      </c>
      <c r="E99">
        <v>0</v>
      </c>
      <c r="F99" s="1" t="s">
        <v>959</v>
      </c>
      <c r="G99">
        <v>0</v>
      </c>
      <c r="H99" t="s">
        <v>21</v>
      </c>
      <c r="I99" t="s">
        <v>96</v>
      </c>
      <c r="J99" t="s">
        <v>143</v>
      </c>
      <c r="K99" t="s">
        <v>24</v>
      </c>
      <c r="L99">
        <v>44363337</v>
      </c>
      <c r="M99" s="7">
        <v>44725.495403472225</v>
      </c>
      <c r="N99">
        <v>44363337</v>
      </c>
      <c r="O99" s="7">
        <v>44725.495403472225</v>
      </c>
    </row>
    <row r="100" spans="1:15" x14ac:dyDescent="0.35">
      <c r="A100">
        <v>1</v>
      </c>
      <c r="B100">
        <v>99</v>
      </c>
      <c r="C100" t="s">
        <v>411</v>
      </c>
      <c r="D100">
        <v>0</v>
      </c>
      <c r="E100">
        <v>0</v>
      </c>
      <c r="F100" s="1" t="s">
        <v>960</v>
      </c>
      <c r="G100">
        <v>0</v>
      </c>
      <c r="H100" t="s">
        <v>135</v>
      </c>
      <c r="I100" t="s">
        <v>96</v>
      </c>
      <c r="J100" t="s">
        <v>126</v>
      </c>
      <c r="K100" t="s">
        <v>24</v>
      </c>
      <c r="L100">
        <v>44363337</v>
      </c>
      <c r="M100" s="7">
        <v>44725.495403854169</v>
      </c>
      <c r="N100">
        <v>44363337</v>
      </c>
      <c r="O100" s="7">
        <v>44725.495403854169</v>
      </c>
    </row>
    <row r="101" spans="1:15" x14ac:dyDescent="0.35">
      <c r="A101">
        <v>1</v>
      </c>
      <c r="B101">
        <v>100</v>
      </c>
      <c r="C101" t="s">
        <v>415</v>
      </c>
      <c r="D101">
        <v>0</v>
      </c>
      <c r="E101">
        <v>0</v>
      </c>
      <c r="F101" s="1" t="s">
        <v>961</v>
      </c>
      <c r="G101">
        <v>2</v>
      </c>
      <c r="H101" t="s">
        <v>135</v>
      </c>
      <c r="I101" t="s">
        <v>96</v>
      </c>
      <c r="J101" t="s">
        <v>126</v>
      </c>
      <c r="K101" t="s">
        <v>24</v>
      </c>
      <c r="L101">
        <v>44363337</v>
      </c>
      <c r="M101" s="7">
        <v>44725.495403854169</v>
      </c>
      <c r="N101">
        <v>44363337</v>
      </c>
      <c r="O101" s="7">
        <v>44725.495403854169</v>
      </c>
    </row>
    <row r="102" spans="1:15" x14ac:dyDescent="0.35">
      <c r="A102">
        <v>1</v>
      </c>
      <c r="B102">
        <v>101</v>
      </c>
      <c r="C102" t="s">
        <v>418</v>
      </c>
      <c r="D102">
        <v>0</v>
      </c>
      <c r="E102">
        <v>0</v>
      </c>
      <c r="F102" s="1" t="s">
        <v>962</v>
      </c>
      <c r="G102">
        <v>9</v>
      </c>
      <c r="H102" t="s">
        <v>21</v>
      </c>
      <c r="I102" t="s">
        <v>53</v>
      </c>
      <c r="J102" t="s">
        <v>131</v>
      </c>
      <c r="K102" t="s">
        <v>24</v>
      </c>
      <c r="L102">
        <v>44363337</v>
      </c>
      <c r="M102" s="7">
        <v>44725.495404050926</v>
      </c>
      <c r="N102">
        <v>44363337</v>
      </c>
      <c r="O102" s="7">
        <v>44725.495404050926</v>
      </c>
    </row>
    <row r="103" spans="1:15" x14ac:dyDescent="0.35">
      <c r="A103">
        <v>1</v>
      </c>
      <c r="B103">
        <v>102</v>
      </c>
      <c r="C103" t="s">
        <v>422</v>
      </c>
      <c r="D103">
        <v>0</v>
      </c>
      <c r="E103">
        <v>0</v>
      </c>
      <c r="F103" s="1" t="s">
        <v>963</v>
      </c>
      <c r="G103">
        <v>1</v>
      </c>
      <c r="H103" t="s">
        <v>135</v>
      </c>
      <c r="I103" t="s">
        <v>53</v>
      </c>
      <c r="J103" t="s">
        <v>126</v>
      </c>
      <c r="K103" t="s">
        <v>24</v>
      </c>
      <c r="L103">
        <v>44363337</v>
      </c>
      <c r="M103" s="7">
        <v>44725.495404745372</v>
      </c>
      <c r="N103">
        <v>44363337</v>
      </c>
      <c r="O103" s="7">
        <v>44725.495404745372</v>
      </c>
    </row>
    <row r="104" spans="1:15" x14ac:dyDescent="0.35">
      <c r="A104">
        <v>1</v>
      </c>
      <c r="B104">
        <v>103</v>
      </c>
      <c r="C104" t="s">
        <v>426</v>
      </c>
      <c r="D104">
        <v>0</v>
      </c>
      <c r="E104">
        <v>0</v>
      </c>
      <c r="F104" s="1" t="s">
        <v>964</v>
      </c>
      <c r="G104">
        <v>0</v>
      </c>
      <c r="H104" t="s">
        <v>135</v>
      </c>
      <c r="I104" t="s">
        <v>53</v>
      </c>
      <c r="J104" t="s">
        <v>126</v>
      </c>
      <c r="K104" t="s">
        <v>24</v>
      </c>
      <c r="L104">
        <v>44363337</v>
      </c>
      <c r="M104" s="7">
        <v>44725.495404745372</v>
      </c>
      <c r="N104">
        <v>44363337</v>
      </c>
      <c r="O104" s="7">
        <v>44725.495404745372</v>
      </c>
    </row>
    <row r="105" spans="1:15" x14ac:dyDescent="0.35">
      <c r="A105">
        <v>1</v>
      </c>
      <c r="B105">
        <v>104</v>
      </c>
      <c r="C105" t="s">
        <v>429</v>
      </c>
      <c r="D105">
        <v>0</v>
      </c>
      <c r="E105">
        <v>0</v>
      </c>
      <c r="F105" s="1" t="s">
        <v>965</v>
      </c>
      <c r="G105">
        <v>2</v>
      </c>
      <c r="H105" t="s">
        <v>21</v>
      </c>
      <c r="I105" t="s">
        <v>53</v>
      </c>
      <c r="J105" t="s">
        <v>143</v>
      </c>
      <c r="K105" t="s">
        <v>24</v>
      </c>
      <c r="L105">
        <v>44363337</v>
      </c>
      <c r="M105" s="7">
        <v>44725.495405127316</v>
      </c>
      <c r="N105">
        <v>44363337</v>
      </c>
      <c r="O105" s="7">
        <v>44725.495405127316</v>
      </c>
    </row>
    <row r="106" spans="1:15" x14ac:dyDescent="0.35">
      <c r="A106">
        <v>1</v>
      </c>
      <c r="B106">
        <v>105</v>
      </c>
      <c r="C106" t="s">
        <v>433</v>
      </c>
      <c r="D106">
        <v>0</v>
      </c>
      <c r="E106">
        <v>0</v>
      </c>
      <c r="F106" s="1" t="s">
        <v>966</v>
      </c>
      <c r="G106">
        <v>0</v>
      </c>
      <c r="H106" t="s">
        <v>21</v>
      </c>
      <c r="I106" t="s">
        <v>53</v>
      </c>
      <c r="J106" t="s">
        <v>148</v>
      </c>
      <c r="K106" t="s">
        <v>24</v>
      </c>
      <c r="L106">
        <v>44363337</v>
      </c>
      <c r="M106" s="7">
        <v>44725.495405289352</v>
      </c>
      <c r="N106">
        <v>44363337</v>
      </c>
      <c r="O106" s="7">
        <v>44725.495405289352</v>
      </c>
    </row>
    <row r="107" spans="1:15" x14ac:dyDescent="0.35">
      <c r="A107">
        <v>1</v>
      </c>
      <c r="B107">
        <v>106</v>
      </c>
      <c r="C107" t="s">
        <v>437</v>
      </c>
      <c r="D107">
        <v>0</v>
      </c>
      <c r="E107">
        <v>0</v>
      </c>
      <c r="F107" s="1" t="s">
        <v>967</v>
      </c>
      <c r="G107">
        <v>10</v>
      </c>
      <c r="H107" t="s">
        <v>21</v>
      </c>
      <c r="I107" t="s">
        <v>53</v>
      </c>
      <c r="J107" t="s">
        <v>152</v>
      </c>
      <c r="K107" t="s">
        <v>24</v>
      </c>
      <c r="L107">
        <v>44363337</v>
      </c>
      <c r="M107" s="7">
        <v>44725.495405289352</v>
      </c>
      <c r="N107">
        <v>44363337</v>
      </c>
      <c r="O107" s="7">
        <v>44725.495405289352</v>
      </c>
    </row>
    <row r="108" spans="1:15" x14ac:dyDescent="0.35">
      <c r="A108">
        <v>1</v>
      </c>
      <c r="B108">
        <v>107</v>
      </c>
      <c r="C108" t="s">
        <v>440</v>
      </c>
      <c r="D108">
        <v>0</v>
      </c>
      <c r="E108">
        <v>0</v>
      </c>
      <c r="F108" s="1" t="s">
        <v>968</v>
      </c>
      <c r="G108">
        <v>0</v>
      </c>
      <c r="H108" t="s">
        <v>21</v>
      </c>
      <c r="I108" t="s">
        <v>53</v>
      </c>
      <c r="J108" t="s">
        <v>143</v>
      </c>
      <c r="K108" t="s">
        <v>24</v>
      </c>
      <c r="L108">
        <v>44363337</v>
      </c>
      <c r="M108" s="7">
        <v>44725.495405671296</v>
      </c>
      <c r="N108">
        <v>44363337</v>
      </c>
      <c r="O108" s="7">
        <v>44725.495405671296</v>
      </c>
    </row>
    <row r="109" spans="1:15" x14ac:dyDescent="0.35">
      <c r="A109">
        <v>1</v>
      </c>
      <c r="B109">
        <v>108</v>
      </c>
      <c r="C109" t="s">
        <v>444</v>
      </c>
      <c r="D109">
        <v>0</v>
      </c>
      <c r="E109">
        <v>0</v>
      </c>
      <c r="F109" s="1" t="s">
        <v>969</v>
      </c>
      <c r="G109">
        <v>0</v>
      </c>
      <c r="H109" t="s">
        <v>135</v>
      </c>
      <c r="I109" t="s">
        <v>53</v>
      </c>
      <c r="J109" t="s">
        <v>126</v>
      </c>
      <c r="K109" t="s">
        <v>24</v>
      </c>
      <c r="L109">
        <v>44363337</v>
      </c>
      <c r="M109" s="7">
        <v>44725.495405821763</v>
      </c>
      <c r="N109">
        <v>44363337</v>
      </c>
      <c r="O109" s="7">
        <v>44725.495405821763</v>
      </c>
    </row>
    <row r="110" spans="1:15" x14ac:dyDescent="0.35">
      <c r="A110">
        <v>1</v>
      </c>
      <c r="B110">
        <v>109</v>
      </c>
      <c r="C110" t="s">
        <v>448</v>
      </c>
      <c r="D110">
        <v>0</v>
      </c>
      <c r="E110">
        <v>0</v>
      </c>
      <c r="F110" s="1" t="s">
        <v>970</v>
      </c>
      <c r="G110">
        <v>2</v>
      </c>
      <c r="H110" t="s">
        <v>135</v>
      </c>
      <c r="I110" t="s">
        <v>53</v>
      </c>
      <c r="J110" t="s">
        <v>126</v>
      </c>
      <c r="K110" t="s">
        <v>24</v>
      </c>
      <c r="L110">
        <v>44363337</v>
      </c>
      <c r="M110" s="7">
        <v>44725.495406018519</v>
      </c>
      <c r="N110">
        <v>44363337</v>
      </c>
      <c r="O110" s="7">
        <v>44725.495406018519</v>
      </c>
    </row>
    <row r="111" spans="1:15" x14ac:dyDescent="0.35">
      <c r="A111">
        <v>1</v>
      </c>
      <c r="B111">
        <v>110</v>
      </c>
      <c r="C111" t="s">
        <v>452</v>
      </c>
      <c r="D111">
        <v>0</v>
      </c>
      <c r="E111">
        <v>0</v>
      </c>
      <c r="F111" s="1" t="s">
        <v>971</v>
      </c>
      <c r="G111">
        <v>11</v>
      </c>
      <c r="H111" t="s">
        <v>21</v>
      </c>
      <c r="I111" t="s">
        <v>111</v>
      </c>
      <c r="J111" t="s">
        <v>131</v>
      </c>
      <c r="K111" t="s">
        <v>24</v>
      </c>
      <c r="L111">
        <v>44363337</v>
      </c>
      <c r="M111" s="7">
        <v>44725.495406215276</v>
      </c>
      <c r="N111">
        <v>44363337</v>
      </c>
      <c r="O111" s="7">
        <v>44725.495406215276</v>
      </c>
    </row>
    <row r="112" spans="1:15" x14ac:dyDescent="0.35">
      <c r="A112">
        <v>1</v>
      </c>
      <c r="B112">
        <v>111</v>
      </c>
      <c r="C112" t="s">
        <v>456</v>
      </c>
      <c r="D112">
        <v>0</v>
      </c>
      <c r="E112">
        <v>0</v>
      </c>
      <c r="F112" s="1" t="s">
        <v>972</v>
      </c>
      <c r="G112">
        <v>1</v>
      </c>
      <c r="H112" t="s">
        <v>135</v>
      </c>
      <c r="I112" t="s">
        <v>111</v>
      </c>
      <c r="J112" t="s">
        <v>126</v>
      </c>
      <c r="K112" t="s">
        <v>24</v>
      </c>
      <c r="L112">
        <v>44363337</v>
      </c>
      <c r="M112" s="7">
        <v>44725.495406215276</v>
      </c>
      <c r="N112">
        <v>44363337</v>
      </c>
      <c r="O112" s="7">
        <v>44725.495406215276</v>
      </c>
    </row>
    <row r="113" spans="1:15" x14ac:dyDescent="0.35">
      <c r="A113">
        <v>1</v>
      </c>
      <c r="B113">
        <v>112</v>
      </c>
      <c r="C113" t="s">
        <v>459</v>
      </c>
      <c r="D113">
        <v>0</v>
      </c>
      <c r="E113">
        <v>0</v>
      </c>
      <c r="F113" s="1" t="s">
        <v>973</v>
      </c>
      <c r="G113">
        <v>0</v>
      </c>
      <c r="H113" t="s">
        <v>135</v>
      </c>
      <c r="I113" t="s">
        <v>111</v>
      </c>
      <c r="J113" t="s">
        <v>126</v>
      </c>
      <c r="K113" t="s">
        <v>24</v>
      </c>
      <c r="L113">
        <v>44363337</v>
      </c>
      <c r="M113" s="7">
        <v>44725.495406562499</v>
      </c>
      <c r="N113">
        <v>44363337</v>
      </c>
      <c r="O113" s="7">
        <v>44725.495406562499</v>
      </c>
    </row>
    <row r="114" spans="1:15" x14ac:dyDescent="0.35">
      <c r="A114">
        <v>1</v>
      </c>
      <c r="B114">
        <v>113</v>
      </c>
      <c r="C114" t="s">
        <v>463</v>
      </c>
      <c r="D114">
        <v>0</v>
      </c>
      <c r="E114">
        <v>0</v>
      </c>
      <c r="F114" s="1" t="s">
        <v>974</v>
      </c>
      <c r="G114">
        <v>1</v>
      </c>
      <c r="H114" t="s">
        <v>21</v>
      </c>
      <c r="I114" t="s">
        <v>111</v>
      </c>
      <c r="J114" t="s">
        <v>143</v>
      </c>
      <c r="K114" t="s">
        <v>24</v>
      </c>
      <c r="L114">
        <v>44363337</v>
      </c>
      <c r="M114" s="7">
        <v>44725.495406747687</v>
      </c>
      <c r="N114">
        <v>44363337</v>
      </c>
      <c r="O114" s="7">
        <v>44725.495406747687</v>
      </c>
    </row>
    <row r="115" spans="1:15" x14ac:dyDescent="0.35">
      <c r="A115">
        <v>1</v>
      </c>
      <c r="B115">
        <v>114</v>
      </c>
      <c r="C115" t="s">
        <v>467</v>
      </c>
      <c r="D115">
        <v>0</v>
      </c>
      <c r="E115">
        <v>0</v>
      </c>
      <c r="F115" s="1" t="s">
        <v>975</v>
      </c>
      <c r="G115">
        <v>0</v>
      </c>
      <c r="H115" t="s">
        <v>21</v>
      </c>
      <c r="I115" t="s">
        <v>111</v>
      </c>
      <c r="J115" t="s">
        <v>148</v>
      </c>
      <c r="K115" t="s">
        <v>24</v>
      </c>
      <c r="L115">
        <v>44363337</v>
      </c>
      <c r="M115" s="7">
        <v>44725.495406747687</v>
      </c>
      <c r="N115">
        <v>44363337</v>
      </c>
      <c r="O115" s="7">
        <v>44725.495406747687</v>
      </c>
    </row>
    <row r="116" spans="1:15" x14ac:dyDescent="0.35">
      <c r="A116">
        <v>1</v>
      </c>
      <c r="B116">
        <v>115</v>
      </c>
      <c r="C116" t="s">
        <v>470</v>
      </c>
      <c r="D116">
        <v>0</v>
      </c>
      <c r="E116">
        <v>0</v>
      </c>
      <c r="F116" s="1" t="s">
        <v>976</v>
      </c>
      <c r="G116">
        <v>12</v>
      </c>
      <c r="H116" t="s">
        <v>21</v>
      </c>
      <c r="I116" t="s">
        <v>111</v>
      </c>
      <c r="J116" t="s">
        <v>152</v>
      </c>
      <c r="K116" t="s">
        <v>24</v>
      </c>
      <c r="L116">
        <v>44363337</v>
      </c>
      <c r="M116" s="7">
        <v>44725.49540709491</v>
      </c>
      <c r="N116">
        <v>44363337</v>
      </c>
      <c r="O116" s="7">
        <v>44725.49540709491</v>
      </c>
    </row>
    <row r="117" spans="1:15" x14ac:dyDescent="0.35">
      <c r="A117">
        <v>1</v>
      </c>
      <c r="B117">
        <v>116</v>
      </c>
      <c r="C117" t="s">
        <v>474</v>
      </c>
      <c r="D117">
        <v>0</v>
      </c>
      <c r="E117">
        <v>0</v>
      </c>
      <c r="F117" s="1" t="s">
        <v>977</v>
      </c>
      <c r="G117">
        <v>0</v>
      </c>
      <c r="H117" t="s">
        <v>21</v>
      </c>
      <c r="I117" t="s">
        <v>111</v>
      </c>
      <c r="J117" t="s">
        <v>143</v>
      </c>
      <c r="K117" t="s">
        <v>24</v>
      </c>
      <c r="L117">
        <v>44363337</v>
      </c>
      <c r="M117" s="7">
        <v>44725.495407488423</v>
      </c>
      <c r="N117">
        <v>44363337</v>
      </c>
      <c r="O117" s="7">
        <v>44725.495407488423</v>
      </c>
    </row>
    <row r="118" spans="1:15" x14ac:dyDescent="0.35">
      <c r="A118">
        <v>1</v>
      </c>
      <c r="B118">
        <v>117</v>
      </c>
      <c r="C118" t="s">
        <v>478</v>
      </c>
      <c r="D118">
        <v>0</v>
      </c>
      <c r="E118">
        <v>0</v>
      </c>
      <c r="F118" s="1" t="s">
        <v>978</v>
      </c>
      <c r="G118">
        <v>0</v>
      </c>
      <c r="H118" t="s">
        <v>135</v>
      </c>
      <c r="I118" t="s">
        <v>111</v>
      </c>
      <c r="J118" t="s">
        <v>126</v>
      </c>
      <c r="K118" t="s">
        <v>24</v>
      </c>
      <c r="L118">
        <v>44363337</v>
      </c>
      <c r="M118" s="7">
        <v>44725.495407638889</v>
      </c>
      <c r="N118">
        <v>44363337</v>
      </c>
      <c r="O118" s="7">
        <v>44725.495407638889</v>
      </c>
    </row>
    <row r="119" spans="1:15" x14ac:dyDescent="0.35">
      <c r="A119">
        <v>1</v>
      </c>
      <c r="B119">
        <v>118</v>
      </c>
      <c r="C119" t="s">
        <v>482</v>
      </c>
      <c r="D119">
        <v>0</v>
      </c>
      <c r="E119">
        <v>0</v>
      </c>
      <c r="F119" s="1" t="s">
        <v>979</v>
      </c>
      <c r="G119">
        <v>1</v>
      </c>
      <c r="H119" t="s">
        <v>135</v>
      </c>
      <c r="I119" t="s">
        <v>111</v>
      </c>
      <c r="J119" t="s">
        <v>126</v>
      </c>
      <c r="K119" t="s">
        <v>24</v>
      </c>
      <c r="L119">
        <v>44363337</v>
      </c>
      <c r="M119" s="7">
        <v>44725.495408020834</v>
      </c>
      <c r="N119">
        <v>44363337</v>
      </c>
      <c r="O119" s="7">
        <v>44725.495408020834</v>
      </c>
    </row>
    <row r="120" spans="1:15" x14ac:dyDescent="0.35">
      <c r="A120">
        <v>1</v>
      </c>
      <c r="B120">
        <v>119</v>
      </c>
      <c r="C120" t="s">
        <v>486</v>
      </c>
      <c r="D120">
        <v>0</v>
      </c>
      <c r="E120">
        <v>0</v>
      </c>
      <c r="F120" s="1" t="s">
        <v>980</v>
      </c>
      <c r="G120">
        <v>5</v>
      </c>
      <c r="H120" t="s">
        <v>21</v>
      </c>
      <c r="I120" t="s">
        <v>115</v>
      </c>
      <c r="J120" t="s">
        <v>131</v>
      </c>
      <c r="K120" t="s">
        <v>24</v>
      </c>
      <c r="L120">
        <v>44363337</v>
      </c>
      <c r="M120" s="7">
        <v>44725.495408020834</v>
      </c>
      <c r="N120">
        <v>44363337</v>
      </c>
      <c r="O120" s="7">
        <v>44725.495408020834</v>
      </c>
    </row>
    <row r="121" spans="1:15" x14ac:dyDescent="0.35">
      <c r="A121">
        <v>1</v>
      </c>
      <c r="B121">
        <v>120</v>
      </c>
      <c r="C121" t="s">
        <v>489</v>
      </c>
      <c r="D121">
        <v>0</v>
      </c>
      <c r="E121">
        <v>0</v>
      </c>
      <c r="F121" s="1" t="s">
        <v>981</v>
      </c>
      <c r="G121">
        <v>1</v>
      </c>
      <c r="H121" t="s">
        <v>135</v>
      </c>
      <c r="I121" t="s">
        <v>115</v>
      </c>
      <c r="J121" t="s">
        <v>126</v>
      </c>
      <c r="K121" t="s">
        <v>24</v>
      </c>
      <c r="L121">
        <v>44363337</v>
      </c>
      <c r="M121" s="7">
        <v>44725.495408182869</v>
      </c>
      <c r="N121">
        <v>44363337</v>
      </c>
      <c r="O121" s="7">
        <v>44725.495408182869</v>
      </c>
    </row>
    <row r="122" spans="1:15" x14ac:dyDescent="0.35">
      <c r="A122">
        <v>1</v>
      </c>
      <c r="B122">
        <v>121</v>
      </c>
      <c r="C122" t="s">
        <v>493</v>
      </c>
      <c r="D122">
        <v>0</v>
      </c>
      <c r="E122">
        <v>0</v>
      </c>
      <c r="F122" s="1" t="s">
        <v>982</v>
      </c>
      <c r="G122">
        <v>0</v>
      </c>
      <c r="H122" t="s">
        <v>135</v>
      </c>
      <c r="I122" t="s">
        <v>115</v>
      </c>
      <c r="J122" t="s">
        <v>126</v>
      </c>
      <c r="K122" t="s">
        <v>24</v>
      </c>
      <c r="L122">
        <v>44363337</v>
      </c>
      <c r="M122" s="7">
        <v>44725.495408182869</v>
      </c>
      <c r="N122">
        <v>44363337</v>
      </c>
      <c r="O122" s="7">
        <v>44725.495408182869</v>
      </c>
    </row>
    <row r="123" spans="1:15" x14ac:dyDescent="0.35">
      <c r="A123">
        <v>1</v>
      </c>
      <c r="B123">
        <v>122</v>
      </c>
      <c r="C123" t="s">
        <v>496</v>
      </c>
      <c r="D123">
        <v>0</v>
      </c>
      <c r="E123">
        <v>0</v>
      </c>
      <c r="F123" s="1" t="s">
        <v>983</v>
      </c>
      <c r="G123">
        <v>2</v>
      </c>
      <c r="H123" t="s">
        <v>21</v>
      </c>
      <c r="I123" t="s">
        <v>115</v>
      </c>
      <c r="J123" t="s">
        <v>143</v>
      </c>
      <c r="K123" t="s">
        <v>24</v>
      </c>
      <c r="L123">
        <v>44363337</v>
      </c>
      <c r="M123" s="7">
        <v>44725.495408368057</v>
      </c>
      <c r="N123">
        <v>44363337</v>
      </c>
      <c r="O123" s="7">
        <v>44725.495408368057</v>
      </c>
    </row>
    <row r="124" spans="1:15" x14ac:dyDescent="0.35">
      <c r="A124">
        <v>1</v>
      </c>
      <c r="B124">
        <v>123</v>
      </c>
      <c r="C124" t="s">
        <v>500</v>
      </c>
      <c r="D124">
        <v>0</v>
      </c>
      <c r="E124">
        <v>0</v>
      </c>
      <c r="F124" s="1" t="s">
        <v>984</v>
      </c>
      <c r="G124">
        <v>0</v>
      </c>
      <c r="H124" t="s">
        <v>21</v>
      </c>
      <c r="I124" t="s">
        <v>115</v>
      </c>
      <c r="J124" t="s">
        <v>148</v>
      </c>
      <c r="K124" t="s">
        <v>24</v>
      </c>
      <c r="L124">
        <v>44363337</v>
      </c>
      <c r="M124" s="7">
        <v>44725.495408564813</v>
      </c>
      <c r="N124">
        <v>44363337</v>
      </c>
      <c r="O124" s="7">
        <v>44725.495408564813</v>
      </c>
    </row>
    <row r="125" spans="1:15" x14ac:dyDescent="0.35">
      <c r="A125">
        <v>1</v>
      </c>
      <c r="B125">
        <v>124</v>
      </c>
      <c r="C125" t="s">
        <v>504</v>
      </c>
      <c r="D125">
        <v>0</v>
      </c>
      <c r="E125">
        <v>0</v>
      </c>
      <c r="F125" s="1" t="s">
        <v>985</v>
      </c>
      <c r="G125">
        <v>6</v>
      </c>
      <c r="H125" t="s">
        <v>21</v>
      </c>
      <c r="I125" t="s">
        <v>115</v>
      </c>
      <c r="J125" t="s">
        <v>152</v>
      </c>
      <c r="K125" t="s">
        <v>24</v>
      </c>
      <c r="L125">
        <v>44363337</v>
      </c>
      <c r="M125" s="7">
        <v>44725.495408912037</v>
      </c>
      <c r="N125">
        <v>44363337</v>
      </c>
      <c r="O125" s="7">
        <v>44725.495408912037</v>
      </c>
    </row>
    <row r="126" spans="1:15" x14ac:dyDescent="0.35">
      <c r="A126">
        <v>1</v>
      </c>
      <c r="B126">
        <v>125</v>
      </c>
      <c r="C126" t="s">
        <v>508</v>
      </c>
      <c r="D126">
        <v>0</v>
      </c>
      <c r="E126">
        <v>0</v>
      </c>
      <c r="F126" s="1" t="s">
        <v>986</v>
      </c>
      <c r="G126">
        <v>0</v>
      </c>
      <c r="H126" t="s">
        <v>21</v>
      </c>
      <c r="I126" t="s">
        <v>115</v>
      </c>
      <c r="J126" t="s">
        <v>143</v>
      </c>
      <c r="K126" t="s">
        <v>24</v>
      </c>
      <c r="L126">
        <v>44363337</v>
      </c>
      <c r="M126" s="7">
        <v>44725.495408912037</v>
      </c>
      <c r="N126">
        <v>44363337</v>
      </c>
      <c r="O126" s="7">
        <v>44725.495408912037</v>
      </c>
    </row>
    <row r="127" spans="1:15" x14ac:dyDescent="0.35">
      <c r="A127">
        <v>1</v>
      </c>
      <c r="B127">
        <v>126</v>
      </c>
      <c r="C127" t="s">
        <v>511</v>
      </c>
      <c r="D127">
        <v>0</v>
      </c>
      <c r="E127">
        <v>0</v>
      </c>
      <c r="F127" s="1" t="s">
        <v>987</v>
      </c>
      <c r="G127">
        <v>0</v>
      </c>
      <c r="H127" t="s">
        <v>135</v>
      </c>
      <c r="I127" t="s">
        <v>115</v>
      </c>
      <c r="J127" t="s">
        <v>126</v>
      </c>
      <c r="K127" t="s">
        <v>24</v>
      </c>
      <c r="L127">
        <v>44363337</v>
      </c>
      <c r="M127" s="7">
        <v>44725.495409456016</v>
      </c>
      <c r="N127">
        <v>44363337</v>
      </c>
      <c r="O127" s="7">
        <v>44725.495409456016</v>
      </c>
    </row>
    <row r="128" spans="1:15" x14ac:dyDescent="0.35">
      <c r="A128">
        <v>1</v>
      </c>
      <c r="B128">
        <v>127</v>
      </c>
      <c r="C128" t="s">
        <v>515</v>
      </c>
      <c r="D128">
        <v>0</v>
      </c>
      <c r="E128">
        <v>0</v>
      </c>
      <c r="F128" s="1" t="s">
        <v>988</v>
      </c>
      <c r="G128">
        <v>2</v>
      </c>
      <c r="H128" t="s">
        <v>135</v>
      </c>
      <c r="I128" t="s">
        <v>115</v>
      </c>
      <c r="J128" t="s">
        <v>126</v>
      </c>
      <c r="K128" t="s">
        <v>24</v>
      </c>
      <c r="L128">
        <v>44363337</v>
      </c>
      <c r="M128" s="7">
        <v>44725.495409456016</v>
      </c>
      <c r="N128">
        <v>44363337</v>
      </c>
      <c r="O128" s="7">
        <v>44725.495409456016</v>
      </c>
    </row>
    <row r="129" spans="1:15" x14ac:dyDescent="0.35">
      <c r="A129">
        <v>1</v>
      </c>
      <c r="B129">
        <v>128</v>
      </c>
      <c r="C129" t="s">
        <v>518</v>
      </c>
      <c r="D129">
        <v>0</v>
      </c>
      <c r="E129">
        <v>0</v>
      </c>
      <c r="F129" s="1" t="s">
        <v>989</v>
      </c>
      <c r="G129">
        <v>10</v>
      </c>
      <c r="H129" t="s">
        <v>21</v>
      </c>
      <c r="I129" t="s">
        <v>47</v>
      </c>
      <c r="J129" t="s">
        <v>131</v>
      </c>
      <c r="K129" t="s">
        <v>24</v>
      </c>
      <c r="L129">
        <v>44363337</v>
      </c>
      <c r="M129" s="7">
        <v>44725.495409641204</v>
      </c>
      <c r="N129">
        <v>44363337</v>
      </c>
      <c r="O129" s="7">
        <v>44725.495409641204</v>
      </c>
    </row>
    <row r="130" spans="1:15" x14ac:dyDescent="0.35">
      <c r="A130">
        <v>1</v>
      </c>
      <c r="B130">
        <v>129</v>
      </c>
      <c r="C130" t="s">
        <v>522</v>
      </c>
      <c r="D130">
        <v>0</v>
      </c>
      <c r="E130">
        <v>0</v>
      </c>
      <c r="F130" s="1" t="s">
        <v>990</v>
      </c>
      <c r="G130">
        <v>0</v>
      </c>
      <c r="H130" t="s">
        <v>135</v>
      </c>
      <c r="I130" t="s">
        <v>47</v>
      </c>
      <c r="J130" t="s">
        <v>126</v>
      </c>
      <c r="K130" t="s">
        <v>24</v>
      </c>
      <c r="L130">
        <v>44363337</v>
      </c>
      <c r="M130" s="7">
        <v>44725.49540983796</v>
      </c>
      <c r="N130">
        <v>44363337</v>
      </c>
      <c r="O130" s="7">
        <v>44725.49540983796</v>
      </c>
    </row>
    <row r="131" spans="1:15" x14ac:dyDescent="0.35">
      <c r="A131">
        <v>1</v>
      </c>
      <c r="B131">
        <v>130</v>
      </c>
      <c r="C131" t="s">
        <v>526</v>
      </c>
      <c r="D131">
        <v>0</v>
      </c>
      <c r="E131">
        <v>0</v>
      </c>
      <c r="F131" s="1" t="s">
        <v>991</v>
      </c>
      <c r="G131">
        <v>2</v>
      </c>
      <c r="H131" t="s">
        <v>21</v>
      </c>
      <c r="I131" t="s">
        <v>47</v>
      </c>
      <c r="J131" t="s">
        <v>143</v>
      </c>
      <c r="K131" t="s">
        <v>24</v>
      </c>
      <c r="L131">
        <v>44363337</v>
      </c>
      <c r="M131" s="7">
        <v>44725.49540983796</v>
      </c>
      <c r="N131">
        <v>44363337</v>
      </c>
      <c r="O131" s="7">
        <v>44725.49540983796</v>
      </c>
    </row>
    <row r="132" spans="1:15" x14ac:dyDescent="0.35">
      <c r="A132">
        <v>1</v>
      </c>
      <c r="B132">
        <v>131</v>
      </c>
      <c r="C132" t="s">
        <v>529</v>
      </c>
      <c r="D132">
        <v>0</v>
      </c>
      <c r="E132">
        <v>0</v>
      </c>
      <c r="F132" s="1" t="s">
        <v>992</v>
      </c>
      <c r="G132">
        <v>0</v>
      </c>
      <c r="H132" t="s">
        <v>21</v>
      </c>
      <c r="I132" t="s">
        <v>47</v>
      </c>
      <c r="J132" t="s">
        <v>148</v>
      </c>
      <c r="K132" t="s">
        <v>24</v>
      </c>
      <c r="L132">
        <v>44363337</v>
      </c>
      <c r="M132" s="7">
        <v>44725.495409988427</v>
      </c>
      <c r="N132">
        <v>44363337</v>
      </c>
      <c r="O132" s="7">
        <v>44725.495409988427</v>
      </c>
    </row>
    <row r="133" spans="1:15" x14ac:dyDescent="0.35">
      <c r="A133">
        <v>1</v>
      </c>
      <c r="B133">
        <v>132</v>
      </c>
      <c r="C133" t="s">
        <v>533</v>
      </c>
      <c r="D133">
        <v>0</v>
      </c>
      <c r="E133">
        <v>0</v>
      </c>
      <c r="F133" s="1" t="s">
        <v>993</v>
      </c>
      <c r="G133">
        <v>13</v>
      </c>
      <c r="H133" t="s">
        <v>21</v>
      </c>
      <c r="I133" t="s">
        <v>47</v>
      </c>
      <c r="J133" t="s">
        <v>152</v>
      </c>
      <c r="K133" t="s">
        <v>24</v>
      </c>
      <c r="L133">
        <v>44363337</v>
      </c>
      <c r="M133" s="7">
        <v>44725.495409988427</v>
      </c>
      <c r="N133">
        <v>44363337</v>
      </c>
      <c r="O133" s="7">
        <v>44725.495409988427</v>
      </c>
    </row>
    <row r="134" spans="1:15" x14ac:dyDescent="0.35">
      <c r="A134">
        <v>1</v>
      </c>
      <c r="B134">
        <v>133</v>
      </c>
      <c r="C134" t="s">
        <v>536</v>
      </c>
      <c r="D134">
        <v>0</v>
      </c>
      <c r="E134">
        <v>0</v>
      </c>
      <c r="F134" s="1" t="s">
        <v>994</v>
      </c>
      <c r="G134">
        <v>0</v>
      </c>
      <c r="H134" t="s">
        <v>21</v>
      </c>
      <c r="I134" t="s">
        <v>47</v>
      </c>
      <c r="J134" t="s">
        <v>143</v>
      </c>
      <c r="K134" t="s">
        <v>24</v>
      </c>
      <c r="L134">
        <v>44363337</v>
      </c>
      <c r="M134" s="7">
        <v>44725.495410381947</v>
      </c>
      <c r="N134">
        <v>44363337</v>
      </c>
      <c r="O134" s="7">
        <v>44725.495410381947</v>
      </c>
    </row>
    <row r="135" spans="1:15" x14ac:dyDescent="0.35">
      <c r="A135">
        <v>1</v>
      </c>
      <c r="B135">
        <v>134</v>
      </c>
      <c r="C135" t="s">
        <v>540</v>
      </c>
      <c r="D135">
        <v>0</v>
      </c>
      <c r="E135">
        <v>0</v>
      </c>
      <c r="F135" s="1" t="s">
        <v>995</v>
      </c>
      <c r="G135">
        <v>0</v>
      </c>
      <c r="H135" t="s">
        <v>135</v>
      </c>
      <c r="I135" t="s">
        <v>47</v>
      </c>
      <c r="J135" t="s">
        <v>126</v>
      </c>
      <c r="K135" t="s">
        <v>24</v>
      </c>
      <c r="L135">
        <v>44363337</v>
      </c>
      <c r="M135" s="7">
        <v>44725.495410381947</v>
      </c>
      <c r="N135">
        <v>44363337</v>
      </c>
      <c r="O135" s="7">
        <v>44725.495410381947</v>
      </c>
    </row>
    <row r="136" spans="1:15" x14ac:dyDescent="0.35">
      <c r="A136">
        <v>1</v>
      </c>
      <c r="B136">
        <v>135</v>
      </c>
      <c r="C136" t="s">
        <v>543</v>
      </c>
      <c r="D136">
        <v>0</v>
      </c>
      <c r="E136">
        <v>0</v>
      </c>
      <c r="F136" s="1" t="s">
        <v>996</v>
      </c>
      <c r="G136">
        <v>16</v>
      </c>
      <c r="H136" t="s">
        <v>135</v>
      </c>
      <c r="I136" t="s">
        <v>47</v>
      </c>
      <c r="J136" t="s">
        <v>126</v>
      </c>
      <c r="K136" t="s">
        <v>24</v>
      </c>
      <c r="L136">
        <v>44363337</v>
      </c>
      <c r="M136" s="7">
        <v>44725.495410532407</v>
      </c>
      <c r="N136">
        <v>44363337</v>
      </c>
      <c r="O136" s="7">
        <v>44725.495410532407</v>
      </c>
    </row>
    <row r="137" spans="1:15" x14ac:dyDescent="0.35">
      <c r="A137">
        <v>1</v>
      </c>
      <c r="B137">
        <v>136</v>
      </c>
      <c r="C137" t="s">
        <v>547</v>
      </c>
      <c r="D137">
        <v>0</v>
      </c>
      <c r="E137">
        <v>0</v>
      </c>
      <c r="F137" s="1" t="s">
        <v>997</v>
      </c>
      <c r="G137">
        <v>2</v>
      </c>
      <c r="H137" t="s">
        <v>135</v>
      </c>
      <c r="I137" t="s">
        <v>47</v>
      </c>
      <c r="J137" t="s">
        <v>126</v>
      </c>
      <c r="K137" t="s">
        <v>24</v>
      </c>
      <c r="L137">
        <v>44363337</v>
      </c>
      <c r="M137" s="7">
        <v>44725.495410532407</v>
      </c>
      <c r="N137">
        <v>44363337</v>
      </c>
      <c r="O137" s="7">
        <v>44725.495410532407</v>
      </c>
    </row>
    <row r="138" spans="1:15" x14ac:dyDescent="0.35">
      <c r="A138">
        <v>1</v>
      </c>
      <c r="B138">
        <v>137</v>
      </c>
      <c r="C138" t="s">
        <v>550</v>
      </c>
      <c r="D138">
        <v>0</v>
      </c>
      <c r="E138">
        <v>0</v>
      </c>
      <c r="F138" s="1" t="s">
        <v>998</v>
      </c>
      <c r="G138">
        <v>6</v>
      </c>
      <c r="H138" t="s">
        <v>21</v>
      </c>
      <c r="I138" t="s">
        <v>64</v>
      </c>
      <c r="J138" t="s">
        <v>131</v>
      </c>
      <c r="K138" t="s">
        <v>24</v>
      </c>
      <c r="L138">
        <v>44363337</v>
      </c>
      <c r="M138" s="7">
        <v>44725.495410729163</v>
      </c>
      <c r="N138">
        <v>44363337</v>
      </c>
      <c r="O138" s="7">
        <v>44725.495410729163</v>
      </c>
    </row>
    <row r="139" spans="1:15" x14ac:dyDescent="0.35">
      <c r="A139">
        <v>1</v>
      </c>
      <c r="B139">
        <v>138</v>
      </c>
      <c r="C139" t="s">
        <v>554</v>
      </c>
      <c r="D139">
        <v>0</v>
      </c>
      <c r="E139">
        <v>0</v>
      </c>
      <c r="F139" s="1" t="s">
        <v>999</v>
      </c>
      <c r="G139">
        <v>2</v>
      </c>
      <c r="H139" t="s">
        <v>135</v>
      </c>
      <c r="I139" t="s">
        <v>64</v>
      </c>
      <c r="J139" t="s">
        <v>126</v>
      </c>
      <c r="K139" t="s">
        <v>24</v>
      </c>
      <c r="L139">
        <v>44363337</v>
      </c>
      <c r="M139" s="7">
        <v>44725.495410914351</v>
      </c>
      <c r="N139">
        <v>44363337</v>
      </c>
      <c r="O139" s="7">
        <v>44725.495410914351</v>
      </c>
    </row>
    <row r="140" spans="1:15" x14ac:dyDescent="0.35">
      <c r="A140">
        <v>1</v>
      </c>
      <c r="B140">
        <v>139</v>
      </c>
      <c r="C140" t="s">
        <v>558</v>
      </c>
      <c r="D140">
        <v>0</v>
      </c>
      <c r="E140">
        <v>0</v>
      </c>
      <c r="F140" s="1" t="s">
        <v>1000</v>
      </c>
      <c r="G140">
        <v>0</v>
      </c>
      <c r="H140" t="s">
        <v>135</v>
      </c>
      <c r="I140" t="s">
        <v>64</v>
      </c>
      <c r="J140" t="s">
        <v>126</v>
      </c>
      <c r="K140" t="s">
        <v>24</v>
      </c>
      <c r="L140">
        <v>44363337</v>
      </c>
      <c r="M140" s="7">
        <v>44725.495410914351</v>
      </c>
      <c r="N140">
        <v>44363337</v>
      </c>
      <c r="O140" s="7">
        <v>44725.495410914351</v>
      </c>
    </row>
    <row r="141" spans="1:15" x14ac:dyDescent="0.35">
      <c r="A141">
        <v>1</v>
      </c>
      <c r="B141">
        <v>140</v>
      </c>
      <c r="C141" t="s">
        <v>561</v>
      </c>
      <c r="D141">
        <v>0</v>
      </c>
      <c r="E141">
        <v>0</v>
      </c>
      <c r="F141" s="1" t="s">
        <v>1001</v>
      </c>
      <c r="G141">
        <v>3</v>
      </c>
      <c r="H141" t="s">
        <v>21</v>
      </c>
      <c r="I141" t="s">
        <v>64</v>
      </c>
      <c r="J141" t="s">
        <v>143</v>
      </c>
      <c r="K141" t="s">
        <v>24</v>
      </c>
      <c r="L141">
        <v>44363337</v>
      </c>
      <c r="M141" s="7">
        <v>44725.495411076387</v>
      </c>
      <c r="N141">
        <v>44363337</v>
      </c>
      <c r="O141" s="7">
        <v>44725.495411076387</v>
      </c>
    </row>
    <row r="142" spans="1:15" x14ac:dyDescent="0.35">
      <c r="A142">
        <v>1</v>
      </c>
      <c r="B142">
        <v>141</v>
      </c>
      <c r="C142" t="s">
        <v>565</v>
      </c>
      <c r="D142">
        <v>0</v>
      </c>
      <c r="E142">
        <v>0</v>
      </c>
      <c r="F142" s="1" t="s">
        <v>1002</v>
      </c>
      <c r="G142">
        <v>0</v>
      </c>
      <c r="H142" t="s">
        <v>21</v>
      </c>
      <c r="I142" t="s">
        <v>64</v>
      </c>
      <c r="J142" t="s">
        <v>148</v>
      </c>
      <c r="K142" t="s">
        <v>24</v>
      </c>
      <c r="L142">
        <v>44363337</v>
      </c>
      <c r="M142" s="7">
        <v>44725.495411076387</v>
      </c>
      <c r="N142">
        <v>44363337</v>
      </c>
      <c r="O142" s="7">
        <v>44725.495411076387</v>
      </c>
    </row>
    <row r="143" spans="1:15" x14ac:dyDescent="0.35">
      <c r="A143">
        <v>1</v>
      </c>
      <c r="B143">
        <v>142</v>
      </c>
      <c r="C143" t="s">
        <v>568</v>
      </c>
      <c r="D143">
        <v>0</v>
      </c>
      <c r="E143">
        <v>0</v>
      </c>
      <c r="F143" s="1" t="s">
        <v>1003</v>
      </c>
      <c r="G143">
        <v>7</v>
      </c>
      <c r="H143" t="s">
        <v>21</v>
      </c>
      <c r="I143" t="s">
        <v>64</v>
      </c>
      <c r="J143" t="s">
        <v>152</v>
      </c>
      <c r="K143" t="s">
        <v>24</v>
      </c>
      <c r="L143">
        <v>44363337</v>
      </c>
      <c r="M143" s="7">
        <v>44725.495411261574</v>
      </c>
      <c r="N143">
        <v>44363337</v>
      </c>
      <c r="O143" s="7">
        <v>44725.495411261574</v>
      </c>
    </row>
    <row r="144" spans="1:15" x14ac:dyDescent="0.35">
      <c r="A144">
        <v>1</v>
      </c>
      <c r="B144">
        <v>143</v>
      </c>
      <c r="C144" t="s">
        <v>572</v>
      </c>
      <c r="D144">
        <v>0</v>
      </c>
      <c r="E144">
        <v>0</v>
      </c>
      <c r="F144" s="1" t="s">
        <v>1004</v>
      </c>
      <c r="G144">
        <v>0</v>
      </c>
      <c r="H144" t="s">
        <v>21</v>
      </c>
      <c r="I144" t="s">
        <v>64</v>
      </c>
      <c r="J144" t="s">
        <v>143</v>
      </c>
      <c r="K144" t="s">
        <v>24</v>
      </c>
      <c r="L144">
        <v>44363337</v>
      </c>
      <c r="M144" s="7">
        <v>44725.495411261574</v>
      </c>
      <c r="N144">
        <v>44363337</v>
      </c>
      <c r="O144" s="7">
        <v>44725.495411261574</v>
      </c>
    </row>
    <row r="145" spans="1:15" x14ac:dyDescent="0.35">
      <c r="A145">
        <v>1</v>
      </c>
      <c r="B145">
        <v>144</v>
      </c>
      <c r="C145" t="s">
        <v>575</v>
      </c>
      <c r="D145">
        <v>0</v>
      </c>
      <c r="E145">
        <v>0</v>
      </c>
      <c r="F145" s="1" t="s">
        <v>1005</v>
      </c>
      <c r="G145">
        <v>0</v>
      </c>
      <c r="H145" t="s">
        <v>135</v>
      </c>
      <c r="I145" t="s">
        <v>64</v>
      </c>
      <c r="J145" t="s">
        <v>126</v>
      </c>
      <c r="K145" t="s">
        <v>24</v>
      </c>
      <c r="L145">
        <v>44363337</v>
      </c>
      <c r="M145" s="7">
        <v>44725.495411458331</v>
      </c>
      <c r="N145">
        <v>44363337</v>
      </c>
      <c r="O145" s="7">
        <v>44725.495411458331</v>
      </c>
    </row>
    <row r="146" spans="1:15" x14ac:dyDescent="0.35">
      <c r="A146">
        <v>1</v>
      </c>
      <c r="B146">
        <v>145</v>
      </c>
      <c r="C146" t="s">
        <v>579</v>
      </c>
      <c r="D146">
        <v>0</v>
      </c>
      <c r="E146">
        <v>0</v>
      </c>
      <c r="F146" s="1" t="s">
        <v>1006</v>
      </c>
      <c r="G146">
        <v>3</v>
      </c>
      <c r="H146" t="s">
        <v>135</v>
      </c>
      <c r="I146" t="s">
        <v>64</v>
      </c>
      <c r="J146" t="s">
        <v>126</v>
      </c>
      <c r="K146" t="s">
        <v>24</v>
      </c>
      <c r="L146">
        <v>44363337</v>
      </c>
      <c r="M146" s="7">
        <v>44725.495411458331</v>
      </c>
      <c r="N146">
        <v>44363337</v>
      </c>
      <c r="O146" s="7">
        <v>44725.495411458331</v>
      </c>
    </row>
    <row r="147" spans="1:15" x14ac:dyDescent="0.35">
      <c r="A147">
        <v>1</v>
      </c>
      <c r="B147">
        <v>146</v>
      </c>
      <c r="C147" t="s">
        <v>582</v>
      </c>
      <c r="D147">
        <v>0</v>
      </c>
      <c r="E147">
        <v>0</v>
      </c>
      <c r="F147" s="1" t="s">
        <v>1007</v>
      </c>
      <c r="G147">
        <v>8</v>
      </c>
      <c r="H147" t="s">
        <v>21</v>
      </c>
      <c r="I147" t="s">
        <v>106</v>
      </c>
      <c r="J147" t="s">
        <v>131</v>
      </c>
      <c r="K147" t="s">
        <v>24</v>
      </c>
      <c r="L147">
        <v>44363337</v>
      </c>
      <c r="M147" s="7">
        <v>44725.495411608797</v>
      </c>
      <c r="N147">
        <v>44363337</v>
      </c>
      <c r="O147" s="7">
        <v>44725.495411608797</v>
      </c>
    </row>
    <row r="148" spans="1:15" x14ac:dyDescent="0.35">
      <c r="A148">
        <v>1</v>
      </c>
      <c r="B148">
        <v>147</v>
      </c>
      <c r="C148" t="s">
        <v>586</v>
      </c>
      <c r="D148">
        <v>0</v>
      </c>
      <c r="E148">
        <v>0</v>
      </c>
      <c r="F148" s="1" t="s">
        <v>1008</v>
      </c>
      <c r="G148">
        <v>2</v>
      </c>
      <c r="H148" t="s">
        <v>135</v>
      </c>
      <c r="I148" t="s">
        <v>106</v>
      </c>
      <c r="J148" t="s">
        <v>126</v>
      </c>
      <c r="K148" t="s">
        <v>24</v>
      </c>
      <c r="L148">
        <v>44363337</v>
      </c>
      <c r="M148" s="7">
        <v>44725.495411608797</v>
      </c>
      <c r="N148">
        <v>44363337</v>
      </c>
      <c r="O148" s="7">
        <v>44725.495411608797</v>
      </c>
    </row>
    <row r="149" spans="1:15" x14ac:dyDescent="0.35">
      <c r="A149">
        <v>1</v>
      </c>
      <c r="B149">
        <v>148</v>
      </c>
      <c r="C149" t="s">
        <v>589</v>
      </c>
      <c r="D149">
        <v>0</v>
      </c>
      <c r="E149">
        <v>0</v>
      </c>
      <c r="F149" s="1" t="s">
        <v>1009</v>
      </c>
      <c r="G149">
        <v>3</v>
      </c>
      <c r="H149" t="s">
        <v>21</v>
      </c>
      <c r="I149" t="s">
        <v>106</v>
      </c>
      <c r="J149" t="s">
        <v>143</v>
      </c>
      <c r="K149" t="s">
        <v>24</v>
      </c>
      <c r="L149">
        <v>44363337</v>
      </c>
      <c r="M149" s="7">
        <v>44725.495411805554</v>
      </c>
      <c r="N149">
        <v>44363337</v>
      </c>
      <c r="O149" s="7">
        <v>44725.495411805554</v>
      </c>
    </row>
    <row r="150" spans="1:15" x14ac:dyDescent="0.35">
      <c r="A150">
        <v>1</v>
      </c>
      <c r="B150">
        <v>149</v>
      </c>
      <c r="C150" t="s">
        <v>593</v>
      </c>
      <c r="D150">
        <v>0</v>
      </c>
      <c r="E150">
        <v>0</v>
      </c>
      <c r="F150" s="1" t="s">
        <v>1010</v>
      </c>
      <c r="G150">
        <v>0</v>
      </c>
      <c r="H150" t="s">
        <v>21</v>
      </c>
      <c r="I150" t="s">
        <v>106</v>
      </c>
      <c r="J150" t="s">
        <v>148</v>
      </c>
      <c r="K150" t="s">
        <v>24</v>
      </c>
      <c r="L150">
        <v>44363337</v>
      </c>
      <c r="M150" s="7">
        <v>44725.495411805554</v>
      </c>
      <c r="N150">
        <v>44363337</v>
      </c>
      <c r="O150" s="7">
        <v>44725.495411805554</v>
      </c>
    </row>
    <row r="151" spans="1:15" x14ac:dyDescent="0.35">
      <c r="A151">
        <v>1</v>
      </c>
      <c r="B151">
        <v>150</v>
      </c>
      <c r="C151" t="s">
        <v>596</v>
      </c>
      <c r="D151">
        <v>0</v>
      </c>
      <c r="E151">
        <v>0</v>
      </c>
      <c r="F151" s="1" t="s">
        <v>1011</v>
      </c>
      <c r="G151">
        <v>9</v>
      </c>
      <c r="H151" t="s">
        <v>21</v>
      </c>
      <c r="I151" t="s">
        <v>106</v>
      </c>
      <c r="J151" t="s">
        <v>152</v>
      </c>
      <c r="K151" t="s">
        <v>24</v>
      </c>
      <c r="L151">
        <v>44363337</v>
      </c>
      <c r="M151" s="7">
        <v>44725.495412002318</v>
      </c>
      <c r="N151">
        <v>44363337</v>
      </c>
      <c r="O151" s="7">
        <v>44725.495412002318</v>
      </c>
    </row>
    <row r="152" spans="1:15" x14ac:dyDescent="0.35">
      <c r="A152">
        <v>1</v>
      </c>
      <c r="B152">
        <v>151</v>
      </c>
      <c r="C152" t="s">
        <v>600</v>
      </c>
      <c r="D152">
        <v>0</v>
      </c>
      <c r="E152">
        <v>0</v>
      </c>
      <c r="F152" s="1" t="s">
        <v>1012</v>
      </c>
      <c r="G152">
        <v>0</v>
      </c>
      <c r="H152" t="s">
        <v>21</v>
      </c>
      <c r="I152" t="s">
        <v>106</v>
      </c>
      <c r="J152" t="s">
        <v>143</v>
      </c>
      <c r="K152" t="s">
        <v>24</v>
      </c>
      <c r="L152">
        <v>44363337</v>
      </c>
      <c r="M152" s="7">
        <v>44725.495412002318</v>
      </c>
      <c r="N152">
        <v>44363337</v>
      </c>
      <c r="O152" s="7">
        <v>44725.495412002318</v>
      </c>
    </row>
    <row r="153" spans="1:15" x14ac:dyDescent="0.35">
      <c r="A153">
        <v>1</v>
      </c>
      <c r="B153">
        <v>152</v>
      </c>
      <c r="C153" t="s">
        <v>603</v>
      </c>
      <c r="D153">
        <v>0</v>
      </c>
      <c r="E153">
        <v>0</v>
      </c>
      <c r="F153" s="1" t="s">
        <v>1013</v>
      </c>
      <c r="G153">
        <v>0</v>
      </c>
      <c r="H153" t="s">
        <v>135</v>
      </c>
      <c r="I153" t="s">
        <v>106</v>
      </c>
      <c r="J153" t="s">
        <v>126</v>
      </c>
      <c r="K153" t="s">
        <v>24</v>
      </c>
      <c r="L153">
        <v>44363337</v>
      </c>
      <c r="M153" s="7">
        <v>44725.495412152777</v>
      </c>
      <c r="N153">
        <v>44363337</v>
      </c>
      <c r="O153" s="7">
        <v>44725.495412152777</v>
      </c>
    </row>
    <row r="154" spans="1:15" x14ac:dyDescent="0.35">
      <c r="A154">
        <v>1</v>
      </c>
      <c r="B154">
        <v>153</v>
      </c>
      <c r="C154" t="s">
        <v>607</v>
      </c>
      <c r="D154">
        <v>0</v>
      </c>
      <c r="E154">
        <v>0</v>
      </c>
      <c r="F154" s="1" t="s">
        <v>1014</v>
      </c>
      <c r="G154">
        <v>3</v>
      </c>
      <c r="H154" t="s">
        <v>135</v>
      </c>
      <c r="I154" t="s">
        <v>106</v>
      </c>
      <c r="J154" t="s">
        <v>126</v>
      </c>
      <c r="K154" t="s">
        <v>24</v>
      </c>
      <c r="L154">
        <v>44363337</v>
      </c>
      <c r="M154" s="7">
        <v>44725.495412349534</v>
      </c>
      <c r="N154">
        <v>44363337</v>
      </c>
      <c r="O154" s="7">
        <v>44725.495412349534</v>
      </c>
    </row>
    <row r="155" spans="1:15" x14ac:dyDescent="0.35">
      <c r="A155">
        <v>1</v>
      </c>
      <c r="B155">
        <v>154</v>
      </c>
      <c r="C155" t="s">
        <v>611</v>
      </c>
      <c r="D155">
        <v>0</v>
      </c>
      <c r="E155">
        <v>0</v>
      </c>
      <c r="F155" s="1" t="s">
        <v>1015</v>
      </c>
      <c r="G155">
        <v>6</v>
      </c>
      <c r="H155" t="s">
        <v>21</v>
      </c>
      <c r="I155" t="s">
        <v>100</v>
      </c>
      <c r="J155" t="s">
        <v>131</v>
      </c>
      <c r="K155" t="s">
        <v>24</v>
      </c>
      <c r="L155">
        <v>44363337</v>
      </c>
      <c r="M155" s="7">
        <v>44725.495412349534</v>
      </c>
      <c r="N155">
        <v>44363337</v>
      </c>
      <c r="O155" s="7">
        <v>44725.495412349534</v>
      </c>
    </row>
    <row r="156" spans="1:15" x14ac:dyDescent="0.35">
      <c r="A156">
        <v>1</v>
      </c>
      <c r="B156">
        <v>155</v>
      </c>
      <c r="C156" t="s">
        <v>614</v>
      </c>
      <c r="D156">
        <v>0</v>
      </c>
      <c r="E156">
        <v>0</v>
      </c>
      <c r="F156" s="1" t="s">
        <v>1016</v>
      </c>
      <c r="G156">
        <v>7</v>
      </c>
      <c r="H156" t="s">
        <v>124</v>
      </c>
      <c r="I156" t="s">
        <v>100</v>
      </c>
      <c r="J156" t="s">
        <v>126</v>
      </c>
      <c r="K156" t="s">
        <v>24</v>
      </c>
      <c r="L156">
        <v>44363337</v>
      </c>
      <c r="M156" s="7">
        <v>44725.495412534721</v>
      </c>
      <c r="N156">
        <v>44363337</v>
      </c>
      <c r="O156" s="7">
        <v>44725.495412534721</v>
      </c>
    </row>
    <row r="157" spans="1:15" x14ac:dyDescent="0.35">
      <c r="A157">
        <v>1</v>
      </c>
      <c r="B157">
        <v>156</v>
      </c>
      <c r="C157" t="s">
        <v>618</v>
      </c>
      <c r="D157">
        <v>0</v>
      </c>
      <c r="E157">
        <v>0</v>
      </c>
      <c r="F157" s="1" t="s">
        <v>1017</v>
      </c>
      <c r="G157">
        <v>2</v>
      </c>
      <c r="H157" t="s">
        <v>135</v>
      </c>
      <c r="I157" t="s">
        <v>100</v>
      </c>
      <c r="J157" t="s">
        <v>126</v>
      </c>
      <c r="K157" t="s">
        <v>24</v>
      </c>
      <c r="L157">
        <v>44363337</v>
      </c>
      <c r="M157" s="7">
        <v>44725.495412534721</v>
      </c>
      <c r="N157">
        <v>44363337</v>
      </c>
      <c r="O157" s="7">
        <v>44725.495412534721</v>
      </c>
    </row>
    <row r="158" spans="1:15" x14ac:dyDescent="0.35">
      <c r="A158">
        <v>1</v>
      </c>
      <c r="B158">
        <v>157</v>
      </c>
      <c r="C158" t="s">
        <v>621</v>
      </c>
      <c r="D158">
        <v>0</v>
      </c>
      <c r="E158">
        <v>0</v>
      </c>
      <c r="F158" s="1" t="s">
        <v>1018</v>
      </c>
      <c r="G158">
        <v>0</v>
      </c>
      <c r="H158" t="s">
        <v>21</v>
      </c>
      <c r="I158" t="s">
        <v>100</v>
      </c>
      <c r="J158" t="s">
        <v>148</v>
      </c>
      <c r="K158" t="s">
        <v>24</v>
      </c>
      <c r="L158">
        <v>44363337</v>
      </c>
      <c r="M158" s="7">
        <v>44725.495412731485</v>
      </c>
      <c r="N158">
        <v>44363337</v>
      </c>
      <c r="O158" s="7">
        <v>44725.495412731485</v>
      </c>
    </row>
    <row r="159" spans="1:15" x14ac:dyDescent="0.35">
      <c r="A159">
        <v>1</v>
      </c>
      <c r="B159">
        <v>158</v>
      </c>
      <c r="C159" t="s">
        <v>625</v>
      </c>
      <c r="D159">
        <v>0</v>
      </c>
      <c r="E159">
        <v>0</v>
      </c>
      <c r="F159" s="1" t="s">
        <v>1019</v>
      </c>
      <c r="G159">
        <v>3</v>
      </c>
      <c r="H159" t="s">
        <v>21</v>
      </c>
      <c r="I159" t="s">
        <v>100</v>
      </c>
      <c r="J159" t="s">
        <v>143</v>
      </c>
      <c r="K159" t="s">
        <v>24</v>
      </c>
      <c r="L159">
        <v>44363337</v>
      </c>
      <c r="M159" s="7">
        <v>44725.495412731485</v>
      </c>
      <c r="N159">
        <v>44363337</v>
      </c>
      <c r="O159" s="7">
        <v>44725.495412731485</v>
      </c>
    </row>
    <row r="160" spans="1:15" x14ac:dyDescent="0.35">
      <c r="A160">
        <v>1</v>
      </c>
      <c r="B160">
        <v>159</v>
      </c>
      <c r="C160" t="s">
        <v>628</v>
      </c>
      <c r="D160">
        <v>0</v>
      </c>
      <c r="E160">
        <v>0</v>
      </c>
      <c r="F160" s="1" t="s">
        <v>1020</v>
      </c>
      <c r="G160">
        <v>4</v>
      </c>
      <c r="H160" t="s">
        <v>124</v>
      </c>
      <c r="I160" t="s">
        <v>100</v>
      </c>
      <c r="J160" t="s">
        <v>126</v>
      </c>
      <c r="K160" t="s">
        <v>24</v>
      </c>
      <c r="L160">
        <v>44363337</v>
      </c>
      <c r="M160" s="7">
        <v>44725.495412881945</v>
      </c>
      <c r="N160">
        <v>44363337</v>
      </c>
      <c r="O160" s="7">
        <v>44725.495412881945</v>
      </c>
    </row>
    <row r="161" spans="1:15" x14ac:dyDescent="0.35">
      <c r="A161">
        <v>1</v>
      </c>
      <c r="B161">
        <v>160</v>
      </c>
      <c r="C161" t="s">
        <v>632</v>
      </c>
      <c r="D161">
        <v>0</v>
      </c>
      <c r="E161">
        <v>0</v>
      </c>
      <c r="F161" s="1" t="s">
        <v>1021</v>
      </c>
      <c r="G161">
        <v>7</v>
      </c>
      <c r="H161" t="s">
        <v>21</v>
      </c>
      <c r="I161" t="s">
        <v>100</v>
      </c>
      <c r="J161" t="s">
        <v>152</v>
      </c>
      <c r="K161" t="s">
        <v>24</v>
      </c>
      <c r="L161">
        <v>44363337</v>
      </c>
      <c r="M161" s="7">
        <v>44725.495413078701</v>
      </c>
      <c r="N161">
        <v>44363337</v>
      </c>
      <c r="O161" s="7">
        <v>44725.495413078701</v>
      </c>
    </row>
    <row r="162" spans="1:15" x14ac:dyDescent="0.35">
      <c r="A162">
        <v>1</v>
      </c>
      <c r="B162">
        <v>161</v>
      </c>
      <c r="C162" t="s">
        <v>636</v>
      </c>
      <c r="D162">
        <v>0</v>
      </c>
      <c r="E162">
        <v>0</v>
      </c>
      <c r="F162" s="1" t="s">
        <v>1022</v>
      </c>
      <c r="G162">
        <v>7</v>
      </c>
      <c r="H162" t="s">
        <v>124</v>
      </c>
      <c r="I162" t="s">
        <v>100</v>
      </c>
      <c r="J162" t="s">
        <v>126</v>
      </c>
      <c r="K162" t="s">
        <v>24</v>
      </c>
      <c r="L162">
        <v>44363337</v>
      </c>
      <c r="M162" s="7">
        <v>44725.495413078701</v>
      </c>
      <c r="N162">
        <v>44363337</v>
      </c>
      <c r="O162" s="7">
        <v>44725.495413078701</v>
      </c>
    </row>
    <row r="163" spans="1:15" x14ac:dyDescent="0.35">
      <c r="A163">
        <v>1</v>
      </c>
      <c r="B163">
        <v>162</v>
      </c>
      <c r="C163" t="s">
        <v>639</v>
      </c>
      <c r="D163">
        <v>0</v>
      </c>
      <c r="E163">
        <v>0</v>
      </c>
      <c r="F163" s="1" t="s">
        <v>1023</v>
      </c>
      <c r="G163">
        <v>0</v>
      </c>
      <c r="H163" t="s">
        <v>21</v>
      </c>
      <c r="I163" t="s">
        <v>100</v>
      </c>
      <c r="J163" t="s">
        <v>143</v>
      </c>
      <c r="K163" t="s">
        <v>24</v>
      </c>
      <c r="L163">
        <v>44363337</v>
      </c>
      <c r="M163" s="7">
        <v>44725.495413275465</v>
      </c>
      <c r="N163">
        <v>44363337</v>
      </c>
      <c r="O163" s="7">
        <v>44725.495413275465</v>
      </c>
    </row>
    <row r="164" spans="1:15" x14ac:dyDescent="0.35">
      <c r="A164">
        <v>1</v>
      </c>
      <c r="B164">
        <v>163</v>
      </c>
      <c r="C164" t="s">
        <v>643</v>
      </c>
      <c r="D164">
        <v>0</v>
      </c>
      <c r="E164">
        <v>0</v>
      </c>
      <c r="F164" s="1" t="s">
        <v>1024</v>
      </c>
      <c r="G164">
        <v>0</v>
      </c>
      <c r="H164" t="s">
        <v>135</v>
      </c>
      <c r="I164" t="s">
        <v>100</v>
      </c>
      <c r="J164" t="s">
        <v>126</v>
      </c>
      <c r="K164" t="s">
        <v>24</v>
      </c>
      <c r="L164">
        <v>44363337</v>
      </c>
      <c r="M164" s="7">
        <v>44725.495413275465</v>
      </c>
      <c r="N164">
        <v>44363337</v>
      </c>
      <c r="O164" s="7">
        <v>44725.495413275465</v>
      </c>
    </row>
    <row r="165" spans="1:15" x14ac:dyDescent="0.35">
      <c r="A165">
        <v>1</v>
      </c>
      <c r="B165">
        <v>164</v>
      </c>
      <c r="C165" t="s">
        <v>646</v>
      </c>
      <c r="D165">
        <v>0</v>
      </c>
      <c r="E165">
        <v>0</v>
      </c>
      <c r="F165" s="1" t="s">
        <v>1025</v>
      </c>
      <c r="G165">
        <v>3</v>
      </c>
      <c r="H165" t="s">
        <v>135</v>
      </c>
      <c r="I165" t="s">
        <v>100</v>
      </c>
      <c r="J165" t="s">
        <v>126</v>
      </c>
      <c r="K165" t="s">
        <v>24</v>
      </c>
      <c r="L165">
        <v>44363337</v>
      </c>
      <c r="M165" s="7">
        <v>44725.495413425924</v>
      </c>
      <c r="N165">
        <v>44363337</v>
      </c>
      <c r="O165" s="7">
        <v>44725.495413425924</v>
      </c>
    </row>
    <row r="166" spans="1:15" x14ac:dyDescent="0.35">
      <c r="A166">
        <v>1</v>
      </c>
      <c r="B166">
        <v>165</v>
      </c>
      <c r="C166" t="s">
        <v>650</v>
      </c>
      <c r="D166">
        <v>1</v>
      </c>
      <c r="E166">
        <v>0</v>
      </c>
      <c r="F166" s="1" t="s">
        <v>1026</v>
      </c>
      <c r="G166">
        <v>4</v>
      </c>
      <c r="H166" t="s">
        <v>21</v>
      </c>
      <c r="I166" t="s">
        <v>120</v>
      </c>
      <c r="J166" t="s">
        <v>131</v>
      </c>
      <c r="K166" t="s">
        <v>24</v>
      </c>
      <c r="L166">
        <v>44363337</v>
      </c>
      <c r="M166" s="7">
        <v>44725.495413622688</v>
      </c>
      <c r="N166">
        <v>44363337</v>
      </c>
      <c r="O166" s="7">
        <v>44725.495413622688</v>
      </c>
    </row>
    <row r="167" spans="1:15" x14ac:dyDescent="0.35">
      <c r="A167">
        <v>1</v>
      </c>
      <c r="B167">
        <v>166</v>
      </c>
      <c r="C167" t="s">
        <v>654</v>
      </c>
      <c r="D167">
        <v>1</v>
      </c>
      <c r="E167">
        <v>0</v>
      </c>
      <c r="F167" s="1" t="s">
        <v>1027</v>
      </c>
      <c r="G167">
        <v>0</v>
      </c>
      <c r="H167" t="s">
        <v>21</v>
      </c>
      <c r="I167" t="s">
        <v>120</v>
      </c>
      <c r="J167" t="s">
        <v>148</v>
      </c>
      <c r="K167" t="s">
        <v>24</v>
      </c>
      <c r="L167">
        <v>44363337</v>
      </c>
      <c r="M167" s="7">
        <v>44725.495413622688</v>
      </c>
      <c r="N167">
        <v>44363337</v>
      </c>
      <c r="O167" s="7">
        <v>44725.495413622688</v>
      </c>
    </row>
    <row r="168" spans="1:15" x14ac:dyDescent="0.35">
      <c r="A168">
        <v>1</v>
      </c>
      <c r="B168">
        <v>167</v>
      </c>
      <c r="C168" t="s">
        <v>657</v>
      </c>
      <c r="D168">
        <v>1</v>
      </c>
      <c r="E168">
        <v>0</v>
      </c>
      <c r="F168" s="1" t="s">
        <v>1028</v>
      </c>
      <c r="G168">
        <v>3</v>
      </c>
      <c r="H168" t="s">
        <v>21</v>
      </c>
      <c r="I168" t="s">
        <v>120</v>
      </c>
      <c r="J168" t="s">
        <v>143</v>
      </c>
      <c r="K168" t="s">
        <v>24</v>
      </c>
      <c r="L168">
        <v>44363337</v>
      </c>
      <c r="M168" s="7">
        <v>44725.495413807868</v>
      </c>
      <c r="N168">
        <v>44363337</v>
      </c>
      <c r="O168" s="7">
        <v>44725.495413807868</v>
      </c>
    </row>
    <row r="169" spans="1:15" x14ac:dyDescent="0.35">
      <c r="A169">
        <v>1</v>
      </c>
      <c r="B169">
        <v>168</v>
      </c>
      <c r="C169" t="s">
        <v>661</v>
      </c>
      <c r="D169">
        <v>1</v>
      </c>
      <c r="E169">
        <v>0</v>
      </c>
      <c r="F169" s="1" t="s">
        <v>1029</v>
      </c>
      <c r="G169">
        <v>4</v>
      </c>
      <c r="H169" t="s">
        <v>21</v>
      </c>
      <c r="I169" t="s">
        <v>120</v>
      </c>
      <c r="J169" t="s">
        <v>152</v>
      </c>
      <c r="K169" t="s">
        <v>24</v>
      </c>
      <c r="L169">
        <v>44363337</v>
      </c>
      <c r="M169" s="7">
        <v>44725.495413807868</v>
      </c>
      <c r="N169">
        <v>44363337</v>
      </c>
      <c r="O169" s="7">
        <v>44725.495413807868</v>
      </c>
    </row>
    <row r="170" spans="1:15" x14ac:dyDescent="0.35">
      <c r="A170">
        <v>1</v>
      </c>
      <c r="B170">
        <v>169</v>
      </c>
      <c r="C170" t="s">
        <v>664</v>
      </c>
      <c r="D170">
        <v>1</v>
      </c>
      <c r="E170">
        <v>0</v>
      </c>
      <c r="F170" s="1" t="s">
        <v>1030</v>
      </c>
      <c r="G170">
        <v>0</v>
      </c>
      <c r="H170" t="s">
        <v>21</v>
      </c>
      <c r="I170" t="s">
        <v>120</v>
      </c>
      <c r="J170" t="s">
        <v>143</v>
      </c>
      <c r="K170" t="s">
        <v>24</v>
      </c>
      <c r="L170">
        <v>44363337</v>
      </c>
      <c r="M170" s="7">
        <v>44725.495413969904</v>
      </c>
      <c r="N170">
        <v>44363337</v>
      </c>
      <c r="O170" s="7">
        <v>44725.495413969904</v>
      </c>
    </row>
    <row r="171" spans="1:15" x14ac:dyDescent="0.35">
      <c r="A171">
        <v>1</v>
      </c>
      <c r="B171">
        <v>170</v>
      </c>
      <c r="C171" t="s">
        <v>668</v>
      </c>
      <c r="D171">
        <v>1</v>
      </c>
      <c r="E171">
        <v>0</v>
      </c>
      <c r="F171" s="1" t="s">
        <v>1031</v>
      </c>
      <c r="G171">
        <v>0</v>
      </c>
      <c r="H171" t="s">
        <v>135</v>
      </c>
      <c r="I171" t="s">
        <v>120</v>
      </c>
      <c r="J171" t="s">
        <v>126</v>
      </c>
      <c r="K171" t="s">
        <v>24</v>
      </c>
      <c r="L171">
        <v>44363337</v>
      </c>
      <c r="M171" s="7">
        <v>44725.495413969904</v>
      </c>
      <c r="N171">
        <v>44363337</v>
      </c>
      <c r="O171" s="7">
        <v>44725.495413969904</v>
      </c>
    </row>
    <row r="172" spans="1:15" x14ac:dyDescent="0.35">
      <c r="A172">
        <v>1</v>
      </c>
      <c r="B172">
        <v>171</v>
      </c>
      <c r="C172" t="s">
        <v>671</v>
      </c>
      <c r="D172">
        <v>0</v>
      </c>
      <c r="E172">
        <v>0</v>
      </c>
      <c r="F172" s="1" t="s">
        <v>1032</v>
      </c>
      <c r="G172">
        <v>3</v>
      </c>
      <c r="H172" t="s">
        <v>135</v>
      </c>
      <c r="I172" t="s">
        <v>120</v>
      </c>
      <c r="J172" t="s">
        <v>126</v>
      </c>
      <c r="K172" t="s">
        <v>24</v>
      </c>
      <c r="L172">
        <v>44363337</v>
      </c>
      <c r="M172" s="7">
        <v>44725.495414155092</v>
      </c>
      <c r="N172">
        <v>44363337</v>
      </c>
      <c r="O172" s="7">
        <v>44725.495414155092</v>
      </c>
    </row>
    <row r="173" spans="1:15" x14ac:dyDescent="0.35">
      <c r="A173">
        <v>1</v>
      </c>
      <c r="B173">
        <v>172</v>
      </c>
      <c r="C173" t="s">
        <v>675</v>
      </c>
      <c r="D173">
        <v>1</v>
      </c>
      <c r="E173">
        <v>0</v>
      </c>
      <c r="F173" s="1" t="s">
        <v>1033</v>
      </c>
      <c r="G173">
        <v>11</v>
      </c>
      <c r="H173" t="s">
        <v>21</v>
      </c>
      <c r="I173" t="s">
        <v>86</v>
      </c>
      <c r="J173" t="s">
        <v>131</v>
      </c>
      <c r="K173" t="s">
        <v>24</v>
      </c>
      <c r="L173">
        <v>44363337</v>
      </c>
      <c r="M173" s="7">
        <v>44725.495414155092</v>
      </c>
      <c r="N173">
        <v>44363337</v>
      </c>
      <c r="O173" s="7">
        <v>44725.495414155092</v>
      </c>
    </row>
    <row r="174" spans="1:15" x14ac:dyDescent="0.35">
      <c r="A174">
        <v>1</v>
      </c>
      <c r="B174">
        <v>173</v>
      </c>
      <c r="C174" t="s">
        <v>678</v>
      </c>
      <c r="D174">
        <v>1</v>
      </c>
      <c r="E174">
        <v>0</v>
      </c>
      <c r="F174" s="1" t="s">
        <v>1034</v>
      </c>
      <c r="G174">
        <v>0</v>
      </c>
      <c r="H174" t="s">
        <v>124</v>
      </c>
      <c r="I174" t="s">
        <v>86</v>
      </c>
      <c r="J174" t="s">
        <v>126</v>
      </c>
      <c r="K174" t="s">
        <v>24</v>
      </c>
      <c r="L174">
        <v>44363337</v>
      </c>
      <c r="M174" s="7">
        <v>44725.495414351855</v>
      </c>
      <c r="N174">
        <v>44363337</v>
      </c>
      <c r="O174" s="7">
        <v>44725.495414351855</v>
      </c>
    </row>
    <row r="175" spans="1:15" x14ac:dyDescent="0.35">
      <c r="A175">
        <v>1</v>
      </c>
      <c r="B175">
        <v>174</v>
      </c>
      <c r="C175" t="s">
        <v>682</v>
      </c>
      <c r="D175">
        <v>1</v>
      </c>
      <c r="E175">
        <v>0</v>
      </c>
      <c r="F175" s="1" t="s">
        <v>1035</v>
      </c>
      <c r="G175">
        <v>0</v>
      </c>
      <c r="H175" t="s">
        <v>21</v>
      </c>
      <c r="I175" t="s">
        <v>86</v>
      </c>
      <c r="J175" t="s">
        <v>148</v>
      </c>
      <c r="K175" t="s">
        <v>24</v>
      </c>
      <c r="L175">
        <v>44363337</v>
      </c>
      <c r="M175" s="7">
        <v>44725.495414351855</v>
      </c>
      <c r="N175">
        <v>44363337</v>
      </c>
      <c r="O175" s="7">
        <v>44725.495414351855</v>
      </c>
    </row>
    <row r="176" spans="1:15" x14ac:dyDescent="0.35">
      <c r="A176">
        <v>1</v>
      </c>
      <c r="B176">
        <v>175</v>
      </c>
      <c r="C176" t="s">
        <v>685</v>
      </c>
      <c r="D176">
        <v>1</v>
      </c>
      <c r="E176">
        <v>0</v>
      </c>
      <c r="F176" s="1" t="s">
        <v>1036</v>
      </c>
      <c r="G176">
        <v>2</v>
      </c>
      <c r="H176" t="s">
        <v>21</v>
      </c>
      <c r="I176" t="s">
        <v>86</v>
      </c>
      <c r="J176" t="s">
        <v>143</v>
      </c>
      <c r="K176" t="s">
        <v>24</v>
      </c>
      <c r="L176">
        <v>44363337</v>
      </c>
      <c r="M176" s="7">
        <v>44725.495414502315</v>
      </c>
      <c r="N176">
        <v>44363337</v>
      </c>
      <c r="O176" s="7">
        <v>44725.495414502315</v>
      </c>
    </row>
    <row r="177" spans="1:15" x14ac:dyDescent="0.35">
      <c r="A177">
        <v>1</v>
      </c>
      <c r="B177">
        <v>176</v>
      </c>
      <c r="C177" t="s">
        <v>689</v>
      </c>
      <c r="D177">
        <v>1</v>
      </c>
      <c r="E177">
        <v>0</v>
      </c>
      <c r="F177" s="1" t="s">
        <v>1037</v>
      </c>
      <c r="G177">
        <v>11</v>
      </c>
      <c r="H177" t="s">
        <v>21</v>
      </c>
      <c r="I177" t="s">
        <v>86</v>
      </c>
      <c r="J177" t="s">
        <v>152</v>
      </c>
      <c r="K177" t="s">
        <v>24</v>
      </c>
      <c r="L177">
        <v>44363337</v>
      </c>
      <c r="M177" s="7">
        <v>44725.495414502315</v>
      </c>
      <c r="N177">
        <v>44363337</v>
      </c>
      <c r="O177" s="7">
        <v>44725.495414502315</v>
      </c>
    </row>
    <row r="178" spans="1:15" x14ac:dyDescent="0.35">
      <c r="A178">
        <v>1</v>
      </c>
      <c r="B178">
        <v>177</v>
      </c>
      <c r="C178" t="s">
        <v>692</v>
      </c>
      <c r="D178">
        <v>1</v>
      </c>
      <c r="E178">
        <v>0</v>
      </c>
      <c r="F178" s="1" t="s">
        <v>1038</v>
      </c>
      <c r="G178">
        <v>0</v>
      </c>
      <c r="H178" t="s">
        <v>21</v>
      </c>
      <c r="I178" t="s">
        <v>86</v>
      </c>
      <c r="J178" t="s">
        <v>143</v>
      </c>
      <c r="K178" t="s">
        <v>24</v>
      </c>
      <c r="L178">
        <v>44363337</v>
      </c>
      <c r="M178" s="7">
        <v>44725.495414699071</v>
      </c>
      <c r="N178">
        <v>44363337</v>
      </c>
      <c r="O178" s="7">
        <v>44725.495414699071</v>
      </c>
    </row>
    <row r="179" spans="1:15" x14ac:dyDescent="0.35">
      <c r="A179">
        <v>1</v>
      </c>
      <c r="B179">
        <v>178</v>
      </c>
      <c r="C179" t="s">
        <v>696</v>
      </c>
      <c r="D179">
        <v>1</v>
      </c>
      <c r="E179">
        <v>0</v>
      </c>
      <c r="F179" s="1" t="s">
        <v>1039</v>
      </c>
      <c r="G179">
        <v>0</v>
      </c>
      <c r="H179" t="s">
        <v>135</v>
      </c>
      <c r="I179" t="s">
        <v>86</v>
      </c>
      <c r="J179" t="s">
        <v>126</v>
      </c>
      <c r="K179" t="s">
        <v>24</v>
      </c>
      <c r="L179">
        <v>44363337</v>
      </c>
      <c r="M179" s="7">
        <v>44725.495414699071</v>
      </c>
      <c r="N179">
        <v>44363337</v>
      </c>
      <c r="O179" s="7">
        <v>44725.495414699071</v>
      </c>
    </row>
    <row r="180" spans="1:15" x14ac:dyDescent="0.35">
      <c r="A180">
        <v>1</v>
      </c>
      <c r="B180">
        <v>179</v>
      </c>
      <c r="C180" t="s">
        <v>699</v>
      </c>
      <c r="D180">
        <v>1</v>
      </c>
      <c r="E180">
        <v>0</v>
      </c>
      <c r="F180" s="1" t="s">
        <v>1040</v>
      </c>
      <c r="G180">
        <v>4</v>
      </c>
      <c r="H180" t="s">
        <v>135</v>
      </c>
      <c r="I180" t="s">
        <v>86</v>
      </c>
      <c r="J180" t="s">
        <v>126</v>
      </c>
      <c r="K180" t="s">
        <v>24</v>
      </c>
      <c r="L180">
        <v>44363337</v>
      </c>
      <c r="M180" s="7">
        <v>45068.633203668978</v>
      </c>
      <c r="N180">
        <v>44363337</v>
      </c>
      <c r="O180" s="7">
        <v>45068.633203668978</v>
      </c>
    </row>
    <row r="181" spans="1:15" x14ac:dyDescent="0.35">
      <c r="A181">
        <v>1</v>
      </c>
      <c r="B181">
        <v>180</v>
      </c>
      <c r="C181" t="s">
        <v>703</v>
      </c>
      <c r="D181">
        <v>1</v>
      </c>
      <c r="E181">
        <v>0</v>
      </c>
      <c r="F181" s="1" t="s">
        <v>1041</v>
      </c>
      <c r="G181">
        <v>2</v>
      </c>
      <c r="H181" t="s">
        <v>135</v>
      </c>
      <c r="I181" t="s">
        <v>86</v>
      </c>
      <c r="J181" t="s">
        <v>126</v>
      </c>
      <c r="K181" t="s">
        <v>24</v>
      </c>
      <c r="L181">
        <v>44363337</v>
      </c>
      <c r="M181" s="7">
        <v>44725.495415046295</v>
      </c>
      <c r="N181">
        <v>44363337</v>
      </c>
      <c r="O181" s="7">
        <v>44725.495415046295</v>
      </c>
    </row>
    <row r="182" spans="1:15" x14ac:dyDescent="0.35">
      <c r="A182">
        <v>1</v>
      </c>
      <c r="B182">
        <v>181</v>
      </c>
      <c r="C182" t="s">
        <v>707</v>
      </c>
      <c r="D182">
        <v>1</v>
      </c>
      <c r="E182">
        <v>0</v>
      </c>
      <c r="F182" s="1" t="s">
        <v>1042</v>
      </c>
      <c r="G182">
        <v>0</v>
      </c>
      <c r="H182" t="s">
        <v>124</v>
      </c>
      <c r="I182" t="s">
        <v>86</v>
      </c>
      <c r="J182" t="s">
        <v>126</v>
      </c>
      <c r="K182" t="s">
        <v>24</v>
      </c>
      <c r="L182">
        <v>44363337</v>
      </c>
      <c r="M182" s="7">
        <v>44725.495415046295</v>
      </c>
      <c r="N182">
        <v>44363337</v>
      </c>
      <c r="O182" s="7">
        <v>44725.495415046295</v>
      </c>
    </row>
    <row r="183" spans="1:15" x14ac:dyDescent="0.35">
      <c r="A183">
        <v>1</v>
      </c>
      <c r="B183">
        <v>182</v>
      </c>
      <c r="C183" t="s">
        <v>710</v>
      </c>
      <c r="D183">
        <v>1</v>
      </c>
      <c r="E183">
        <v>0</v>
      </c>
      <c r="F183" s="1" t="s">
        <v>1043</v>
      </c>
      <c r="G183">
        <v>12</v>
      </c>
      <c r="H183" t="s">
        <v>21</v>
      </c>
      <c r="I183" t="s">
        <v>91</v>
      </c>
      <c r="J183" t="s">
        <v>131</v>
      </c>
      <c r="K183" t="s">
        <v>24</v>
      </c>
      <c r="L183">
        <v>44363337</v>
      </c>
      <c r="M183" s="7">
        <v>44725.495415243058</v>
      </c>
      <c r="N183">
        <v>44363337</v>
      </c>
      <c r="O183" s="7">
        <v>44725.495415243058</v>
      </c>
    </row>
    <row r="184" spans="1:15" x14ac:dyDescent="0.35">
      <c r="A184">
        <v>1</v>
      </c>
      <c r="B184">
        <v>183</v>
      </c>
      <c r="C184" t="s">
        <v>714</v>
      </c>
      <c r="D184">
        <v>1</v>
      </c>
      <c r="E184">
        <v>0</v>
      </c>
      <c r="F184" s="1" t="s">
        <v>1044</v>
      </c>
      <c r="G184">
        <v>2</v>
      </c>
      <c r="H184" t="s">
        <v>124</v>
      </c>
      <c r="I184" t="s">
        <v>91</v>
      </c>
      <c r="J184" t="s">
        <v>126</v>
      </c>
      <c r="K184" t="s">
        <v>24</v>
      </c>
      <c r="L184">
        <v>44363337</v>
      </c>
      <c r="M184" s="7">
        <v>44725.495415243058</v>
      </c>
      <c r="N184">
        <v>44363337</v>
      </c>
      <c r="O184" s="7">
        <v>44725.495415243058</v>
      </c>
    </row>
    <row r="185" spans="1:15" x14ac:dyDescent="0.35">
      <c r="A185">
        <v>1</v>
      </c>
      <c r="B185">
        <v>184</v>
      </c>
      <c r="C185" t="s">
        <v>717</v>
      </c>
      <c r="D185">
        <v>1</v>
      </c>
      <c r="E185">
        <v>0</v>
      </c>
      <c r="F185" s="1" t="s">
        <v>1045</v>
      </c>
      <c r="G185">
        <v>0</v>
      </c>
      <c r="H185" t="s">
        <v>21</v>
      </c>
      <c r="I185" t="s">
        <v>91</v>
      </c>
      <c r="J185" t="s">
        <v>148</v>
      </c>
      <c r="K185" t="s">
        <v>24</v>
      </c>
      <c r="L185">
        <v>44363337</v>
      </c>
      <c r="M185" s="7">
        <v>44725.495415428239</v>
      </c>
      <c r="N185">
        <v>44363337</v>
      </c>
      <c r="O185" s="7">
        <v>44725.495415428239</v>
      </c>
    </row>
    <row r="186" spans="1:15" x14ac:dyDescent="0.35">
      <c r="A186">
        <v>1</v>
      </c>
      <c r="B186">
        <v>185</v>
      </c>
      <c r="C186" t="s">
        <v>721</v>
      </c>
      <c r="D186">
        <v>1</v>
      </c>
      <c r="E186">
        <v>0</v>
      </c>
      <c r="F186" s="1" t="s">
        <v>1046</v>
      </c>
      <c r="G186">
        <v>3</v>
      </c>
      <c r="H186" t="s">
        <v>21</v>
      </c>
      <c r="I186" t="s">
        <v>91</v>
      </c>
      <c r="J186" t="s">
        <v>143</v>
      </c>
      <c r="K186" t="s">
        <v>24</v>
      </c>
      <c r="L186">
        <v>44363337</v>
      </c>
      <c r="M186" s="7">
        <v>44725.495415428239</v>
      </c>
      <c r="N186">
        <v>44363337</v>
      </c>
      <c r="O186" s="7">
        <v>44725.495415428239</v>
      </c>
    </row>
    <row r="187" spans="1:15" x14ac:dyDescent="0.35">
      <c r="A187">
        <v>1</v>
      </c>
      <c r="B187">
        <v>186</v>
      </c>
      <c r="C187" t="s">
        <v>724</v>
      </c>
      <c r="D187">
        <v>1</v>
      </c>
      <c r="E187">
        <v>0</v>
      </c>
      <c r="F187" s="1" t="s">
        <v>1047</v>
      </c>
      <c r="G187">
        <v>12</v>
      </c>
      <c r="H187" t="s">
        <v>21</v>
      </c>
      <c r="I187" t="s">
        <v>91</v>
      </c>
      <c r="J187" t="s">
        <v>152</v>
      </c>
      <c r="K187" t="s">
        <v>24</v>
      </c>
      <c r="L187">
        <v>44363337</v>
      </c>
      <c r="M187" s="7">
        <v>44725.495415625002</v>
      </c>
      <c r="N187">
        <v>44363337</v>
      </c>
      <c r="O187" s="7">
        <v>44725.495415625002</v>
      </c>
    </row>
    <row r="188" spans="1:15" x14ac:dyDescent="0.35">
      <c r="A188">
        <v>1</v>
      </c>
      <c r="B188">
        <v>187</v>
      </c>
      <c r="C188" t="s">
        <v>728</v>
      </c>
      <c r="D188">
        <v>1</v>
      </c>
      <c r="E188">
        <v>0</v>
      </c>
      <c r="F188" s="1" t="s">
        <v>1048</v>
      </c>
      <c r="G188">
        <v>0</v>
      </c>
      <c r="H188" t="s">
        <v>21</v>
      </c>
      <c r="I188" t="s">
        <v>91</v>
      </c>
      <c r="J188" t="s">
        <v>143</v>
      </c>
      <c r="K188" t="s">
        <v>24</v>
      </c>
      <c r="L188">
        <v>44363337</v>
      </c>
      <c r="M188" s="7">
        <v>44725.495415625002</v>
      </c>
      <c r="N188">
        <v>44363337</v>
      </c>
      <c r="O188" s="7">
        <v>44725.495415625002</v>
      </c>
    </row>
    <row r="189" spans="1:15" x14ac:dyDescent="0.35">
      <c r="A189">
        <v>1</v>
      </c>
      <c r="B189">
        <v>188</v>
      </c>
      <c r="C189" t="s">
        <v>731</v>
      </c>
      <c r="D189">
        <v>1</v>
      </c>
      <c r="E189">
        <v>0</v>
      </c>
      <c r="F189" s="1" t="s">
        <v>1049</v>
      </c>
      <c r="G189">
        <v>0</v>
      </c>
      <c r="H189" t="s">
        <v>135</v>
      </c>
      <c r="I189" t="s">
        <v>91</v>
      </c>
      <c r="J189" t="s">
        <v>126</v>
      </c>
      <c r="K189" t="s">
        <v>24</v>
      </c>
      <c r="L189">
        <v>44363337</v>
      </c>
      <c r="M189" s="7">
        <v>44725.495415775462</v>
      </c>
      <c r="N189">
        <v>44363337</v>
      </c>
      <c r="O189" s="7">
        <v>44725.495415775462</v>
      </c>
    </row>
    <row r="190" spans="1:15" x14ac:dyDescent="0.35">
      <c r="A190">
        <v>1</v>
      </c>
      <c r="B190">
        <v>189</v>
      </c>
      <c r="C190" t="s">
        <v>735</v>
      </c>
      <c r="D190">
        <v>1</v>
      </c>
      <c r="E190">
        <v>0</v>
      </c>
      <c r="F190" s="1" t="s">
        <v>1050</v>
      </c>
      <c r="G190">
        <v>3</v>
      </c>
      <c r="H190" t="s">
        <v>135</v>
      </c>
      <c r="I190" t="s">
        <v>91</v>
      </c>
      <c r="J190" t="s">
        <v>126</v>
      </c>
      <c r="K190" t="s">
        <v>24</v>
      </c>
      <c r="L190">
        <v>44363337</v>
      </c>
      <c r="M190" s="7">
        <v>44725.495415972226</v>
      </c>
      <c r="N190">
        <v>44363337</v>
      </c>
      <c r="O190" s="7">
        <v>44725.495415972226</v>
      </c>
    </row>
    <row r="191" spans="1:15" x14ac:dyDescent="0.35">
      <c r="A191">
        <v>1</v>
      </c>
      <c r="B191">
        <v>190</v>
      </c>
      <c r="C191" t="s">
        <v>739</v>
      </c>
      <c r="D191">
        <v>1</v>
      </c>
      <c r="E191">
        <v>0</v>
      </c>
      <c r="F191" s="1" t="s">
        <v>1051</v>
      </c>
      <c r="G191">
        <v>2</v>
      </c>
      <c r="H191" t="s">
        <v>135</v>
      </c>
      <c r="I191" t="s">
        <v>91</v>
      </c>
      <c r="J191" t="s">
        <v>126</v>
      </c>
      <c r="K191" t="s">
        <v>24</v>
      </c>
      <c r="L191">
        <v>44363337</v>
      </c>
      <c r="M191" s="7">
        <v>45062.606519479166</v>
      </c>
      <c r="N191">
        <v>44363337</v>
      </c>
      <c r="O191" s="7">
        <v>45062.606519479166</v>
      </c>
    </row>
    <row r="192" spans="1:15" x14ac:dyDescent="0.35">
      <c r="A192">
        <v>1</v>
      </c>
      <c r="B192">
        <v>191</v>
      </c>
      <c r="C192" t="s">
        <v>743</v>
      </c>
      <c r="D192">
        <v>1</v>
      </c>
      <c r="E192">
        <v>0</v>
      </c>
      <c r="F192" s="1" t="s">
        <v>1052</v>
      </c>
      <c r="G192">
        <v>2</v>
      </c>
      <c r="H192" t="s">
        <v>21</v>
      </c>
      <c r="I192" t="s">
        <v>91</v>
      </c>
      <c r="J192" t="s">
        <v>143</v>
      </c>
      <c r="K192" t="s">
        <v>24</v>
      </c>
      <c r="L192">
        <v>44363337</v>
      </c>
      <c r="M192" s="7">
        <v>44725.495416168982</v>
      </c>
      <c r="N192">
        <v>44363337</v>
      </c>
      <c r="O192" s="7">
        <v>44725.495416168982</v>
      </c>
    </row>
    <row r="193" spans="1:15" x14ac:dyDescent="0.35">
      <c r="A193">
        <v>1</v>
      </c>
      <c r="B193">
        <v>192</v>
      </c>
      <c r="C193" t="s">
        <v>747</v>
      </c>
      <c r="D193">
        <v>1</v>
      </c>
      <c r="E193">
        <v>0</v>
      </c>
      <c r="F193" s="1" t="s">
        <v>1053</v>
      </c>
      <c r="G193">
        <v>2</v>
      </c>
      <c r="H193" t="s">
        <v>135</v>
      </c>
      <c r="I193" t="s">
        <v>53</v>
      </c>
      <c r="J193" t="s">
        <v>126</v>
      </c>
      <c r="K193" t="s">
        <v>24</v>
      </c>
      <c r="L193">
        <v>44363337</v>
      </c>
      <c r="M193" s="7">
        <v>44725.495416319442</v>
      </c>
      <c r="N193">
        <v>44363337</v>
      </c>
      <c r="O193" s="7">
        <v>44725.495416319442</v>
      </c>
    </row>
    <row r="194" spans="1:15" x14ac:dyDescent="0.35">
      <c r="A194">
        <v>1</v>
      </c>
      <c r="B194">
        <v>193</v>
      </c>
      <c r="C194" t="s">
        <v>751</v>
      </c>
      <c r="D194">
        <v>0</v>
      </c>
      <c r="E194">
        <v>20</v>
      </c>
      <c r="F194" s="1" t="s">
        <v>1054</v>
      </c>
      <c r="G194">
        <v>0</v>
      </c>
      <c r="H194" t="s">
        <v>21</v>
      </c>
      <c r="I194" t="s">
        <v>753</v>
      </c>
      <c r="J194" t="s">
        <v>23</v>
      </c>
      <c r="K194" t="s">
        <v>24</v>
      </c>
      <c r="L194">
        <v>44363337</v>
      </c>
      <c r="M194" s="7">
        <v>44804.693369675922</v>
      </c>
      <c r="N194">
        <v>44363337</v>
      </c>
      <c r="O194" s="7">
        <v>44804.693369675922</v>
      </c>
    </row>
    <row r="195" spans="1:15" x14ac:dyDescent="0.35">
      <c r="A195">
        <v>1</v>
      </c>
      <c r="B195">
        <v>194</v>
      </c>
      <c r="C195" t="s">
        <v>756</v>
      </c>
      <c r="D195">
        <v>0</v>
      </c>
      <c r="E195">
        <v>0</v>
      </c>
      <c r="F195" s="1" t="s">
        <v>1055</v>
      </c>
      <c r="G195">
        <v>3</v>
      </c>
      <c r="H195" t="s">
        <v>21</v>
      </c>
      <c r="I195" t="s">
        <v>753</v>
      </c>
      <c r="J195" t="s">
        <v>131</v>
      </c>
      <c r="K195" t="s">
        <v>24</v>
      </c>
      <c r="L195">
        <v>44363337</v>
      </c>
      <c r="M195" s="7">
        <v>44725.495416516205</v>
      </c>
      <c r="N195">
        <v>44363337</v>
      </c>
      <c r="O195" s="7">
        <v>44725.495416516205</v>
      </c>
    </row>
    <row r="196" spans="1:15" x14ac:dyDescent="0.35">
      <c r="A196">
        <v>1</v>
      </c>
      <c r="B196">
        <v>195</v>
      </c>
      <c r="C196" t="s">
        <v>760</v>
      </c>
      <c r="D196">
        <v>0</v>
      </c>
      <c r="E196">
        <v>0</v>
      </c>
      <c r="F196" s="1" t="s">
        <v>1056</v>
      </c>
      <c r="G196">
        <v>0</v>
      </c>
      <c r="H196" t="s">
        <v>135</v>
      </c>
      <c r="I196" t="s">
        <v>753</v>
      </c>
      <c r="J196" t="s">
        <v>126</v>
      </c>
      <c r="K196" t="s">
        <v>24</v>
      </c>
      <c r="L196">
        <v>44363337</v>
      </c>
      <c r="M196" s="7">
        <v>44725.495416701386</v>
      </c>
      <c r="N196">
        <v>44363337</v>
      </c>
      <c r="O196" s="7">
        <v>44725.495416701386</v>
      </c>
    </row>
    <row r="197" spans="1:15" x14ac:dyDescent="0.35">
      <c r="A197">
        <v>1</v>
      </c>
      <c r="B197">
        <v>196</v>
      </c>
      <c r="C197" t="s">
        <v>764</v>
      </c>
      <c r="D197">
        <v>0</v>
      </c>
      <c r="E197">
        <v>0</v>
      </c>
      <c r="F197" s="1" t="s">
        <v>1057</v>
      </c>
      <c r="G197">
        <v>2</v>
      </c>
      <c r="H197" t="s">
        <v>21</v>
      </c>
      <c r="I197" t="s">
        <v>753</v>
      </c>
      <c r="J197" t="s">
        <v>143</v>
      </c>
      <c r="K197" t="s">
        <v>24</v>
      </c>
      <c r="L197">
        <v>44363337</v>
      </c>
      <c r="M197" s="7">
        <v>44725.495416701386</v>
      </c>
      <c r="N197">
        <v>44363337</v>
      </c>
      <c r="O197" s="7">
        <v>44725.495416701386</v>
      </c>
    </row>
    <row r="198" spans="1:15" x14ac:dyDescent="0.35">
      <c r="A198">
        <v>1</v>
      </c>
      <c r="B198">
        <v>197</v>
      </c>
      <c r="C198" t="s">
        <v>767</v>
      </c>
      <c r="D198">
        <v>0</v>
      </c>
      <c r="E198">
        <v>0</v>
      </c>
      <c r="F198" s="1" t="s">
        <v>1058</v>
      </c>
      <c r="G198">
        <v>0</v>
      </c>
      <c r="H198" t="s">
        <v>21</v>
      </c>
      <c r="I198" t="s">
        <v>753</v>
      </c>
      <c r="J198" t="s">
        <v>148</v>
      </c>
      <c r="K198" t="s">
        <v>24</v>
      </c>
      <c r="L198">
        <v>44363337</v>
      </c>
      <c r="M198" s="7">
        <v>44725.495416863429</v>
      </c>
      <c r="N198">
        <v>44363337</v>
      </c>
      <c r="O198" s="7">
        <v>44725.495416863429</v>
      </c>
    </row>
    <row r="199" spans="1:15" x14ac:dyDescent="0.35">
      <c r="A199">
        <v>1</v>
      </c>
      <c r="B199">
        <v>198</v>
      </c>
      <c r="C199" t="s">
        <v>771</v>
      </c>
      <c r="D199">
        <v>0</v>
      </c>
      <c r="E199">
        <v>0</v>
      </c>
      <c r="F199" s="1" t="s">
        <v>1059</v>
      </c>
      <c r="G199">
        <v>5</v>
      </c>
      <c r="H199" t="s">
        <v>21</v>
      </c>
      <c r="I199" t="s">
        <v>753</v>
      </c>
      <c r="J199" t="s">
        <v>152</v>
      </c>
      <c r="K199" t="s">
        <v>24</v>
      </c>
      <c r="L199">
        <v>44363337</v>
      </c>
      <c r="M199" s="7">
        <v>44725.495416863429</v>
      </c>
      <c r="N199">
        <v>44363337</v>
      </c>
      <c r="O199" s="7">
        <v>44725.495416863429</v>
      </c>
    </row>
    <row r="200" spans="1:15" x14ac:dyDescent="0.35">
      <c r="A200">
        <v>1</v>
      </c>
      <c r="B200">
        <v>199</v>
      </c>
      <c r="C200" t="s">
        <v>774</v>
      </c>
      <c r="D200">
        <v>0</v>
      </c>
      <c r="E200">
        <v>0</v>
      </c>
      <c r="F200" s="1" t="s">
        <v>1060</v>
      </c>
      <c r="G200">
        <v>0</v>
      </c>
      <c r="H200" t="s">
        <v>21</v>
      </c>
      <c r="I200" t="s">
        <v>753</v>
      </c>
      <c r="J200" t="s">
        <v>143</v>
      </c>
      <c r="K200" t="s">
        <v>24</v>
      </c>
      <c r="L200">
        <v>44363337</v>
      </c>
      <c r="M200" s="7">
        <v>44725.495417048609</v>
      </c>
      <c r="N200">
        <v>44363337</v>
      </c>
      <c r="O200" s="7">
        <v>44725.495417048609</v>
      </c>
    </row>
    <row r="201" spans="1:15" x14ac:dyDescent="0.35">
      <c r="A201">
        <v>1</v>
      </c>
      <c r="B201">
        <v>200</v>
      </c>
      <c r="C201" t="s">
        <v>778</v>
      </c>
      <c r="D201">
        <v>0</v>
      </c>
      <c r="E201">
        <v>0</v>
      </c>
      <c r="F201" s="1" t="s">
        <v>1061</v>
      </c>
      <c r="G201">
        <v>1</v>
      </c>
      <c r="H201" t="s">
        <v>135</v>
      </c>
      <c r="I201" t="s">
        <v>753</v>
      </c>
      <c r="J201" t="s">
        <v>126</v>
      </c>
      <c r="K201" t="s">
        <v>24</v>
      </c>
      <c r="L201">
        <v>44363337</v>
      </c>
      <c r="M201" s="7">
        <v>44725.495417245373</v>
      </c>
      <c r="N201">
        <v>44363337</v>
      </c>
      <c r="O201" s="7">
        <v>44725.495417245373</v>
      </c>
    </row>
    <row r="202" spans="1:15" x14ac:dyDescent="0.35">
      <c r="A202">
        <v>1</v>
      </c>
      <c r="B202">
        <v>201</v>
      </c>
      <c r="C202" t="s">
        <v>782</v>
      </c>
      <c r="D202">
        <v>0</v>
      </c>
      <c r="E202">
        <v>0</v>
      </c>
      <c r="F202" s="1" t="s">
        <v>1062</v>
      </c>
      <c r="G202">
        <v>0</v>
      </c>
      <c r="H202" t="s">
        <v>135</v>
      </c>
      <c r="I202" t="s">
        <v>86</v>
      </c>
      <c r="J202" t="s">
        <v>126</v>
      </c>
      <c r="K202" t="s">
        <v>24</v>
      </c>
      <c r="L202">
        <v>44363337</v>
      </c>
      <c r="M202" s="7">
        <v>44725.495417245373</v>
      </c>
      <c r="N202">
        <v>44363337</v>
      </c>
      <c r="O202" s="7">
        <v>44725.495417245373</v>
      </c>
    </row>
    <row r="203" spans="1:15" x14ac:dyDescent="0.35">
      <c r="A203">
        <v>1</v>
      </c>
      <c r="B203">
        <v>202</v>
      </c>
      <c r="C203" t="s">
        <v>785</v>
      </c>
      <c r="D203">
        <v>1</v>
      </c>
      <c r="E203">
        <v>0</v>
      </c>
      <c r="F203" s="1" t="s">
        <v>1063</v>
      </c>
      <c r="G203">
        <v>0</v>
      </c>
      <c r="H203" t="s">
        <v>135</v>
      </c>
      <c r="I203" t="s">
        <v>91</v>
      </c>
      <c r="J203" t="s">
        <v>126</v>
      </c>
      <c r="K203" t="s">
        <v>24</v>
      </c>
      <c r="L203">
        <v>44363337</v>
      </c>
      <c r="M203" s="7">
        <v>44725.495417395832</v>
      </c>
      <c r="N203">
        <v>44363337</v>
      </c>
      <c r="O203" s="7">
        <v>44725.495417395832</v>
      </c>
    </row>
    <row r="204" spans="1:15" x14ac:dyDescent="0.35">
      <c r="A204">
        <v>1</v>
      </c>
      <c r="B204">
        <v>203</v>
      </c>
      <c r="C204" t="s">
        <v>789</v>
      </c>
      <c r="D204">
        <v>1</v>
      </c>
      <c r="E204">
        <v>0</v>
      </c>
      <c r="F204" s="1" t="s">
        <v>1064</v>
      </c>
      <c r="G204">
        <v>2</v>
      </c>
      <c r="H204" t="s">
        <v>135</v>
      </c>
      <c r="I204" t="s">
        <v>86</v>
      </c>
      <c r="J204" t="s">
        <v>126</v>
      </c>
      <c r="K204" t="s">
        <v>24</v>
      </c>
      <c r="L204">
        <v>44363337</v>
      </c>
      <c r="M204" s="7">
        <v>44725.495417592596</v>
      </c>
      <c r="N204">
        <v>44363337</v>
      </c>
      <c r="O204" s="7">
        <v>44725.495417592596</v>
      </c>
    </row>
    <row r="205" spans="1:15" x14ac:dyDescent="0.35">
      <c r="A205">
        <v>1</v>
      </c>
      <c r="B205">
        <v>204</v>
      </c>
      <c r="C205" t="s">
        <v>793</v>
      </c>
      <c r="D205">
        <v>1</v>
      </c>
      <c r="E205">
        <v>0</v>
      </c>
      <c r="F205" s="1" t="s">
        <v>1065</v>
      </c>
      <c r="G205">
        <v>2</v>
      </c>
      <c r="H205" t="s">
        <v>135</v>
      </c>
      <c r="I205" t="s">
        <v>91</v>
      </c>
      <c r="J205" t="s">
        <v>126</v>
      </c>
      <c r="K205" t="s">
        <v>24</v>
      </c>
      <c r="L205">
        <v>44363337</v>
      </c>
      <c r="M205" s="7">
        <v>44725.495417789352</v>
      </c>
      <c r="N205">
        <v>44363337</v>
      </c>
      <c r="O205" s="7">
        <v>44725.495417789352</v>
      </c>
    </row>
    <row r="206" spans="1:15" x14ac:dyDescent="0.35">
      <c r="A206">
        <v>1</v>
      </c>
      <c r="B206">
        <v>205</v>
      </c>
      <c r="C206" t="s">
        <v>797</v>
      </c>
      <c r="D206">
        <v>1</v>
      </c>
      <c r="E206">
        <v>0</v>
      </c>
      <c r="F206" s="1" t="s">
        <v>1066</v>
      </c>
      <c r="G206">
        <v>4</v>
      </c>
      <c r="H206" t="s">
        <v>135</v>
      </c>
      <c r="I206" t="s">
        <v>86</v>
      </c>
      <c r="J206" t="s">
        <v>126</v>
      </c>
      <c r="K206" t="s">
        <v>24</v>
      </c>
      <c r="L206">
        <v>44363337</v>
      </c>
      <c r="M206" s="7">
        <v>44725.495417939812</v>
      </c>
      <c r="N206">
        <v>44363337</v>
      </c>
      <c r="O206" s="7">
        <v>44725.495417939812</v>
      </c>
    </row>
    <row r="207" spans="1:15" x14ac:dyDescent="0.35">
      <c r="A207">
        <v>1</v>
      </c>
      <c r="B207">
        <v>206</v>
      </c>
      <c r="C207" t="s">
        <v>801</v>
      </c>
      <c r="D207">
        <v>1</v>
      </c>
      <c r="E207">
        <v>0</v>
      </c>
      <c r="F207" s="1" t="s">
        <v>1067</v>
      </c>
      <c r="G207">
        <v>2</v>
      </c>
      <c r="H207" t="s">
        <v>21</v>
      </c>
      <c r="I207" t="s">
        <v>91</v>
      </c>
      <c r="J207" t="s">
        <v>143</v>
      </c>
      <c r="K207" t="s">
        <v>24</v>
      </c>
      <c r="L207">
        <v>44363337</v>
      </c>
      <c r="M207" s="7">
        <v>44725.495417939812</v>
      </c>
      <c r="N207">
        <v>44363337</v>
      </c>
      <c r="O207" s="7">
        <v>44725.495417939812</v>
      </c>
    </row>
    <row r="208" spans="1:15" x14ac:dyDescent="0.35">
      <c r="A208">
        <v>1</v>
      </c>
      <c r="B208">
        <v>207</v>
      </c>
      <c r="C208" t="s">
        <v>804</v>
      </c>
      <c r="D208">
        <v>1</v>
      </c>
      <c r="E208">
        <v>0</v>
      </c>
      <c r="F208" s="1" t="s">
        <v>1068</v>
      </c>
      <c r="G208">
        <v>2</v>
      </c>
      <c r="H208" t="s">
        <v>21</v>
      </c>
      <c r="I208" t="s">
        <v>86</v>
      </c>
      <c r="J208" t="s">
        <v>143</v>
      </c>
      <c r="K208" t="s">
        <v>24</v>
      </c>
      <c r="L208">
        <v>44363337</v>
      </c>
      <c r="M208" s="7">
        <v>44725.495418136576</v>
      </c>
      <c r="N208">
        <v>44363337</v>
      </c>
      <c r="O208" s="7">
        <v>44725.495418136576</v>
      </c>
    </row>
    <row r="209" spans="1:15" x14ac:dyDescent="0.35">
      <c r="A209">
        <v>1</v>
      </c>
      <c r="B209">
        <v>208</v>
      </c>
      <c r="C209" t="s">
        <v>808</v>
      </c>
      <c r="D209">
        <v>1</v>
      </c>
      <c r="E209">
        <v>0</v>
      </c>
      <c r="F209" s="1" t="s">
        <v>1069</v>
      </c>
      <c r="G209">
        <v>3</v>
      </c>
      <c r="H209" t="s">
        <v>21</v>
      </c>
      <c r="I209" t="s">
        <v>86</v>
      </c>
      <c r="J209" t="s">
        <v>143</v>
      </c>
      <c r="K209" t="s">
        <v>24</v>
      </c>
      <c r="L209">
        <v>44363337</v>
      </c>
      <c r="M209" s="7">
        <v>45068.507683796299</v>
      </c>
      <c r="N209">
        <v>44363337</v>
      </c>
      <c r="O209" s="7">
        <v>45068.507683796299</v>
      </c>
    </row>
    <row r="210" spans="1:15" x14ac:dyDescent="0.35">
      <c r="A210">
        <v>1</v>
      </c>
      <c r="B210">
        <v>209</v>
      </c>
      <c r="C210" t="s">
        <v>812</v>
      </c>
      <c r="D210">
        <v>1</v>
      </c>
      <c r="E210">
        <v>0</v>
      </c>
      <c r="F210" s="1" t="s">
        <v>1070</v>
      </c>
      <c r="G210">
        <v>3</v>
      </c>
      <c r="H210" t="s">
        <v>21</v>
      </c>
      <c r="I210" t="s">
        <v>86</v>
      </c>
      <c r="J210" t="s">
        <v>143</v>
      </c>
      <c r="K210" t="s">
        <v>24</v>
      </c>
      <c r="L210">
        <v>44363337</v>
      </c>
      <c r="M210" s="7">
        <v>45068.507683946758</v>
      </c>
      <c r="N210">
        <v>44363337</v>
      </c>
      <c r="O210" s="7">
        <v>45068.507683946758</v>
      </c>
    </row>
    <row r="211" spans="1:15" x14ac:dyDescent="0.35">
      <c r="A211">
        <v>1</v>
      </c>
      <c r="B211">
        <v>210</v>
      </c>
      <c r="C211" t="s">
        <v>816</v>
      </c>
      <c r="D211">
        <v>1</v>
      </c>
      <c r="E211">
        <v>0</v>
      </c>
      <c r="F211" s="1" t="s">
        <v>1071</v>
      </c>
      <c r="G211">
        <v>3</v>
      </c>
      <c r="H211" t="s">
        <v>21</v>
      </c>
      <c r="I211" t="s">
        <v>86</v>
      </c>
      <c r="J211" t="s">
        <v>143</v>
      </c>
      <c r="K211" t="s">
        <v>24</v>
      </c>
      <c r="L211">
        <v>44363337</v>
      </c>
      <c r="M211" s="7">
        <v>45068.507684062497</v>
      </c>
      <c r="N211">
        <v>44363337</v>
      </c>
      <c r="O211" s="7">
        <v>45068.507684062497</v>
      </c>
    </row>
    <row r="212" spans="1:15" x14ac:dyDescent="0.35">
      <c r="A212">
        <v>1</v>
      </c>
      <c r="B212">
        <v>211</v>
      </c>
      <c r="C212" t="s">
        <v>820</v>
      </c>
      <c r="D212">
        <v>1</v>
      </c>
      <c r="E212">
        <v>0</v>
      </c>
      <c r="F212" s="1" t="s">
        <v>1072</v>
      </c>
      <c r="G212">
        <v>2</v>
      </c>
      <c r="H212" t="s">
        <v>21</v>
      </c>
      <c r="I212" t="s">
        <v>86</v>
      </c>
      <c r="J212" t="s">
        <v>143</v>
      </c>
      <c r="K212" t="s">
        <v>24</v>
      </c>
      <c r="L212">
        <v>44363337</v>
      </c>
      <c r="M212" s="7">
        <v>45068.50858321759</v>
      </c>
      <c r="N212">
        <v>44363337</v>
      </c>
      <c r="O212" s="7">
        <v>45068.50858321759</v>
      </c>
    </row>
    <row r="213" spans="1:15" x14ac:dyDescent="0.35">
      <c r="A213">
        <v>1</v>
      </c>
      <c r="B213">
        <v>212</v>
      </c>
      <c r="C213" t="s">
        <v>824</v>
      </c>
      <c r="D213">
        <v>1</v>
      </c>
      <c r="E213">
        <v>0</v>
      </c>
      <c r="F213" s="1" t="s">
        <v>1073</v>
      </c>
      <c r="G213">
        <v>2</v>
      </c>
      <c r="H213" t="s">
        <v>21</v>
      </c>
      <c r="I213" t="s">
        <v>91</v>
      </c>
      <c r="J213" t="s">
        <v>131</v>
      </c>
      <c r="K213" t="s">
        <v>24</v>
      </c>
      <c r="L213">
        <v>44363337</v>
      </c>
      <c r="M213" s="7">
        <v>44725.49541851852</v>
      </c>
      <c r="N213">
        <v>44363337</v>
      </c>
      <c r="O213" s="7">
        <v>44725.49541851852</v>
      </c>
    </row>
    <row r="216" spans="1:15" x14ac:dyDescent="0.35">
      <c r="M216" s="7"/>
      <c r="O216"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CDC73-37E4-4FDD-B363-8F4552158510}">
  <dimension ref="A1:Y19"/>
  <sheetViews>
    <sheetView workbookViewId="0">
      <selection activeCell="G19" sqref="G19"/>
    </sheetView>
  </sheetViews>
  <sheetFormatPr baseColWidth="10" defaultRowHeight="14.25" x14ac:dyDescent="0.35"/>
  <cols>
    <col min="13" max="13" width="11.42578125" style="1"/>
    <col min="14" max="14" width="13" style="1" bestFit="1" customWidth="1"/>
    <col min="15" max="24" width="11.42578125" style="1"/>
  </cols>
  <sheetData>
    <row r="1" spans="1:25" x14ac:dyDescent="0.35">
      <c r="A1" t="s">
        <v>1075</v>
      </c>
      <c r="M1" s="1" t="s">
        <v>0</v>
      </c>
      <c r="N1" s="1" t="s">
        <v>1089</v>
      </c>
      <c r="O1" s="1" t="s">
        <v>1090</v>
      </c>
      <c r="P1" s="1" t="s">
        <v>1091</v>
      </c>
      <c r="Q1" s="1" t="s">
        <v>1092</v>
      </c>
      <c r="R1" s="1" t="s">
        <v>1093</v>
      </c>
      <c r="S1" s="1" t="s">
        <v>1094</v>
      </c>
      <c r="T1" s="1" t="s">
        <v>1095</v>
      </c>
      <c r="U1" s="1" t="s">
        <v>1096</v>
      </c>
      <c r="V1" s="1" t="s">
        <v>1097</v>
      </c>
      <c r="W1" s="1" t="s">
        <v>1098</v>
      </c>
      <c r="X1" s="1" t="s">
        <v>1099</v>
      </c>
    </row>
    <row r="2" spans="1:25" x14ac:dyDescent="0.35">
      <c r="A2" t="s">
        <v>1076</v>
      </c>
      <c r="M2" s="1" t="s">
        <v>15</v>
      </c>
      <c r="N2" s="1" t="s">
        <v>1132</v>
      </c>
      <c r="O2" s="1" t="s">
        <v>19</v>
      </c>
      <c r="P2" s="1" t="s">
        <v>1103</v>
      </c>
      <c r="Q2" s="1" t="s">
        <v>1100</v>
      </c>
      <c r="R2" s="1" t="s">
        <v>1101</v>
      </c>
      <c r="U2" s="1" t="s">
        <v>1102</v>
      </c>
      <c r="V2" s="1" t="s">
        <v>32</v>
      </c>
      <c r="W2" s="1" t="s">
        <v>62</v>
      </c>
      <c r="X2" s="1" t="s">
        <v>1104</v>
      </c>
      <c r="Y2" t="str">
        <f>CONCATENATE("exec sp_Dgm_Tareos_TransferirTareo_Detalle '",M2,"|",N2,"|",O2,"|",P2,"|",Q2,"|",R2,"|",S2,"|",T2,"|",U2,"|",V2,"|",W2,"|",X2,"'")</f>
        <v>exec sp_Dgm_Tareos_TransferirTareo_Detalle '01|005000000015|1|73585660|PAS|1105-P|||U22|003|8|54'</v>
      </c>
    </row>
    <row r="3" spans="1:25" x14ac:dyDescent="0.35">
      <c r="A3" t="s">
        <v>1077</v>
      </c>
      <c r="M3" s="1" t="s">
        <v>15</v>
      </c>
      <c r="N3" s="1" t="s">
        <v>1132</v>
      </c>
      <c r="O3" s="1" t="s">
        <v>29</v>
      </c>
      <c r="P3" s="1" t="s">
        <v>1105</v>
      </c>
      <c r="Q3" s="1" t="s">
        <v>1100</v>
      </c>
      <c r="R3" s="1" t="s">
        <v>1101</v>
      </c>
      <c r="U3" s="1" t="s">
        <v>1102</v>
      </c>
      <c r="V3" s="1" t="s">
        <v>32</v>
      </c>
      <c r="W3" s="1" t="s">
        <v>62</v>
      </c>
      <c r="X3" s="1" t="s">
        <v>1104</v>
      </c>
      <c r="Y3" t="str">
        <f t="shared" ref="Y3:Y18" si="0">CONCATENATE("exec sp_Dgm_Tareos_TransferirTareo_Detalle '",M3,"|",N3,"|",O3,"|",P3,"|",Q3,"|",R3,"|",S3,"|",T3,"|",U3,"|",V3,"|",W3,"|",X3,"'")</f>
        <v>exec sp_Dgm_Tareos_TransferirTareo_Detalle '01|005000000015|2|48818780|PAS|1105-P|||U22|003|8|54'</v>
      </c>
    </row>
    <row r="4" spans="1:25" x14ac:dyDescent="0.35">
      <c r="A4" t="s">
        <v>1078</v>
      </c>
      <c r="M4" s="1" t="s">
        <v>15</v>
      </c>
      <c r="N4" s="1" t="s">
        <v>1132</v>
      </c>
      <c r="O4" s="1" t="s">
        <v>34</v>
      </c>
      <c r="P4" s="1" t="s">
        <v>1106</v>
      </c>
      <c r="Q4" s="1" t="s">
        <v>1100</v>
      </c>
      <c r="R4" s="1" t="s">
        <v>1101</v>
      </c>
      <c r="U4" s="1" t="s">
        <v>1102</v>
      </c>
      <c r="V4" s="1" t="s">
        <v>32</v>
      </c>
      <c r="W4" s="1" t="s">
        <v>62</v>
      </c>
      <c r="X4" s="1" t="s">
        <v>1107</v>
      </c>
      <c r="Y4" t="str">
        <f t="shared" si="0"/>
        <v>exec sp_Dgm_Tareos_TransferirTareo_Detalle '01|005000000015|3|72482263|PAS|1105-P|||U22|003|8|42'</v>
      </c>
    </row>
    <row r="5" spans="1:25" x14ac:dyDescent="0.35">
      <c r="A5" t="s">
        <v>1079</v>
      </c>
      <c r="M5" s="1" t="s">
        <v>15</v>
      </c>
      <c r="N5" s="1" t="s">
        <v>1132</v>
      </c>
      <c r="O5" s="1" t="s">
        <v>40</v>
      </c>
      <c r="P5" s="1" t="s">
        <v>1108</v>
      </c>
      <c r="Q5" s="1" t="s">
        <v>1100</v>
      </c>
      <c r="R5" s="1" t="s">
        <v>1101</v>
      </c>
      <c r="U5" s="1" t="s">
        <v>1102</v>
      </c>
      <c r="V5" s="1" t="s">
        <v>32</v>
      </c>
      <c r="W5" s="1" t="s">
        <v>62</v>
      </c>
      <c r="X5" s="1" t="s">
        <v>1109</v>
      </c>
      <c r="Y5" t="str">
        <f t="shared" si="0"/>
        <v>exec sp_Dgm_Tareos_TransferirTareo_Detalle '01|005000000015|4|44224390|PAS|1105-P|||U22|003|8|61'</v>
      </c>
    </row>
    <row r="6" spans="1:25" x14ac:dyDescent="0.35">
      <c r="A6" t="s">
        <v>1080</v>
      </c>
      <c r="M6" s="1" t="s">
        <v>15</v>
      </c>
      <c r="N6" s="1" t="s">
        <v>1132</v>
      </c>
      <c r="O6" s="1" t="s">
        <v>45</v>
      </c>
      <c r="P6" s="1" t="s">
        <v>1110</v>
      </c>
      <c r="Q6" s="1" t="s">
        <v>1100</v>
      </c>
      <c r="R6" s="1" t="s">
        <v>1101</v>
      </c>
      <c r="U6" s="1" t="s">
        <v>1102</v>
      </c>
      <c r="V6" s="1" t="s">
        <v>32</v>
      </c>
      <c r="W6" s="1" t="s">
        <v>62</v>
      </c>
      <c r="X6" s="1" t="s">
        <v>1111</v>
      </c>
      <c r="Y6" t="str">
        <f t="shared" si="0"/>
        <v>exec sp_Dgm_Tareos_TransferirTareo_Detalle '01|005000000015|5|73578126|PAS|1105-P|||U22|003|8|48'</v>
      </c>
    </row>
    <row r="7" spans="1:25" x14ac:dyDescent="0.35">
      <c r="A7" t="s">
        <v>1081</v>
      </c>
      <c r="M7" s="1" t="s">
        <v>15</v>
      </c>
      <c r="N7" s="1" t="s">
        <v>1132</v>
      </c>
      <c r="O7" s="1" t="s">
        <v>51</v>
      </c>
      <c r="P7" s="1" t="s">
        <v>1112</v>
      </c>
      <c r="Q7" s="1" t="s">
        <v>1100</v>
      </c>
      <c r="R7" s="1" t="s">
        <v>1101</v>
      </c>
      <c r="U7" s="1" t="s">
        <v>1102</v>
      </c>
      <c r="V7" s="1" t="s">
        <v>32</v>
      </c>
      <c r="W7" s="1" t="s">
        <v>62</v>
      </c>
      <c r="X7" s="1" t="s">
        <v>1109</v>
      </c>
      <c r="Y7" t="str">
        <f t="shared" si="0"/>
        <v>exec sp_Dgm_Tareos_TransferirTareo_Detalle '01|005000000015|6|43451584|PAS|1105-P|||U22|003|8|61'</v>
      </c>
    </row>
    <row r="8" spans="1:25" x14ac:dyDescent="0.35">
      <c r="A8" t="s">
        <v>1082</v>
      </c>
      <c r="M8" s="1" t="s">
        <v>15</v>
      </c>
      <c r="N8" s="1" t="s">
        <v>1132</v>
      </c>
      <c r="O8" s="1" t="s">
        <v>56</v>
      </c>
      <c r="P8" s="1" t="s">
        <v>1113</v>
      </c>
      <c r="Q8" s="1" t="s">
        <v>1100</v>
      </c>
      <c r="R8" s="1" t="s">
        <v>1101</v>
      </c>
      <c r="U8" s="1" t="s">
        <v>1102</v>
      </c>
      <c r="V8" s="1" t="s">
        <v>32</v>
      </c>
      <c r="W8" s="1" t="s">
        <v>62</v>
      </c>
      <c r="X8" s="1" t="s">
        <v>1107</v>
      </c>
      <c r="Y8" t="str">
        <f t="shared" si="0"/>
        <v>exec sp_Dgm_Tareos_TransferirTareo_Detalle '01|005000000015|7|75161349|PAS|1105-P|||U22|003|8|42'</v>
      </c>
    </row>
    <row r="9" spans="1:25" x14ac:dyDescent="0.35">
      <c r="A9" t="s">
        <v>1083</v>
      </c>
      <c r="M9" s="1" t="s">
        <v>15</v>
      </c>
      <c r="N9" s="1" t="s">
        <v>1132</v>
      </c>
      <c r="O9" s="1" t="s">
        <v>62</v>
      </c>
      <c r="P9" s="1" t="s">
        <v>1114</v>
      </c>
      <c r="Q9" s="1" t="s">
        <v>1100</v>
      </c>
      <c r="R9" s="1" t="s">
        <v>1101</v>
      </c>
      <c r="U9" s="1" t="s">
        <v>1102</v>
      </c>
      <c r="V9" s="1" t="s">
        <v>32</v>
      </c>
      <c r="W9" s="1" t="s">
        <v>62</v>
      </c>
      <c r="X9" s="1" t="s">
        <v>1104</v>
      </c>
      <c r="Y9" t="str">
        <f t="shared" si="0"/>
        <v>exec sp_Dgm_Tareos_TransferirTareo_Detalle '01|005000000015|8|41691972|PAS|1105-P|||U22|003|8|54'</v>
      </c>
    </row>
    <row r="10" spans="1:25" x14ac:dyDescent="0.35">
      <c r="A10" t="s">
        <v>1084</v>
      </c>
      <c r="M10" s="1" t="s">
        <v>15</v>
      </c>
      <c r="N10" s="1" t="s">
        <v>1132</v>
      </c>
      <c r="O10" s="1" t="s">
        <v>67</v>
      </c>
      <c r="P10" s="1" t="s">
        <v>1115</v>
      </c>
      <c r="Q10" s="1" t="s">
        <v>1100</v>
      </c>
      <c r="R10" s="1" t="s">
        <v>1101</v>
      </c>
      <c r="U10" s="1" t="s">
        <v>1102</v>
      </c>
      <c r="V10" s="1" t="s">
        <v>32</v>
      </c>
      <c r="W10" s="1" t="s">
        <v>62</v>
      </c>
      <c r="X10" s="1" t="s">
        <v>1104</v>
      </c>
      <c r="Y10" t="str">
        <f t="shared" si="0"/>
        <v>exec sp_Dgm_Tareos_TransferirTareo_Detalle '01|005000000015|9|77081409|PAS|1105-P|||U22|003|8|54'</v>
      </c>
    </row>
    <row r="11" spans="1:25" x14ac:dyDescent="0.35">
      <c r="M11" s="1" t="s">
        <v>15</v>
      </c>
      <c r="N11" s="1" t="s">
        <v>1132</v>
      </c>
      <c r="O11" s="1" t="s">
        <v>73</v>
      </c>
      <c r="P11" s="1" t="s">
        <v>1116</v>
      </c>
      <c r="Q11" s="1" t="s">
        <v>1100</v>
      </c>
      <c r="R11" s="1" t="s">
        <v>1101</v>
      </c>
      <c r="U11" s="1" t="s">
        <v>1102</v>
      </c>
      <c r="V11" s="1" t="s">
        <v>32</v>
      </c>
      <c r="W11" s="1" t="s">
        <v>62</v>
      </c>
      <c r="X11" s="1" t="s">
        <v>1117</v>
      </c>
      <c r="Y11" t="str">
        <f t="shared" si="0"/>
        <v>exec sp_Dgm_Tareos_TransferirTareo_Detalle '01|005000000015|10|71626187|PAS|1105-P|||U22|003|8|58'</v>
      </c>
    </row>
    <row r="12" spans="1:25" x14ac:dyDescent="0.35">
      <c r="M12" s="1" t="s">
        <v>15</v>
      </c>
      <c r="N12" s="1" t="s">
        <v>1132</v>
      </c>
      <c r="O12" s="1" t="s">
        <v>78</v>
      </c>
      <c r="P12" s="1" t="s">
        <v>1118</v>
      </c>
      <c r="Q12" s="1" t="s">
        <v>1100</v>
      </c>
      <c r="R12" s="1" t="s">
        <v>1101</v>
      </c>
      <c r="U12" s="1" t="s">
        <v>1102</v>
      </c>
      <c r="V12" s="1" t="s">
        <v>32</v>
      </c>
      <c r="W12" s="1" t="s">
        <v>62</v>
      </c>
      <c r="X12" s="1" t="s">
        <v>1119</v>
      </c>
      <c r="Y12" t="str">
        <f t="shared" si="0"/>
        <v>exec sp_Dgm_Tareos_TransferirTareo_Detalle '01|005000000015|11|75846989|PAS|1105-P|||U22|003|8|50'</v>
      </c>
    </row>
    <row r="13" spans="1:25" x14ac:dyDescent="0.35">
      <c r="M13" s="1" t="s">
        <v>15</v>
      </c>
      <c r="N13" s="1" t="s">
        <v>1132</v>
      </c>
      <c r="O13" s="1" t="s">
        <v>84</v>
      </c>
      <c r="P13" s="1" t="s">
        <v>1120</v>
      </c>
      <c r="Q13" s="1" t="s">
        <v>1100</v>
      </c>
      <c r="R13" s="1" t="s">
        <v>1101</v>
      </c>
      <c r="U13" s="1" t="s">
        <v>1102</v>
      </c>
      <c r="V13" s="1" t="s">
        <v>32</v>
      </c>
      <c r="W13" s="1" t="s">
        <v>62</v>
      </c>
      <c r="X13" s="1" t="s">
        <v>1121</v>
      </c>
      <c r="Y13" t="str">
        <f t="shared" si="0"/>
        <v>exec sp_Dgm_Tareos_TransferirTareo_Detalle '01|005000000015|12|75408265|PAS|1105-P|||U22|003|8|53'</v>
      </c>
    </row>
    <row r="14" spans="1:25" x14ac:dyDescent="0.35">
      <c r="M14" s="1" t="s">
        <v>15</v>
      </c>
      <c r="N14" s="1" t="s">
        <v>1132</v>
      </c>
      <c r="O14" s="1" t="s">
        <v>89</v>
      </c>
      <c r="P14" s="1" t="s">
        <v>1122</v>
      </c>
      <c r="Q14" s="1" t="s">
        <v>1100</v>
      </c>
      <c r="R14" s="1" t="s">
        <v>1101</v>
      </c>
      <c r="U14" s="1" t="s">
        <v>1102</v>
      </c>
      <c r="V14" s="1" t="s">
        <v>32</v>
      </c>
      <c r="W14" s="1" t="s">
        <v>62</v>
      </c>
      <c r="X14" s="1" t="s">
        <v>1121</v>
      </c>
      <c r="Y14" t="str">
        <f t="shared" si="0"/>
        <v>exec sp_Dgm_Tareos_TransferirTareo_Detalle '01|005000000015|13|43310299|PAS|1105-P|||U22|003|8|53'</v>
      </c>
    </row>
    <row r="15" spans="1:25" x14ac:dyDescent="0.35">
      <c r="M15" s="1" t="s">
        <v>15</v>
      </c>
      <c r="N15" s="1" t="s">
        <v>1132</v>
      </c>
      <c r="O15" s="1" t="s">
        <v>1123</v>
      </c>
      <c r="P15" s="1" t="s">
        <v>1124</v>
      </c>
      <c r="Q15" s="1" t="s">
        <v>1100</v>
      </c>
      <c r="R15" s="1" t="s">
        <v>1101</v>
      </c>
      <c r="U15" s="1" t="s">
        <v>1102</v>
      </c>
      <c r="V15" s="1" t="s">
        <v>32</v>
      </c>
      <c r="W15" s="1" t="s">
        <v>62</v>
      </c>
      <c r="X15" s="1" t="s">
        <v>1125</v>
      </c>
      <c r="Y15" t="str">
        <f t="shared" si="0"/>
        <v>exec sp_Dgm_Tareos_TransferirTareo_Detalle '01|005000000015|14|42983350|PAS|1105-P|||U22|003|8|51'</v>
      </c>
    </row>
    <row r="16" spans="1:25" x14ac:dyDescent="0.35">
      <c r="M16" s="1" t="s">
        <v>15</v>
      </c>
      <c r="N16" s="1" t="s">
        <v>1132</v>
      </c>
      <c r="O16" s="1" t="s">
        <v>1126</v>
      </c>
      <c r="P16" s="1" t="s">
        <v>1127</v>
      </c>
      <c r="Q16" s="1" t="s">
        <v>1100</v>
      </c>
      <c r="R16" s="1" t="s">
        <v>1101</v>
      </c>
      <c r="U16" s="1" t="s">
        <v>1102</v>
      </c>
      <c r="V16" s="1" t="s">
        <v>32</v>
      </c>
      <c r="W16" s="1" t="s">
        <v>62</v>
      </c>
      <c r="X16" s="1" t="s">
        <v>1125</v>
      </c>
      <c r="Y16" t="str">
        <f t="shared" si="0"/>
        <v>exec sp_Dgm_Tareos_TransferirTareo_Detalle '01|005000000015|15|16722252|PAS|1105-P|||U22|003|8|51'</v>
      </c>
    </row>
    <row r="17" spans="7:25" x14ac:dyDescent="0.35">
      <c r="M17" s="1" t="s">
        <v>15</v>
      </c>
      <c r="N17" s="1" t="s">
        <v>1132</v>
      </c>
      <c r="O17" s="1" t="s">
        <v>104</v>
      </c>
      <c r="P17" s="1" t="s">
        <v>1128</v>
      </c>
      <c r="Q17" s="1" t="s">
        <v>1100</v>
      </c>
      <c r="R17" s="1" t="s">
        <v>1101</v>
      </c>
      <c r="U17" s="1" t="s">
        <v>1102</v>
      </c>
      <c r="V17" s="1" t="s">
        <v>32</v>
      </c>
      <c r="W17" s="1" t="s">
        <v>62</v>
      </c>
      <c r="X17" s="1" t="s">
        <v>1129</v>
      </c>
      <c r="Y17" t="str">
        <f t="shared" si="0"/>
        <v>exec sp_Dgm_Tareos_TransferirTareo_Detalle '01|005000000015|16|44789017|PAS|1105-P|||U22|003|8|57'</v>
      </c>
    </row>
    <row r="18" spans="7:25" x14ac:dyDescent="0.35">
      <c r="M18" s="1" t="s">
        <v>15</v>
      </c>
      <c r="N18" s="1" t="s">
        <v>1132</v>
      </c>
      <c r="O18" s="1" t="s">
        <v>1130</v>
      </c>
      <c r="P18" s="1" t="s">
        <v>1131</v>
      </c>
      <c r="Q18" s="1" t="s">
        <v>1100</v>
      </c>
      <c r="R18" s="1" t="s">
        <v>1101</v>
      </c>
      <c r="U18" s="1" t="s">
        <v>1102</v>
      </c>
      <c r="V18" s="1" t="s">
        <v>32</v>
      </c>
      <c r="W18" s="1" t="s">
        <v>62</v>
      </c>
      <c r="X18" s="1" t="s">
        <v>1129</v>
      </c>
      <c r="Y18" t="str">
        <f t="shared" si="0"/>
        <v>exec sp_Dgm_Tareos_TransferirTareo_Detalle '01|005000000015|17|48328512|PAS|1105-P|||U22|003|8|57'</v>
      </c>
    </row>
    <row r="19" spans="7:25" ht="409.5" x14ac:dyDescent="0.35">
      <c r="G19" s="8" t="s">
        <v>1214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A62A-8C9F-4F78-9AD4-63F25D630308}">
  <dimension ref="A1:O223"/>
  <sheetViews>
    <sheetView topLeftCell="A130" workbookViewId="0">
      <selection activeCell="I160" sqref="I160"/>
    </sheetView>
  </sheetViews>
  <sheetFormatPr baseColWidth="10" defaultRowHeight="14.25" x14ac:dyDescent="0.35"/>
  <cols>
    <col min="1" max="8" width="11.42578125" style="1"/>
    <col min="9" max="9" width="32.28515625" style="1" customWidth="1"/>
    <col min="10" max="16384" width="11.42578125" style="1"/>
  </cols>
  <sheetData>
    <row r="1" spans="1:1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5">
      <c r="A2" s="1" t="s">
        <v>15</v>
      </c>
      <c r="B2" s="1" t="s">
        <v>16</v>
      </c>
      <c r="C2" s="1" t="s">
        <v>17</v>
      </c>
      <c r="D2" s="1" t="s">
        <v>18</v>
      </c>
      <c r="E2" s="1" t="s">
        <v>19</v>
      </c>
      <c r="F2" s="1" t="s">
        <v>1256</v>
      </c>
      <c r="G2" s="1" t="s">
        <v>18</v>
      </c>
      <c r="H2" s="1" t="s">
        <v>21</v>
      </c>
      <c r="I2" s="1" t="s">
        <v>22</v>
      </c>
      <c r="J2" s="1" t="s">
        <v>23</v>
      </c>
      <c r="K2" s="1" t="s">
        <v>24</v>
      </c>
      <c r="L2" s="1" t="s">
        <v>1232</v>
      </c>
      <c r="M2" s="1" t="s">
        <v>1257</v>
      </c>
      <c r="N2" s="1" t="s">
        <v>1232</v>
      </c>
      <c r="O2" s="1" t="s">
        <v>1257</v>
      </c>
    </row>
    <row r="3" spans="1:15" x14ac:dyDescent="0.35">
      <c r="A3" s="1" t="s">
        <v>15</v>
      </c>
      <c r="B3" s="1" t="s">
        <v>27</v>
      </c>
      <c r="C3" s="1" t="s">
        <v>289</v>
      </c>
      <c r="D3" s="1" t="s">
        <v>18</v>
      </c>
      <c r="E3" s="1" t="s">
        <v>1258</v>
      </c>
      <c r="F3" s="1" t="s">
        <v>1259</v>
      </c>
      <c r="G3" s="1" t="s">
        <v>34</v>
      </c>
      <c r="H3" s="1" t="s">
        <v>21</v>
      </c>
      <c r="I3" s="1" t="s">
        <v>22</v>
      </c>
      <c r="J3" s="1" t="s">
        <v>131</v>
      </c>
      <c r="K3" s="1" t="s">
        <v>24</v>
      </c>
      <c r="L3" s="1" t="s">
        <v>1232</v>
      </c>
      <c r="M3" s="1" t="s">
        <v>1260</v>
      </c>
      <c r="N3" s="1" t="s">
        <v>1232</v>
      </c>
      <c r="O3" s="1" t="s">
        <v>1260</v>
      </c>
    </row>
    <row r="4" spans="1:15" x14ac:dyDescent="0.35">
      <c r="A4" s="1" t="s">
        <v>15</v>
      </c>
      <c r="B4" s="1" t="s">
        <v>32</v>
      </c>
      <c r="C4" s="1" t="s">
        <v>293</v>
      </c>
      <c r="D4" s="1" t="s">
        <v>18</v>
      </c>
      <c r="E4" s="1" t="s">
        <v>1258</v>
      </c>
      <c r="F4" s="1" t="s">
        <v>1261</v>
      </c>
      <c r="G4" s="1" t="s">
        <v>18</v>
      </c>
      <c r="H4" s="1" t="s">
        <v>135</v>
      </c>
      <c r="I4" s="1" t="s">
        <v>22</v>
      </c>
      <c r="J4" s="1" t="s">
        <v>126</v>
      </c>
      <c r="K4" s="1" t="s">
        <v>24</v>
      </c>
      <c r="L4" s="1" t="s">
        <v>1232</v>
      </c>
      <c r="M4" s="1" t="s">
        <v>1262</v>
      </c>
      <c r="N4" s="1" t="s">
        <v>1232</v>
      </c>
      <c r="O4" s="1" t="s">
        <v>1262</v>
      </c>
    </row>
    <row r="5" spans="1:15" x14ac:dyDescent="0.35">
      <c r="A5" s="1" t="s">
        <v>15</v>
      </c>
      <c r="B5" s="1" t="s">
        <v>38</v>
      </c>
      <c r="C5" s="1" t="s">
        <v>296</v>
      </c>
      <c r="D5" s="1" t="s">
        <v>18</v>
      </c>
      <c r="E5" s="1" t="s">
        <v>1258</v>
      </c>
      <c r="F5" s="1" t="s">
        <v>1263</v>
      </c>
      <c r="G5" s="1" t="s">
        <v>18</v>
      </c>
      <c r="H5" s="1" t="s">
        <v>135</v>
      </c>
      <c r="I5" s="1" t="s">
        <v>22</v>
      </c>
      <c r="J5" s="1" t="s">
        <v>126</v>
      </c>
      <c r="K5" s="1" t="s">
        <v>24</v>
      </c>
      <c r="L5" s="1" t="s">
        <v>1232</v>
      </c>
      <c r="M5" s="1" t="s">
        <v>1264</v>
      </c>
      <c r="N5" s="1" t="s">
        <v>1232</v>
      </c>
      <c r="O5" s="1" t="s">
        <v>1264</v>
      </c>
    </row>
    <row r="6" spans="1:15" x14ac:dyDescent="0.35">
      <c r="A6" s="1" t="s">
        <v>15</v>
      </c>
      <c r="B6" s="1" t="s">
        <v>43</v>
      </c>
      <c r="C6" s="1" t="s">
        <v>300</v>
      </c>
      <c r="D6" s="1" t="s">
        <v>18</v>
      </c>
      <c r="E6" s="1" t="s">
        <v>1258</v>
      </c>
      <c r="F6" s="1" t="s">
        <v>1265</v>
      </c>
      <c r="G6" s="1" t="s">
        <v>19</v>
      </c>
      <c r="H6" s="1" t="s">
        <v>21</v>
      </c>
      <c r="I6" s="1" t="s">
        <v>22</v>
      </c>
      <c r="J6" s="1" t="s">
        <v>143</v>
      </c>
      <c r="K6" s="1" t="s">
        <v>24</v>
      </c>
      <c r="L6" s="1" t="s">
        <v>1232</v>
      </c>
      <c r="M6" s="1" t="s">
        <v>1266</v>
      </c>
      <c r="N6" s="1" t="s">
        <v>1232</v>
      </c>
      <c r="O6" s="1" t="s">
        <v>1266</v>
      </c>
    </row>
    <row r="7" spans="1:15" x14ac:dyDescent="0.35">
      <c r="A7" s="1" t="s">
        <v>15</v>
      </c>
      <c r="B7" s="1" t="s">
        <v>49</v>
      </c>
      <c r="C7" s="1" t="s">
        <v>303</v>
      </c>
      <c r="D7" s="1" t="s">
        <v>18</v>
      </c>
      <c r="E7" s="1" t="s">
        <v>1258</v>
      </c>
      <c r="F7" s="1" t="s">
        <v>1267</v>
      </c>
      <c r="G7" s="1" t="s">
        <v>18</v>
      </c>
      <c r="H7" s="1" t="s">
        <v>21</v>
      </c>
      <c r="I7" s="1" t="s">
        <v>22</v>
      </c>
      <c r="J7" s="1" t="s">
        <v>148</v>
      </c>
      <c r="K7" s="1" t="s">
        <v>24</v>
      </c>
      <c r="L7" s="1" t="s">
        <v>1232</v>
      </c>
      <c r="M7" s="1" t="s">
        <v>1268</v>
      </c>
      <c r="N7" s="1" t="s">
        <v>1232</v>
      </c>
      <c r="O7" s="1" t="s">
        <v>1268</v>
      </c>
    </row>
    <row r="8" spans="1:15" x14ac:dyDescent="0.35">
      <c r="A8" s="1" t="s">
        <v>15</v>
      </c>
      <c r="B8" s="1" t="s">
        <v>54</v>
      </c>
      <c r="C8" s="1" t="s">
        <v>307</v>
      </c>
      <c r="D8" s="1" t="s">
        <v>18</v>
      </c>
      <c r="E8" s="1" t="s">
        <v>1258</v>
      </c>
      <c r="F8" s="1" t="s">
        <v>1269</v>
      </c>
      <c r="G8" s="1" t="s">
        <v>40</v>
      </c>
      <c r="H8" s="1" t="s">
        <v>21</v>
      </c>
      <c r="I8" s="1" t="s">
        <v>22</v>
      </c>
      <c r="J8" s="1" t="s">
        <v>152</v>
      </c>
      <c r="K8" s="1" t="s">
        <v>24</v>
      </c>
      <c r="L8" s="1" t="s">
        <v>1232</v>
      </c>
      <c r="M8" s="1" t="s">
        <v>1270</v>
      </c>
      <c r="N8" s="1" t="s">
        <v>1232</v>
      </c>
      <c r="O8" s="1" t="s">
        <v>1270</v>
      </c>
    </row>
    <row r="9" spans="1:15" x14ac:dyDescent="0.35">
      <c r="A9" s="1" t="s">
        <v>15</v>
      </c>
      <c r="B9" s="1" t="s">
        <v>60</v>
      </c>
      <c r="C9" s="1" t="s">
        <v>310</v>
      </c>
      <c r="D9" s="1" t="s">
        <v>18</v>
      </c>
      <c r="E9" s="1" t="s">
        <v>1258</v>
      </c>
      <c r="F9" s="1" t="s">
        <v>1271</v>
      </c>
      <c r="G9" s="1" t="s">
        <v>18</v>
      </c>
      <c r="H9" s="1" t="s">
        <v>21</v>
      </c>
      <c r="I9" s="1" t="s">
        <v>22</v>
      </c>
      <c r="J9" s="1" t="s">
        <v>143</v>
      </c>
      <c r="K9" s="1" t="s">
        <v>24</v>
      </c>
      <c r="L9" s="1" t="s">
        <v>1232</v>
      </c>
      <c r="M9" s="1" t="s">
        <v>1272</v>
      </c>
      <c r="N9" s="1" t="s">
        <v>1232</v>
      </c>
      <c r="O9" s="1" t="s">
        <v>1272</v>
      </c>
    </row>
    <row r="10" spans="1:15" x14ac:dyDescent="0.35">
      <c r="A10" s="1" t="s">
        <v>15</v>
      </c>
      <c r="B10" s="1" t="s">
        <v>65</v>
      </c>
      <c r="C10" s="1" t="s">
        <v>314</v>
      </c>
      <c r="D10" s="1" t="s">
        <v>18</v>
      </c>
      <c r="E10" s="1" t="s">
        <v>1258</v>
      </c>
      <c r="F10" s="1" t="s">
        <v>1273</v>
      </c>
      <c r="G10" s="1" t="s">
        <v>18</v>
      </c>
      <c r="H10" s="1" t="s">
        <v>135</v>
      </c>
      <c r="I10" s="1" t="s">
        <v>22</v>
      </c>
      <c r="J10" s="1" t="s">
        <v>126</v>
      </c>
      <c r="K10" s="1" t="s">
        <v>24</v>
      </c>
      <c r="L10" s="1" t="s">
        <v>1232</v>
      </c>
      <c r="M10" s="1" t="s">
        <v>1274</v>
      </c>
      <c r="N10" s="1" t="s">
        <v>1232</v>
      </c>
      <c r="O10" s="1" t="s">
        <v>1274</v>
      </c>
    </row>
    <row r="11" spans="1:15" x14ac:dyDescent="0.35">
      <c r="A11" s="1" t="s">
        <v>15</v>
      </c>
      <c r="B11" s="1" t="s">
        <v>71</v>
      </c>
      <c r="C11" s="1" t="s">
        <v>317</v>
      </c>
      <c r="D11" s="1" t="s">
        <v>18</v>
      </c>
      <c r="E11" s="1" t="s">
        <v>1258</v>
      </c>
      <c r="F11" s="1" t="s">
        <v>1275</v>
      </c>
      <c r="G11" s="1" t="s">
        <v>19</v>
      </c>
      <c r="H11" s="1" t="s">
        <v>135</v>
      </c>
      <c r="I11" s="1" t="s">
        <v>22</v>
      </c>
      <c r="J11" s="1" t="s">
        <v>126</v>
      </c>
      <c r="K11" s="1" t="s">
        <v>24</v>
      </c>
      <c r="L11" s="1" t="s">
        <v>1232</v>
      </c>
      <c r="M11" s="1" t="s">
        <v>1276</v>
      </c>
      <c r="N11" s="1" t="s">
        <v>1232</v>
      </c>
      <c r="O11" s="1" t="s">
        <v>1276</v>
      </c>
    </row>
    <row r="12" spans="1:15" x14ac:dyDescent="0.35">
      <c r="A12" s="1" t="s">
        <v>15</v>
      </c>
      <c r="B12" s="1" t="s">
        <v>76</v>
      </c>
      <c r="C12" s="1" t="s">
        <v>28</v>
      </c>
      <c r="D12" s="1" t="s">
        <v>18</v>
      </c>
      <c r="E12" s="1" t="s">
        <v>29</v>
      </c>
      <c r="F12" s="1" t="s">
        <v>1277</v>
      </c>
      <c r="G12" s="1" t="s">
        <v>18</v>
      </c>
      <c r="H12" s="1" t="s">
        <v>21</v>
      </c>
      <c r="I12" s="1" t="s">
        <v>31</v>
      </c>
      <c r="J12" s="1" t="s">
        <v>23</v>
      </c>
      <c r="K12" s="1" t="s">
        <v>24</v>
      </c>
      <c r="L12" s="1" t="s">
        <v>1232</v>
      </c>
      <c r="M12" s="1" t="s">
        <v>1278</v>
      </c>
      <c r="N12" s="1" t="s">
        <v>1232</v>
      </c>
      <c r="O12" s="1" t="s">
        <v>1278</v>
      </c>
    </row>
    <row r="13" spans="1:15" x14ac:dyDescent="0.35">
      <c r="A13" s="1" t="s">
        <v>15</v>
      </c>
      <c r="B13" s="1" t="s">
        <v>82</v>
      </c>
      <c r="C13" s="1" t="s">
        <v>257</v>
      </c>
      <c r="D13" s="1" t="s">
        <v>18</v>
      </c>
      <c r="E13" s="1" t="s">
        <v>1258</v>
      </c>
      <c r="F13" s="1" t="s">
        <v>1279</v>
      </c>
      <c r="G13" s="1" t="s">
        <v>56</v>
      </c>
      <c r="H13" s="1" t="s">
        <v>21</v>
      </c>
      <c r="I13" s="1" t="s">
        <v>31</v>
      </c>
      <c r="J13" s="1" t="s">
        <v>131</v>
      </c>
      <c r="K13" s="1" t="s">
        <v>24</v>
      </c>
      <c r="L13" s="1" t="s">
        <v>1232</v>
      </c>
      <c r="M13" s="1" t="s">
        <v>1280</v>
      </c>
      <c r="N13" s="1" t="s">
        <v>1232</v>
      </c>
      <c r="O13" s="1" t="s">
        <v>1280</v>
      </c>
    </row>
    <row r="14" spans="1:15" x14ac:dyDescent="0.35">
      <c r="A14" s="1" t="s">
        <v>15</v>
      </c>
      <c r="B14" s="1" t="s">
        <v>87</v>
      </c>
      <c r="C14" s="1" t="s">
        <v>261</v>
      </c>
      <c r="D14" s="1" t="s">
        <v>18</v>
      </c>
      <c r="E14" s="1" t="s">
        <v>1258</v>
      </c>
      <c r="F14" s="1" t="s">
        <v>1281</v>
      </c>
      <c r="G14" s="1" t="s">
        <v>18</v>
      </c>
      <c r="H14" s="1" t="s">
        <v>135</v>
      </c>
      <c r="I14" s="1" t="s">
        <v>31</v>
      </c>
      <c r="J14" s="1" t="s">
        <v>126</v>
      </c>
      <c r="K14" s="1" t="s">
        <v>24</v>
      </c>
      <c r="L14" s="1" t="s">
        <v>1232</v>
      </c>
      <c r="M14" s="1" t="s">
        <v>1282</v>
      </c>
      <c r="N14" s="1" t="s">
        <v>1232</v>
      </c>
      <c r="O14" s="1" t="s">
        <v>1282</v>
      </c>
    </row>
    <row r="15" spans="1:15" x14ac:dyDescent="0.35">
      <c r="A15" s="1" t="s">
        <v>15</v>
      </c>
      <c r="B15" s="1" t="s">
        <v>93</v>
      </c>
      <c r="C15" s="1" t="s">
        <v>264</v>
      </c>
      <c r="D15" s="1" t="s">
        <v>18</v>
      </c>
      <c r="E15" s="1" t="s">
        <v>1258</v>
      </c>
      <c r="F15" s="1" t="s">
        <v>1283</v>
      </c>
      <c r="G15" s="1" t="s">
        <v>18</v>
      </c>
      <c r="H15" s="1" t="s">
        <v>135</v>
      </c>
      <c r="I15" s="1" t="s">
        <v>31</v>
      </c>
      <c r="J15" s="1" t="s">
        <v>126</v>
      </c>
      <c r="K15" s="1" t="s">
        <v>24</v>
      </c>
      <c r="L15" s="1" t="s">
        <v>1232</v>
      </c>
      <c r="M15" s="1" t="s">
        <v>1284</v>
      </c>
      <c r="N15" s="1" t="s">
        <v>1232</v>
      </c>
      <c r="O15" s="1" t="s">
        <v>1284</v>
      </c>
    </row>
    <row r="16" spans="1:15" x14ac:dyDescent="0.35">
      <c r="A16" s="1" t="s">
        <v>15</v>
      </c>
      <c r="B16" s="1" t="s">
        <v>97</v>
      </c>
      <c r="C16" s="1" t="s">
        <v>268</v>
      </c>
      <c r="D16" s="1" t="s">
        <v>18</v>
      </c>
      <c r="E16" s="1" t="s">
        <v>1258</v>
      </c>
      <c r="F16" s="1" t="s">
        <v>1285</v>
      </c>
      <c r="G16" s="1" t="s">
        <v>19</v>
      </c>
      <c r="H16" s="1" t="s">
        <v>21</v>
      </c>
      <c r="I16" s="1" t="s">
        <v>31</v>
      </c>
      <c r="J16" s="1" t="s">
        <v>143</v>
      </c>
      <c r="K16" s="1" t="s">
        <v>24</v>
      </c>
      <c r="L16" s="1" t="s">
        <v>1232</v>
      </c>
      <c r="M16" s="1" t="s">
        <v>1286</v>
      </c>
      <c r="N16" s="1" t="s">
        <v>1232</v>
      </c>
      <c r="O16" s="1" t="s">
        <v>1286</v>
      </c>
    </row>
    <row r="17" spans="1:15" x14ac:dyDescent="0.35">
      <c r="A17" s="1" t="s">
        <v>15</v>
      </c>
      <c r="B17" s="1" t="s">
        <v>102</v>
      </c>
      <c r="C17" s="1" t="s">
        <v>271</v>
      </c>
      <c r="D17" s="1" t="s">
        <v>18</v>
      </c>
      <c r="E17" s="1" t="s">
        <v>1258</v>
      </c>
      <c r="F17" s="1" t="s">
        <v>1287</v>
      </c>
      <c r="G17" s="1" t="s">
        <v>18</v>
      </c>
      <c r="H17" s="1" t="s">
        <v>21</v>
      </c>
      <c r="I17" s="1" t="s">
        <v>31</v>
      </c>
      <c r="J17" s="1" t="s">
        <v>148</v>
      </c>
      <c r="K17" s="1" t="s">
        <v>24</v>
      </c>
      <c r="L17" s="1" t="s">
        <v>1232</v>
      </c>
      <c r="M17" s="1" t="s">
        <v>1288</v>
      </c>
      <c r="N17" s="1" t="s">
        <v>1232</v>
      </c>
      <c r="O17" s="1" t="s">
        <v>1288</v>
      </c>
    </row>
    <row r="18" spans="1:15" x14ac:dyDescent="0.35">
      <c r="A18" s="1" t="s">
        <v>15</v>
      </c>
      <c r="B18" s="1" t="s">
        <v>108</v>
      </c>
      <c r="C18" s="1" t="s">
        <v>275</v>
      </c>
      <c r="D18" s="1" t="s">
        <v>18</v>
      </c>
      <c r="E18" s="1" t="s">
        <v>1258</v>
      </c>
      <c r="F18" s="1" t="s">
        <v>1289</v>
      </c>
      <c r="G18" s="1" t="s">
        <v>56</v>
      </c>
      <c r="H18" s="1" t="s">
        <v>21</v>
      </c>
      <c r="I18" s="1" t="s">
        <v>31</v>
      </c>
      <c r="J18" s="1" t="s">
        <v>152</v>
      </c>
      <c r="K18" s="1" t="s">
        <v>24</v>
      </c>
      <c r="L18" s="1" t="s">
        <v>1232</v>
      </c>
      <c r="M18" s="1" t="s">
        <v>1290</v>
      </c>
      <c r="N18" s="1" t="s">
        <v>1232</v>
      </c>
      <c r="O18" s="1" t="s">
        <v>1290</v>
      </c>
    </row>
    <row r="19" spans="1:15" x14ac:dyDescent="0.35">
      <c r="A19" s="1" t="s">
        <v>15</v>
      </c>
      <c r="B19" s="1" t="s">
        <v>112</v>
      </c>
      <c r="C19" s="1" t="s">
        <v>279</v>
      </c>
      <c r="D19" s="1" t="s">
        <v>18</v>
      </c>
      <c r="E19" s="1" t="s">
        <v>1258</v>
      </c>
      <c r="F19" s="1" t="s">
        <v>1291</v>
      </c>
      <c r="G19" s="1" t="s">
        <v>18</v>
      </c>
      <c r="H19" s="1" t="s">
        <v>21</v>
      </c>
      <c r="I19" s="1" t="s">
        <v>31</v>
      </c>
      <c r="J19" s="1" t="s">
        <v>143</v>
      </c>
      <c r="K19" s="1" t="s">
        <v>24</v>
      </c>
      <c r="L19" s="1" t="s">
        <v>1232</v>
      </c>
      <c r="M19" s="1" t="s">
        <v>1292</v>
      </c>
      <c r="N19" s="1" t="s">
        <v>1232</v>
      </c>
      <c r="O19" s="1" t="s">
        <v>1292</v>
      </c>
    </row>
    <row r="20" spans="1:15" x14ac:dyDescent="0.35">
      <c r="A20" s="1" t="s">
        <v>15</v>
      </c>
      <c r="B20" s="1" t="s">
        <v>117</v>
      </c>
      <c r="C20" s="1" t="s">
        <v>282</v>
      </c>
      <c r="D20" s="1" t="s">
        <v>18</v>
      </c>
      <c r="E20" s="1" t="s">
        <v>1258</v>
      </c>
      <c r="F20" s="1" t="s">
        <v>1293</v>
      </c>
      <c r="G20" s="1" t="s">
        <v>18</v>
      </c>
      <c r="H20" s="1" t="s">
        <v>135</v>
      </c>
      <c r="I20" s="1" t="s">
        <v>31</v>
      </c>
      <c r="J20" s="1" t="s">
        <v>126</v>
      </c>
      <c r="K20" s="1" t="s">
        <v>24</v>
      </c>
      <c r="L20" s="1" t="s">
        <v>1232</v>
      </c>
      <c r="M20" s="1" t="s">
        <v>1294</v>
      </c>
      <c r="N20" s="1" t="s">
        <v>1232</v>
      </c>
      <c r="O20" s="1" t="s">
        <v>1294</v>
      </c>
    </row>
    <row r="21" spans="1:15" x14ac:dyDescent="0.35">
      <c r="A21" s="1" t="s">
        <v>15</v>
      </c>
      <c r="B21" s="1" t="s">
        <v>121</v>
      </c>
      <c r="C21" s="1" t="s">
        <v>286</v>
      </c>
      <c r="D21" s="1" t="s">
        <v>18</v>
      </c>
      <c r="E21" s="1" t="s">
        <v>1258</v>
      </c>
      <c r="F21" s="1" t="s">
        <v>1295</v>
      </c>
      <c r="G21" s="1" t="s">
        <v>19</v>
      </c>
      <c r="H21" s="1" t="s">
        <v>135</v>
      </c>
      <c r="I21" s="1" t="s">
        <v>31</v>
      </c>
      <c r="J21" s="1" t="s">
        <v>126</v>
      </c>
      <c r="K21" s="1" t="s">
        <v>24</v>
      </c>
      <c r="L21" s="1" t="s">
        <v>1232</v>
      </c>
      <c r="M21" s="1" t="s">
        <v>1296</v>
      </c>
      <c r="N21" s="1" t="s">
        <v>1232</v>
      </c>
      <c r="O21" s="1" t="s">
        <v>1296</v>
      </c>
    </row>
    <row r="22" spans="1:15" x14ac:dyDescent="0.35">
      <c r="A22" s="1" t="s">
        <v>15</v>
      </c>
      <c r="B22" s="1" t="s">
        <v>128</v>
      </c>
      <c r="C22" s="1" t="s">
        <v>33</v>
      </c>
      <c r="D22" s="1" t="s">
        <v>18</v>
      </c>
      <c r="E22" s="1" t="s">
        <v>34</v>
      </c>
      <c r="F22" s="1" t="s">
        <v>1297</v>
      </c>
      <c r="G22" s="1" t="s">
        <v>18</v>
      </c>
      <c r="H22" s="1" t="s">
        <v>21</v>
      </c>
      <c r="I22" s="1" t="s">
        <v>36</v>
      </c>
      <c r="J22" s="1" t="s">
        <v>23</v>
      </c>
      <c r="K22" s="1" t="s">
        <v>24</v>
      </c>
      <c r="L22" s="1" t="s">
        <v>1232</v>
      </c>
      <c r="M22" s="1" t="s">
        <v>1298</v>
      </c>
      <c r="N22" s="1" t="s">
        <v>1232</v>
      </c>
      <c r="O22" s="1" t="s">
        <v>1298</v>
      </c>
    </row>
    <row r="23" spans="1:15" x14ac:dyDescent="0.35">
      <c r="A23" s="1" t="s">
        <v>15</v>
      </c>
      <c r="B23" s="1" t="s">
        <v>132</v>
      </c>
      <c r="C23" s="1" t="s">
        <v>353</v>
      </c>
      <c r="D23" s="1" t="s">
        <v>18</v>
      </c>
      <c r="E23" s="1" t="s">
        <v>1258</v>
      </c>
      <c r="F23" s="1" t="s">
        <v>1299</v>
      </c>
      <c r="G23" s="1" t="s">
        <v>45</v>
      </c>
      <c r="H23" s="1" t="s">
        <v>21</v>
      </c>
      <c r="I23" s="1" t="s">
        <v>36</v>
      </c>
      <c r="J23" s="1" t="s">
        <v>131</v>
      </c>
      <c r="K23" s="1" t="s">
        <v>24</v>
      </c>
      <c r="L23" s="1" t="s">
        <v>1232</v>
      </c>
      <c r="M23" s="1" t="s">
        <v>1300</v>
      </c>
      <c r="N23" s="1" t="s">
        <v>1232</v>
      </c>
      <c r="O23" s="1" t="s">
        <v>1300</v>
      </c>
    </row>
    <row r="24" spans="1:15" x14ac:dyDescent="0.35">
      <c r="A24" s="1" t="s">
        <v>15</v>
      </c>
      <c r="B24" s="1" t="s">
        <v>137</v>
      </c>
      <c r="C24" s="1" t="s">
        <v>356</v>
      </c>
      <c r="D24" s="1" t="s">
        <v>18</v>
      </c>
      <c r="E24" s="1" t="s">
        <v>1258</v>
      </c>
      <c r="F24" s="1" t="s">
        <v>1301</v>
      </c>
      <c r="G24" s="1" t="s">
        <v>18</v>
      </c>
      <c r="H24" s="1" t="s">
        <v>135</v>
      </c>
      <c r="I24" s="1" t="s">
        <v>36</v>
      </c>
      <c r="J24" s="1" t="s">
        <v>126</v>
      </c>
      <c r="K24" s="1" t="s">
        <v>24</v>
      </c>
      <c r="L24" s="1" t="s">
        <v>1232</v>
      </c>
      <c r="M24" s="1" t="s">
        <v>1302</v>
      </c>
      <c r="N24" s="1" t="s">
        <v>1232</v>
      </c>
      <c r="O24" s="1" t="s">
        <v>1302</v>
      </c>
    </row>
    <row r="25" spans="1:15" x14ac:dyDescent="0.35">
      <c r="A25" s="1" t="s">
        <v>15</v>
      </c>
      <c r="B25" s="1" t="s">
        <v>140</v>
      </c>
      <c r="C25" s="1" t="s">
        <v>360</v>
      </c>
      <c r="D25" s="1" t="s">
        <v>18</v>
      </c>
      <c r="E25" s="1" t="s">
        <v>1258</v>
      </c>
      <c r="F25" s="1" t="s">
        <v>1303</v>
      </c>
      <c r="G25" s="1" t="s">
        <v>18</v>
      </c>
      <c r="H25" s="1" t="s">
        <v>135</v>
      </c>
      <c r="I25" s="1" t="s">
        <v>36</v>
      </c>
      <c r="J25" s="1" t="s">
        <v>126</v>
      </c>
      <c r="K25" s="1" t="s">
        <v>24</v>
      </c>
      <c r="L25" s="1" t="s">
        <v>1232</v>
      </c>
      <c r="M25" s="1" t="s">
        <v>1304</v>
      </c>
      <c r="N25" s="1" t="s">
        <v>1232</v>
      </c>
      <c r="O25" s="1" t="s">
        <v>1304</v>
      </c>
    </row>
    <row r="26" spans="1:15" x14ac:dyDescent="0.35">
      <c r="A26" s="1" t="s">
        <v>15</v>
      </c>
      <c r="B26" s="1" t="s">
        <v>145</v>
      </c>
      <c r="C26" s="1" t="s">
        <v>363</v>
      </c>
      <c r="D26" s="1" t="s">
        <v>18</v>
      </c>
      <c r="E26" s="1" t="s">
        <v>1258</v>
      </c>
      <c r="F26" s="1" t="s">
        <v>1305</v>
      </c>
      <c r="G26" s="1" t="s">
        <v>19</v>
      </c>
      <c r="H26" s="1" t="s">
        <v>21</v>
      </c>
      <c r="I26" s="1" t="s">
        <v>36</v>
      </c>
      <c r="J26" s="1" t="s">
        <v>143</v>
      </c>
      <c r="K26" s="1" t="s">
        <v>24</v>
      </c>
      <c r="L26" s="1" t="s">
        <v>1232</v>
      </c>
      <c r="M26" s="1" t="s">
        <v>1306</v>
      </c>
      <c r="N26" s="1" t="s">
        <v>1232</v>
      </c>
      <c r="O26" s="1" t="s">
        <v>1306</v>
      </c>
    </row>
    <row r="27" spans="1:15" x14ac:dyDescent="0.35">
      <c r="A27" s="1" t="s">
        <v>15</v>
      </c>
      <c r="B27" s="1" t="s">
        <v>149</v>
      </c>
      <c r="C27" s="1" t="s">
        <v>367</v>
      </c>
      <c r="D27" s="1" t="s">
        <v>18</v>
      </c>
      <c r="E27" s="1" t="s">
        <v>1258</v>
      </c>
      <c r="F27" s="1" t="s">
        <v>1307</v>
      </c>
      <c r="G27" s="1" t="s">
        <v>18</v>
      </c>
      <c r="H27" s="1" t="s">
        <v>21</v>
      </c>
      <c r="I27" s="1" t="s">
        <v>36</v>
      </c>
      <c r="J27" s="1" t="s">
        <v>148</v>
      </c>
      <c r="K27" s="1" t="s">
        <v>24</v>
      </c>
      <c r="L27" s="1" t="s">
        <v>1232</v>
      </c>
      <c r="M27" s="1" t="s">
        <v>1308</v>
      </c>
      <c r="N27" s="1" t="s">
        <v>1232</v>
      </c>
      <c r="O27" s="1" t="s">
        <v>1308</v>
      </c>
    </row>
    <row r="28" spans="1:15" x14ac:dyDescent="0.35">
      <c r="A28" s="1" t="s">
        <v>15</v>
      </c>
      <c r="B28" s="1" t="s">
        <v>154</v>
      </c>
      <c r="C28" s="1" t="s">
        <v>370</v>
      </c>
      <c r="D28" s="1" t="s">
        <v>18</v>
      </c>
      <c r="E28" s="1" t="s">
        <v>1258</v>
      </c>
      <c r="F28" s="1" t="s">
        <v>1309</v>
      </c>
      <c r="G28" s="1" t="s">
        <v>51</v>
      </c>
      <c r="H28" s="1" t="s">
        <v>21</v>
      </c>
      <c r="I28" s="1" t="s">
        <v>36</v>
      </c>
      <c r="J28" s="1" t="s">
        <v>152</v>
      </c>
      <c r="K28" s="1" t="s">
        <v>24</v>
      </c>
      <c r="L28" s="1" t="s">
        <v>1232</v>
      </c>
      <c r="M28" s="1" t="s">
        <v>1310</v>
      </c>
      <c r="N28" s="1" t="s">
        <v>1232</v>
      </c>
      <c r="O28" s="1" t="s">
        <v>1310</v>
      </c>
    </row>
    <row r="29" spans="1:15" x14ac:dyDescent="0.35">
      <c r="A29" s="1" t="s">
        <v>15</v>
      </c>
      <c r="B29" s="1" t="s">
        <v>157</v>
      </c>
      <c r="C29" s="1" t="s">
        <v>374</v>
      </c>
      <c r="D29" s="1" t="s">
        <v>18</v>
      </c>
      <c r="E29" s="1" t="s">
        <v>1258</v>
      </c>
      <c r="F29" s="1" t="s">
        <v>1311</v>
      </c>
      <c r="G29" s="1" t="s">
        <v>18</v>
      </c>
      <c r="H29" s="1" t="s">
        <v>21</v>
      </c>
      <c r="I29" s="1" t="s">
        <v>36</v>
      </c>
      <c r="J29" s="1" t="s">
        <v>143</v>
      </c>
      <c r="K29" s="1" t="s">
        <v>24</v>
      </c>
      <c r="L29" s="1" t="s">
        <v>1232</v>
      </c>
      <c r="M29" s="1" t="s">
        <v>1312</v>
      </c>
      <c r="N29" s="1" t="s">
        <v>1232</v>
      </c>
      <c r="O29" s="1" t="s">
        <v>1312</v>
      </c>
    </row>
    <row r="30" spans="1:15" x14ac:dyDescent="0.35">
      <c r="A30" s="1" t="s">
        <v>15</v>
      </c>
      <c r="B30" s="1" t="s">
        <v>161</v>
      </c>
      <c r="C30" s="1" t="s">
        <v>378</v>
      </c>
      <c r="D30" s="1" t="s">
        <v>18</v>
      </c>
      <c r="E30" s="1" t="s">
        <v>1258</v>
      </c>
      <c r="F30" s="1" t="s">
        <v>1313</v>
      </c>
      <c r="G30" s="1" t="s">
        <v>19</v>
      </c>
      <c r="H30" s="1" t="s">
        <v>135</v>
      </c>
      <c r="I30" s="1" t="s">
        <v>36</v>
      </c>
      <c r="J30" s="1" t="s">
        <v>126</v>
      </c>
      <c r="K30" s="1" t="s">
        <v>24</v>
      </c>
      <c r="L30" s="1" t="s">
        <v>1232</v>
      </c>
      <c r="M30" s="1" t="s">
        <v>1314</v>
      </c>
      <c r="N30" s="1" t="s">
        <v>1232</v>
      </c>
      <c r="O30" s="1" t="s">
        <v>1314</v>
      </c>
    </row>
    <row r="31" spans="1:15" x14ac:dyDescent="0.35">
      <c r="A31" s="1" t="s">
        <v>15</v>
      </c>
      <c r="B31" s="1" t="s">
        <v>165</v>
      </c>
      <c r="C31" s="1" t="s">
        <v>381</v>
      </c>
      <c r="D31" s="1" t="s">
        <v>18</v>
      </c>
      <c r="E31" s="1" t="s">
        <v>1258</v>
      </c>
      <c r="F31" s="1" t="s">
        <v>1315</v>
      </c>
      <c r="G31" s="1" t="s">
        <v>19</v>
      </c>
      <c r="H31" s="1" t="s">
        <v>135</v>
      </c>
      <c r="I31" s="1" t="s">
        <v>36</v>
      </c>
      <c r="J31" s="1" t="s">
        <v>126</v>
      </c>
      <c r="K31" s="1" t="s">
        <v>24</v>
      </c>
      <c r="L31" s="1" t="s">
        <v>1232</v>
      </c>
      <c r="M31" s="1" t="s">
        <v>1316</v>
      </c>
      <c r="N31" s="1" t="s">
        <v>1232</v>
      </c>
      <c r="O31" s="1" t="s">
        <v>1316</v>
      </c>
    </row>
    <row r="32" spans="1:15" x14ac:dyDescent="0.35">
      <c r="A32" s="1" t="s">
        <v>15</v>
      </c>
      <c r="B32" s="1" t="s">
        <v>168</v>
      </c>
      <c r="C32" s="1" t="s">
        <v>39</v>
      </c>
      <c r="D32" s="1" t="s">
        <v>18</v>
      </c>
      <c r="E32" s="1" t="s">
        <v>40</v>
      </c>
      <c r="F32" s="1" t="s">
        <v>1317</v>
      </c>
      <c r="G32" s="1" t="s">
        <v>18</v>
      </c>
      <c r="H32" s="1" t="s">
        <v>21</v>
      </c>
      <c r="I32" s="1" t="s">
        <v>42</v>
      </c>
      <c r="J32" s="1" t="s">
        <v>23</v>
      </c>
      <c r="K32" s="1" t="s">
        <v>24</v>
      </c>
      <c r="L32" s="1" t="s">
        <v>1232</v>
      </c>
      <c r="M32" s="1" t="s">
        <v>1318</v>
      </c>
      <c r="N32" s="1" t="s">
        <v>1232</v>
      </c>
      <c r="O32" s="1" t="s">
        <v>1318</v>
      </c>
    </row>
    <row r="33" spans="1:15" x14ac:dyDescent="0.35">
      <c r="A33" s="1" t="s">
        <v>15</v>
      </c>
      <c r="B33" s="1" t="s">
        <v>172</v>
      </c>
      <c r="C33" s="1" t="s">
        <v>229</v>
      </c>
      <c r="D33" s="1" t="s">
        <v>18</v>
      </c>
      <c r="E33" s="1" t="s">
        <v>1258</v>
      </c>
      <c r="F33" s="1" t="s">
        <v>1319</v>
      </c>
      <c r="G33" s="1" t="s">
        <v>89</v>
      </c>
      <c r="H33" s="1" t="s">
        <v>21</v>
      </c>
      <c r="I33" s="1" t="s">
        <v>42</v>
      </c>
      <c r="J33" s="1" t="s">
        <v>131</v>
      </c>
      <c r="K33" s="1" t="s">
        <v>24</v>
      </c>
      <c r="L33" s="1" t="s">
        <v>1232</v>
      </c>
      <c r="M33" s="1" t="s">
        <v>1320</v>
      </c>
      <c r="N33" s="1" t="s">
        <v>1232</v>
      </c>
      <c r="O33" s="1" t="s">
        <v>1320</v>
      </c>
    </row>
    <row r="34" spans="1:15" x14ac:dyDescent="0.35">
      <c r="A34" s="1" t="s">
        <v>15</v>
      </c>
      <c r="B34" s="1" t="s">
        <v>175</v>
      </c>
      <c r="C34" s="1" t="s">
        <v>233</v>
      </c>
      <c r="D34" s="1" t="s">
        <v>18</v>
      </c>
      <c r="E34" s="1" t="s">
        <v>1258</v>
      </c>
      <c r="F34" s="1" t="s">
        <v>1321</v>
      </c>
      <c r="G34" s="1" t="s">
        <v>18</v>
      </c>
      <c r="H34" s="1" t="s">
        <v>135</v>
      </c>
      <c r="I34" s="1" t="s">
        <v>42</v>
      </c>
      <c r="J34" s="1" t="s">
        <v>126</v>
      </c>
      <c r="K34" s="1" t="s">
        <v>24</v>
      </c>
      <c r="L34" s="1" t="s">
        <v>1232</v>
      </c>
      <c r="M34" s="1" t="s">
        <v>1322</v>
      </c>
      <c r="N34" s="1" t="s">
        <v>1232</v>
      </c>
      <c r="O34" s="1" t="s">
        <v>1322</v>
      </c>
    </row>
    <row r="35" spans="1:15" x14ac:dyDescent="0.35">
      <c r="A35" s="1" t="s">
        <v>15</v>
      </c>
      <c r="B35" s="1" t="s">
        <v>179</v>
      </c>
      <c r="C35" s="1" t="s">
        <v>236</v>
      </c>
      <c r="D35" s="1" t="s">
        <v>18</v>
      </c>
      <c r="E35" s="1" t="s">
        <v>1258</v>
      </c>
      <c r="F35" s="1" t="s">
        <v>1323</v>
      </c>
      <c r="G35" s="1" t="s">
        <v>19</v>
      </c>
      <c r="H35" s="1" t="s">
        <v>21</v>
      </c>
      <c r="I35" s="1" t="s">
        <v>42</v>
      </c>
      <c r="J35" s="1" t="s">
        <v>143</v>
      </c>
      <c r="K35" s="1" t="s">
        <v>24</v>
      </c>
      <c r="L35" s="1" t="s">
        <v>1232</v>
      </c>
      <c r="M35" s="1" t="s">
        <v>1324</v>
      </c>
      <c r="N35" s="1" t="s">
        <v>1232</v>
      </c>
      <c r="O35" s="1" t="s">
        <v>1324</v>
      </c>
    </row>
    <row r="36" spans="1:15" x14ac:dyDescent="0.35">
      <c r="A36" s="1" t="s">
        <v>15</v>
      </c>
      <c r="B36" s="1" t="s">
        <v>182</v>
      </c>
      <c r="C36" s="1" t="s">
        <v>240</v>
      </c>
      <c r="D36" s="1" t="s">
        <v>18</v>
      </c>
      <c r="E36" s="1" t="s">
        <v>1258</v>
      </c>
      <c r="F36" s="1" t="s">
        <v>1325</v>
      </c>
      <c r="G36" s="1" t="s">
        <v>18</v>
      </c>
      <c r="H36" s="1" t="s">
        <v>21</v>
      </c>
      <c r="I36" s="1" t="s">
        <v>42</v>
      </c>
      <c r="J36" s="1" t="s">
        <v>148</v>
      </c>
      <c r="K36" s="1" t="s">
        <v>24</v>
      </c>
      <c r="L36" s="1" t="s">
        <v>1232</v>
      </c>
      <c r="M36" s="1" t="s">
        <v>1326</v>
      </c>
      <c r="N36" s="1" t="s">
        <v>1232</v>
      </c>
      <c r="O36" s="1" t="s">
        <v>1326</v>
      </c>
    </row>
    <row r="37" spans="1:15" x14ac:dyDescent="0.35">
      <c r="A37" s="1" t="s">
        <v>15</v>
      </c>
      <c r="B37" s="1" t="s">
        <v>186</v>
      </c>
      <c r="C37" s="1" t="s">
        <v>243</v>
      </c>
      <c r="D37" s="1" t="s">
        <v>18</v>
      </c>
      <c r="E37" s="1" t="s">
        <v>1258</v>
      </c>
      <c r="F37" s="1" t="s">
        <v>1327</v>
      </c>
      <c r="G37" s="1" t="s">
        <v>89</v>
      </c>
      <c r="H37" s="1" t="s">
        <v>21</v>
      </c>
      <c r="I37" s="1" t="s">
        <v>42</v>
      </c>
      <c r="J37" s="1" t="s">
        <v>152</v>
      </c>
      <c r="K37" s="1" t="s">
        <v>24</v>
      </c>
      <c r="L37" s="1" t="s">
        <v>1232</v>
      </c>
      <c r="M37" s="1" t="s">
        <v>1328</v>
      </c>
      <c r="N37" s="1" t="s">
        <v>1232</v>
      </c>
      <c r="O37" s="1" t="s">
        <v>1328</v>
      </c>
    </row>
    <row r="38" spans="1:15" x14ac:dyDescent="0.35">
      <c r="A38" s="1" t="s">
        <v>15</v>
      </c>
      <c r="B38" s="1" t="s">
        <v>189</v>
      </c>
      <c r="C38" s="1" t="s">
        <v>247</v>
      </c>
      <c r="D38" s="1" t="s">
        <v>18</v>
      </c>
      <c r="E38" s="1" t="s">
        <v>1258</v>
      </c>
      <c r="F38" s="1" t="s">
        <v>1329</v>
      </c>
      <c r="G38" s="1" t="s">
        <v>18</v>
      </c>
      <c r="H38" s="1" t="s">
        <v>21</v>
      </c>
      <c r="I38" s="1" t="s">
        <v>42</v>
      </c>
      <c r="J38" s="1" t="s">
        <v>143</v>
      </c>
      <c r="K38" s="1" t="s">
        <v>24</v>
      </c>
      <c r="L38" s="1" t="s">
        <v>1232</v>
      </c>
      <c r="M38" s="1" t="s">
        <v>1330</v>
      </c>
      <c r="N38" s="1" t="s">
        <v>1232</v>
      </c>
      <c r="O38" s="1" t="s">
        <v>1330</v>
      </c>
    </row>
    <row r="39" spans="1:15" x14ac:dyDescent="0.35">
      <c r="A39" s="1" t="s">
        <v>15</v>
      </c>
      <c r="B39" s="1" t="s">
        <v>193</v>
      </c>
      <c r="C39" s="1" t="s">
        <v>250</v>
      </c>
      <c r="D39" s="1" t="s">
        <v>18</v>
      </c>
      <c r="E39" s="1" t="s">
        <v>1258</v>
      </c>
      <c r="F39" s="1" t="s">
        <v>1331</v>
      </c>
      <c r="G39" s="1" t="s">
        <v>18</v>
      </c>
      <c r="H39" s="1" t="s">
        <v>135</v>
      </c>
      <c r="I39" s="1" t="s">
        <v>42</v>
      </c>
      <c r="J39" s="1" t="s">
        <v>126</v>
      </c>
      <c r="K39" s="1" t="s">
        <v>24</v>
      </c>
      <c r="L39" s="1" t="s">
        <v>1232</v>
      </c>
      <c r="M39" s="1" t="s">
        <v>1332</v>
      </c>
      <c r="N39" s="1" t="s">
        <v>1232</v>
      </c>
      <c r="O39" s="1" t="s">
        <v>1332</v>
      </c>
    </row>
    <row r="40" spans="1:15" x14ac:dyDescent="0.35">
      <c r="A40" s="1" t="s">
        <v>15</v>
      </c>
      <c r="B40" s="1" t="s">
        <v>196</v>
      </c>
      <c r="C40" s="1" t="s">
        <v>254</v>
      </c>
      <c r="D40" s="1" t="s">
        <v>18</v>
      </c>
      <c r="E40" s="1" t="s">
        <v>1258</v>
      </c>
      <c r="F40" s="1" t="s">
        <v>1333</v>
      </c>
      <c r="G40" s="1" t="s">
        <v>19</v>
      </c>
      <c r="H40" s="1" t="s">
        <v>135</v>
      </c>
      <c r="I40" s="1" t="s">
        <v>42</v>
      </c>
      <c r="J40" s="1" t="s">
        <v>126</v>
      </c>
      <c r="K40" s="1" t="s">
        <v>24</v>
      </c>
      <c r="L40" s="1" t="s">
        <v>1232</v>
      </c>
      <c r="M40" s="1" t="s">
        <v>1334</v>
      </c>
      <c r="N40" s="1" t="s">
        <v>1232</v>
      </c>
      <c r="O40" s="1" t="s">
        <v>1334</v>
      </c>
    </row>
    <row r="41" spans="1:15" x14ac:dyDescent="0.35">
      <c r="A41" s="1" t="s">
        <v>15</v>
      </c>
      <c r="B41" s="1" t="s">
        <v>200</v>
      </c>
      <c r="C41" s="1" t="s">
        <v>44</v>
      </c>
      <c r="D41" s="1" t="s">
        <v>18</v>
      </c>
      <c r="E41" s="1" t="s">
        <v>45</v>
      </c>
      <c r="F41" s="1" t="s">
        <v>1335</v>
      </c>
      <c r="G41" s="1" t="s">
        <v>18</v>
      </c>
      <c r="H41" s="1" t="s">
        <v>21</v>
      </c>
      <c r="I41" s="1" t="s">
        <v>47</v>
      </c>
      <c r="J41" s="1" t="s">
        <v>23</v>
      </c>
      <c r="K41" s="1" t="s">
        <v>24</v>
      </c>
      <c r="L41" s="1" t="s">
        <v>1232</v>
      </c>
      <c r="M41" s="1" t="s">
        <v>1336</v>
      </c>
      <c r="N41" s="1" t="s">
        <v>1232</v>
      </c>
      <c r="O41" s="1" t="s">
        <v>1336</v>
      </c>
    </row>
    <row r="42" spans="1:15" x14ac:dyDescent="0.35">
      <c r="A42" s="1" t="s">
        <v>15</v>
      </c>
      <c r="B42" s="1" t="s">
        <v>203</v>
      </c>
      <c r="C42" s="1" t="s">
        <v>518</v>
      </c>
      <c r="D42" s="1" t="s">
        <v>18</v>
      </c>
      <c r="E42" s="1" t="s">
        <v>1258</v>
      </c>
      <c r="F42" s="1" t="s">
        <v>1337</v>
      </c>
      <c r="G42" s="1" t="s">
        <v>73</v>
      </c>
      <c r="H42" s="1" t="s">
        <v>21</v>
      </c>
      <c r="I42" s="1" t="s">
        <v>47</v>
      </c>
      <c r="J42" s="1" t="s">
        <v>131</v>
      </c>
      <c r="K42" s="1" t="s">
        <v>24</v>
      </c>
      <c r="L42" s="1" t="s">
        <v>1232</v>
      </c>
      <c r="M42" s="1" t="s">
        <v>1338</v>
      </c>
      <c r="N42" s="1" t="s">
        <v>1232</v>
      </c>
      <c r="O42" s="1" t="s">
        <v>1338</v>
      </c>
    </row>
    <row r="43" spans="1:15" x14ac:dyDescent="0.35">
      <c r="A43" s="1" t="s">
        <v>15</v>
      </c>
      <c r="B43" s="1" t="s">
        <v>207</v>
      </c>
      <c r="C43" s="1" t="s">
        <v>522</v>
      </c>
      <c r="D43" s="1" t="s">
        <v>18</v>
      </c>
      <c r="E43" s="1" t="s">
        <v>1258</v>
      </c>
      <c r="F43" s="1" t="s">
        <v>1339</v>
      </c>
      <c r="G43" s="1" t="s">
        <v>18</v>
      </c>
      <c r="H43" s="1" t="s">
        <v>135</v>
      </c>
      <c r="I43" s="1" t="s">
        <v>47</v>
      </c>
      <c r="J43" s="1" t="s">
        <v>126</v>
      </c>
      <c r="K43" s="1" t="s">
        <v>24</v>
      </c>
      <c r="L43" s="1" t="s">
        <v>1232</v>
      </c>
      <c r="M43" s="1" t="s">
        <v>1340</v>
      </c>
      <c r="N43" s="1" t="s">
        <v>1232</v>
      </c>
      <c r="O43" s="1" t="s">
        <v>1340</v>
      </c>
    </row>
    <row r="44" spans="1:15" x14ac:dyDescent="0.35">
      <c r="A44" s="1" t="s">
        <v>15</v>
      </c>
      <c r="B44" s="1" t="s">
        <v>210</v>
      </c>
      <c r="C44" s="1" t="s">
        <v>526</v>
      </c>
      <c r="D44" s="1" t="s">
        <v>18</v>
      </c>
      <c r="E44" s="1" t="s">
        <v>1258</v>
      </c>
      <c r="F44" s="1" t="s">
        <v>1341</v>
      </c>
      <c r="G44" s="1" t="s">
        <v>29</v>
      </c>
      <c r="H44" s="1" t="s">
        <v>21</v>
      </c>
      <c r="I44" s="1" t="s">
        <v>47</v>
      </c>
      <c r="J44" s="1" t="s">
        <v>143</v>
      </c>
      <c r="K44" s="1" t="s">
        <v>24</v>
      </c>
      <c r="L44" s="1" t="s">
        <v>1232</v>
      </c>
      <c r="M44" s="1" t="s">
        <v>1342</v>
      </c>
      <c r="N44" s="1" t="s">
        <v>1232</v>
      </c>
      <c r="O44" s="1" t="s">
        <v>1342</v>
      </c>
    </row>
    <row r="45" spans="1:15" x14ac:dyDescent="0.35">
      <c r="A45" s="1" t="s">
        <v>15</v>
      </c>
      <c r="B45" s="1" t="s">
        <v>214</v>
      </c>
      <c r="C45" s="1" t="s">
        <v>529</v>
      </c>
      <c r="D45" s="1" t="s">
        <v>18</v>
      </c>
      <c r="E45" s="1" t="s">
        <v>1258</v>
      </c>
      <c r="F45" s="1" t="s">
        <v>1343</v>
      </c>
      <c r="G45" s="1" t="s">
        <v>18</v>
      </c>
      <c r="H45" s="1" t="s">
        <v>21</v>
      </c>
      <c r="I45" s="1" t="s">
        <v>47</v>
      </c>
      <c r="J45" s="1" t="s">
        <v>148</v>
      </c>
      <c r="K45" s="1" t="s">
        <v>24</v>
      </c>
      <c r="L45" s="1" t="s">
        <v>1232</v>
      </c>
      <c r="M45" s="1" t="s">
        <v>1344</v>
      </c>
      <c r="N45" s="1" t="s">
        <v>1232</v>
      </c>
      <c r="O45" s="1" t="s">
        <v>1344</v>
      </c>
    </row>
    <row r="46" spans="1:15" x14ac:dyDescent="0.35">
      <c r="A46" s="1" t="s">
        <v>15</v>
      </c>
      <c r="B46" s="1" t="s">
        <v>217</v>
      </c>
      <c r="C46" s="1" t="s">
        <v>533</v>
      </c>
      <c r="D46" s="1" t="s">
        <v>18</v>
      </c>
      <c r="E46" s="1" t="s">
        <v>1258</v>
      </c>
      <c r="F46" s="1" t="s">
        <v>1345</v>
      </c>
      <c r="G46" s="1" t="s">
        <v>89</v>
      </c>
      <c r="H46" s="1" t="s">
        <v>21</v>
      </c>
      <c r="I46" s="1" t="s">
        <v>47</v>
      </c>
      <c r="J46" s="1" t="s">
        <v>152</v>
      </c>
      <c r="K46" s="1" t="s">
        <v>24</v>
      </c>
      <c r="L46" s="1" t="s">
        <v>1232</v>
      </c>
      <c r="M46" s="1" t="s">
        <v>1346</v>
      </c>
      <c r="N46" s="1" t="s">
        <v>1232</v>
      </c>
      <c r="O46" s="1" t="s">
        <v>1346</v>
      </c>
    </row>
    <row r="47" spans="1:15" x14ac:dyDescent="0.35">
      <c r="A47" s="1" t="s">
        <v>15</v>
      </c>
      <c r="B47" s="1" t="s">
        <v>221</v>
      </c>
      <c r="C47" s="1" t="s">
        <v>536</v>
      </c>
      <c r="D47" s="1" t="s">
        <v>18</v>
      </c>
      <c r="E47" s="1" t="s">
        <v>1258</v>
      </c>
      <c r="F47" s="1" t="s">
        <v>1347</v>
      </c>
      <c r="G47" s="1" t="s">
        <v>18</v>
      </c>
      <c r="H47" s="1" t="s">
        <v>21</v>
      </c>
      <c r="I47" s="1" t="s">
        <v>47</v>
      </c>
      <c r="J47" s="1" t="s">
        <v>143</v>
      </c>
      <c r="K47" s="1" t="s">
        <v>24</v>
      </c>
      <c r="L47" s="1" t="s">
        <v>1232</v>
      </c>
      <c r="M47" s="1" t="s">
        <v>1348</v>
      </c>
      <c r="N47" s="1" t="s">
        <v>1232</v>
      </c>
      <c r="O47" s="1" t="s">
        <v>1348</v>
      </c>
    </row>
    <row r="48" spans="1:15" x14ac:dyDescent="0.35">
      <c r="A48" s="1" t="s">
        <v>15</v>
      </c>
      <c r="B48" s="1" t="s">
        <v>225</v>
      </c>
      <c r="C48" s="1" t="s">
        <v>540</v>
      </c>
      <c r="D48" s="1" t="s">
        <v>18</v>
      </c>
      <c r="E48" s="1" t="s">
        <v>1258</v>
      </c>
      <c r="F48" s="1" t="s">
        <v>1349</v>
      </c>
      <c r="G48" s="1" t="s">
        <v>18</v>
      </c>
      <c r="H48" s="1" t="s">
        <v>135</v>
      </c>
      <c r="I48" s="1" t="s">
        <v>47</v>
      </c>
      <c r="J48" s="1" t="s">
        <v>126</v>
      </c>
      <c r="K48" s="1" t="s">
        <v>24</v>
      </c>
      <c r="L48" s="1" t="s">
        <v>1232</v>
      </c>
      <c r="M48" s="1" t="s">
        <v>1350</v>
      </c>
      <c r="N48" s="1" t="s">
        <v>1232</v>
      </c>
      <c r="O48" s="1" t="s">
        <v>1350</v>
      </c>
    </row>
    <row r="49" spans="1:15" x14ac:dyDescent="0.35">
      <c r="A49" s="1" t="s">
        <v>15</v>
      </c>
      <c r="B49" s="1" t="s">
        <v>228</v>
      </c>
      <c r="C49" s="1" t="s">
        <v>543</v>
      </c>
      <c r="D49" s="1" t="s">
        <v>18</v>
      </c>
      <c r="E49" s="1" t="s">
        <v>1258</v>
      </c>
      <c r="F49" s="1" t="s">
        <v>1351</v>
      </c>
      <c r="G49" s="1" t="s">
        <v>104</v>
      </c>
      <c r="H49" s="1" t="s">
        <v>135</v>
      </c>
      <c r="I49" s="1" t="s">
        <v>47</v>
      </c>
      <c r="J49" s="1" t="s">
        <v>126</v>
      </c>
      <c r="K49" s="1" t="s">
        <v>24</v>
      </c>
      <c r="L49" s="1" t="s">
        <v>1232</v>
      </c>
      <c r="M49" s="1" t="s">
        <v>1352</v>
      </c>
      <c r="N49" s="1" t="s">
        <v>1232</v>
      </c>
      <c r="O49" s="1" t="s">
        <v>1352</v>
      </c>
    </row>
    <row r="50" spans="1:15" x14ac:dyDescent="0.35">
      <c r="A50" s="1" t="s">
        <v>15</v>
      </c>
      <c r="B50" s="1" t="s">
        <v>232</v>
      </c>
      <c r="C50" s="1" t="s">
        <v>547</v>
      </c>
      <c r="D50" s="1" t="s">
        <v>18</v>
      </c>
      <c r="E50" s="1" t="s">
        <v>1258</v>
      </c>
      <c r="F50" s="1" t="s">
        <v>1353</v>
      </c>
      <c r="G50" s="1" t="s">
        <v>29</v>
      </c>
      <c r="H50" s="1" t="s">
        <v>135</v>
      </c>
      <c r="I50" s="1" t="s">
        <v>47</v>
      </c>
      <c r="J50" s="1" t="s">
        <v>126</v>
      </c>
      <c r="K50" s="1" t="s">
        <v>24</v>
      </c>
      <c r="L50" s="1" t="s">
        <v>1232</v>
      </c>
      <c r="M50" s="1" t="s">
        <v>1354</v>
      </c>
      <c r="N50" s="1" t="s">
        <v>1232</v>
      </c>
      <c r="O50" s="1" t="s">
        <v>1354</v>
      </c>
    </row>
    <row r="51" spans="1:15" x14ac:dyDescent="0.35">
      <c r="A51" s="1" t="s">
        <v>15</v>
      </c>
      <c r="B51" s="1" t="s">
        <v>235</v>
      </c>
      <c r="C51" s="1" t="s">
        <v>50</v>
      </c>
      <c r="D51" s="1" t="s">
        <v>18</v>
      </c>
      <c r="E51" s="1" t="s">
        <v>51</v>
      </c>
      <c r="F51" s="1" t="s">
        <v>1355</v>
      </c>
      <c r="G51" s="1" t="s">
        <v>18</v>
      </c>
      <c r="H51" s="1" t="s">
        <v>21</v>
      </c>
      <c r="I51" s="1" t="s">
        <v>53</v>
      </c>
      <c r="J51" s="1" t="s">
        <v>23</v>
      </c>
      <c r="K51" s="1" t="s">
        <v>24</v>
      </c>
      <c r="L51" s="1" t="s">
        <v>1232</v>
      </c>
      <c r="M51" s="1" t="s">
        <v>1356</v>
      </c>
      <c r="N51" s="1" t="s">
        <v>1232</v>
      </c>
      <c r="O51" s="1" t="s">
        <v>1356</v>
      </c>
    </row>
    <row r="52" spans="1:15" x14ac:dyDescent="0.35">
      <c r="A52" s="1" t="s">
        <v>15</v>
      </c>
      <c r="B52" s="1" t="s">
        <v>239</v>
      </c>
      <c r="C52" s="1" t="s">
        <v>418</v>
      </c>
      <c r="D52" s="1" t="s">
        <v>18</v>
      </c>
      <c r="E52" s="1" t="s">
        <v>1258</v>
      </c>
      <c r="F52" s="1" t="s">
        <v>1357</v>
      </c>
      <c r="G52" s="1" t="s">
        <v>67</v>
      </c>
      <c r="H52" s="1" t="s">
        <v>21</v>
      </c>
      <c r="I52" s="1" t="s">
        <v>53</v>
      </c>
      <c r="J52" s="1" t="s">
        <v>131</v>
      </c>
      <c r="K52" s="1" t="s">
        <v>24</v>
      </c>
      <c r="L52" s="1" t="s">
        <v>1232</v>
      </c>
      <c r="M52" s="1" t="s">
        <v>1358</v>
      </c>
      <c r="N52" s="1" t="s">
        <v>1232</v>
      </c>
      <c r="O52" s="1" t="s">
        <v>1358</v>
      </c>
    </row>
    <row r="53" spans="1:15" x14ac:dyDescent="0.35">
      <c r="A53" s="1" t="s">
        <v>15</v>
      </c>
      <c r="B53" s="1" t="s">
        <v>242</v>
      </c>
      <c r="C53" s="1" t="s">
        <v>422</v>
      </c>
      <c r="D53" s="1" t="s">
        <v>18</v>
      </c>
      <c r="E53" s="1" t="s">
        <v>1258</v>
      </c>
      <c r="F53" s="1" t="s">
        <v>1359</v>
      </c>
      <c r="G53" s="1" t="s">
        <v>19</v>
      </c>
      <c r="H53" s="1" t="s">
        <v>135</v>
      </c>
      <c r="I53" s="1" t="s">
        <v>53</v>
      </c>
      <c r="J53" s="1" t="s">
        <v>126</v>
      </c>
      <c r="K53" s="1" t="s">
        <v>24</v>
      </c>
      <c r="L53" s="1" t="s">
        <v>1232</v>
      </c>
      <c r="M53" s="1" t="s">
        <v>1360</v>
      </c>
      <c r="N53" s="1" t="s">
        <v>1232</v>
      </c>
      <c r="O53" s="1" t="s">
        <v>1360</v>
      </c>
    </row>
    <row r="54" spans="1:15" x14ac:dyDescent="0.35">
      <c r="A54" s="1" t="s">
        <v>15</v>
      </c>
      <c r="B54" s="1" t="s">
        <v>246</v>
      </c>
      <c r="C54" s="1" t="s">
        <v>426</v>
      </c>
      <c r="D54" s="1" t="s">
        <v>18</v>
      </c>
      <c r="E54" s="1" t="s">
        <v>1258</v>
      </c>
      <c r="F54" s="1" t="s">
        <v>1361</v>
      </c>
      <c r="G54" s="1" t="s">
        <v>18</v>
      </c>
      <c r="H54" s="1" t="s">
        <v>135</v>
      </c>
      <c r="I54" s="1" t="s">
        <v>53</v>
      </c>
      <c r="J54" s="1" t="s">
        <v>126</v>
      </c>
      <c r="K54" s="1" t="s">
        <v>24</v>
      </c>
      <c r="L54" s="1" t="s">
        <v>1232</v>
      </c>
      <c r="M54" s="1" t="s">
        <v>1362</v>
      </c>
      <c r="N54" s="1" t="s">
        <v>1232</v>
      </c>
      <c r="O54" s="1" t="s">
        <v>1362</v>
      </c>
    </row>
    <row r="55" spans="1:15" x14ac:dyDescent="0.35">
      <c r="A55" s="1" t="s">
        <v>15</v>
      </c>
      <c r="B55" s="1" t="s">
        <v>249</v>
      </c>
      <c r="C55" s="1" t="s">
        <v>429</v>
      </c>
      <c r="D55" s="1" t="s">
        <v>18</v>
      </c>
      <c r="E55" s="1" t="s">
        <v>1258</v>
      </c>
      <c r="F55" s="1" t="s">
        <v>1363</v>
      </c>
      <c r="G55" s="1" t="s">
        <v>29</v>
      </c>
      <c r="H55" s="1" t="s">
        <v>21</v>
      </c>
      <c r="I55" s="1" t="s">
        <v>53</v>
      </c>
      <c r="J55" s="1" t="s">
        <v>143</v>
      </c>
      <c r="K55" s="1" t="s">
        <v>24</v>
      </c>
      <c r="L55" s="1" t="s">
        <v>1232</v>
      </c>
      <c r="M55" s="1" t="s">
        <v>1364</v>
      </c>
      <c r="N55" s="1" t="s">
        <v>1232</v>
      </c>
      <c r="O55" s="1" t="s">
        <v>1364</v>
      </c>
    </row>
    <row r="56" spans="1:15" x14ac:dyDescent="0.35">
      <c r="A56" s="1" t="s">
        <v>15</v>
      </c>
      <c r="B56" s="1" t="s">
        <v>253</v>
      </c>
      <c r="C56" s="1" t="s">
        <v>433</v>
      </c>
      <c r="D56" s="1" t="s">
        <v>18</v>
      </c>
      <c r="E56" s="1" t="s">
        <v>1258</v>
      </c>
      <c r="F56" s="1" t="s">
        <v>1365</v>
      </c>
      <c r="G56" s="1" t="s">
        <v>18</v>
      </c>
      <c r="H56" s="1" t="s">
        <v>21</v>
      </c>
      <c r="I56" s="1" t="s">
        <v>53</v>
      </c>
      <c r="J56" s="1" t="s">
        <v>148</v>
      </c>
      <c r="K56" s="1" t="s">
        <v>24</v>
      </c>
      <c r="L56" s="1" t="s">
        <v>1232</v>
      </c>
      <c r="M56" s="1" t="s">
        <v>1366</v>
      </c>
      <c r="N56" s="1" t="s">
        <v>1232</v>
      </c>
      <c r="O56" s="1" t="s">
        <v>1366</v>
      </c>
    </row>
    <row r="57" spans="1:15" x14ac:dyDescent="0.35">
      <c r="A57" s="1" t="s">
        <v>15</v>
      </c>
      <c r="B57" s="1" t="s">
        <v>256</v>
      </c>
      <c r="C57" s="1" t="s">
        <v>437</v>
      </c>
      <c r="D57" s="1" t="s">
        <v>18</v>
      </c>
      <c r="E57" s="1" t="s">
        <v>1258</v>
      </c>
      <c r="F57" s="1" t="s">
        <v>1367</v>
      </c>
      <c r="G57" s="1" t="s">
        <v>73</v>
      </c>
      <c r="H57" s="1" t="s">
        <v>21</v>
      </c>
      <c r="I57" s="1" t="s">
        <v>53</v>
      </c>
      <c r="J57" s="1" t="s">
        <v>152</v>
      </c>
      <c r="K57" s="1" t="s">
        <v>24</v>
      </c>
      <c r="L57" s="1" t="s">
        <v>1232</v>
      </c>
      <c r="M57" s="1" t="s">
        <v>1368</v>
      </c>
      <c r="N57" s="1" t="s">
        <v>1232</v>
      </c>
      <c r="O57" s="1" t="s">
        <v>1368</v>
      </c>
    </row>
    <row r="58" spans="1:15" x14ac:dyDescent="0.35">
      <c r="A58" s="1" t="s">
        <v>15</v>
      </c>
      <c r="B58" s="1" t="s">
        <v>260</v>
      </c>
      <c r="C58" s="1" t="s">
        <v>440</v>
      </c>
      <c r="D58" s="1" t="s">
        <v>18</v>
      </c>
      <c r="E58" s="1" t="s">
        <v>1258</v>
      </c>
      <c r="F58" s="1" t="s">
        <v>1369</v>
      </c>
      <c r="G58" s="1" t="s">
        <v>18</v>
      </c>
      <c r="H58" s="1" t="s">
        <v>21</v>
      </c>
      <c r="I58" s="1" t="s">
        <v>53</v>
      </c>
      <c r="J58" s="1" t="s">
        <v>143</v>
      </c>
      <c r="K58" s="1" t="s">
        <v>24</v>
      </c>
      <c r="L58" s="1" t="s">
        <v>1232</v>
      </c>
      <c r="M58" s="1" t="s">
        <v>1370</v>
      </c>
      <c r="N58" s="1" t="s">
        <v>1232</v>
      </c>
      <c r="O58" s="1" t="s">
        <v>1370</v>
      </c>
    </row>
    <row r="59" spans="1:15" x14ac:dyDescent="0.35">
      <c r="A59" s="1" t="s">
        <v>15</v>
      </c>
      <c r="B59" s="1" t="s">
        <v>263</v>
      </c>
      <c r="C59" s="1" t="s">
        <v>444</v>
      </c>
      <c r="D59" s="1" t="s">
        <v>18</v>
      </c>
      <c r="E59" s="1" t="s">
        <v>1258</v>
      </c>
      <c r="F59" s="1" t="s">
        <v>1371</v>
      </c>
      <c r="G59" s="1" t="s">
        <v>18</v>
      </c>
      <c r="H59" s="1" t="s">
        <v>135</v>
      </c>
      <c r="I59" s="1" t="s">
        <v>53</v>
      </c>
      <c r="J59" s="1" t="s">
        <v>126</v>
      </c>
      <c r="K59" s="1" t="s">
        <v>24</v>
      </c>
      <c r="L59" s="1" t="s">
        <v>1232</v>
      </c>
      <c r="M59" s="1" t="s">
        <v>1372</v>
      </c>
      <c r="N59" s="1" t="s">
        <v>1232</v>
      </c>
      <c r="O59" s="1" t="s">
        <v>1372</v>
      </c>
    </row>
    <row r="60" spans="1:15" x14ac:dyDescent="0.35">
      <c r="A60" s="1" t="s">
        <v>15</v>
      </c>
      <c r="B60" s="1" t="s">
        <v>267</v>
      </c>
      <c r="C60" s="1" t="s">
        <v>448</v>
      </c>
      <c r="D60" s="1" t="s">
        <v>18</v>
      </c>
      <c r="E60" s="1" t="s">
        <v>1258</v>
      </c>
      <c r="F60" s="1" t="s">
        <v>1373</v>
      </c>
      <c r="G60" s="1" t="s">
        <v>29</v>
      </c>
      <c r="H60" s="1" t="s">
        <v>135</v>
      </c>
      <c r="I60" s="1" t="s">
        <v>53</v>
      </c>
      <c r="J60" s="1" t="s">
        <v>126</v>
      </c>
      <c r="K60" s="1" t="s">
        <v>24</v>
      </c>
      <c r="L60" s="1" t="s">
        <v>1232</v>
      </c>
      <c r="M60" s="1" t="s">
        <v>1374</v>
      </c>
      <c r="N60" s="1" t="s">
        <v>1232</v>
      </c>
      <c r="O60" s="1" t="s">
        <v>1374</v>
      </c>
    </row>
    <row r="61" spans="1:15" x14ac:dyDescent="0.35">
      <c r="A61" s="1" t="s">
        <v>15</v>
      </c>
      <c r="B61" s="1" t="s">
        <v>270</v>
      </c>
      <c r="C61" s="1" t="s">
        <v>747</v>
      </c>
      <c r="D61" s="1" t="s">
        <v>19</v>
      </c>
      <c r="E61" s="1" t="s">
        <v>1258</v>
      </c>
      <c r="F61" s="1" t="s">
        <v>1375</v>
      </c>
      <c r="G61" s="1" t="s">
        <v>29</v>
      </c>
      <c r="H61" s="1" t="s">
        <v>135</v>
      </c>
      <c r="I61" s="1" t="s">
        <v>53</v>
      </c>
      <c r="J61" s="1" t="s">
        <v>126</v>
      </c>
      <c r="K61" s="1" t="s">
        <v>24</v>
      </c>
      <c r="L61" s="1" t="s">
        <v>1232</v>
      </c>
      <c r="M61" s="1" t="s">
        <v>1376</v>
      </c>
      <c r="N61" s="1" t="s">
        <v>1232</v>
      </c>
      <c r="O61" s="1" t="s">
        <v>1376</v>
      </c>
    </row>
    <row r="62" spans="1:15" x14ac:dyDescent="0.35">
      <c r="A62" s="1" t="s">
        <v>15</v>
      </c>
      <c r="B62" s="1" t="s">
        <v>274</v>
      </c>
      <c r="C62" s="1" t="s">
        <v>55</v>
      </c>
      <c r="D62" s="1" t="s">
        <v>18</v>
      </c>
      <c r="E62" s="1" t="s">
        <v>56</v>
      </c>
      <c r="F62" s="1" t="s">
        <v>1377</v>
      </c>
      <c r="G62" s="1" t="s">
        <v>18</v>
      </c>
      <c r="H62" s="1" t="s">
        <v>21</v>
      </c>
      <c r="I62" s="1" t="s">
        <v>58</v>
      </c>
      <c r="J62" s="1" t="s">
        <v>23</v>
      </c>
      <c r="K62" s="1" t="s">
        <v>24</v>
      </c>
      <c r="L62" s="1" t="s">
        <v>1232</v>
      </c>
      <c r="M62" s="1" t="s">
        <v>1378</v>
      </c>
      <c r="N62" s="1" t="s">
        <v>1232</v>
      </c>
      <c r="O62" s="1" t="s">
        <v>1378</v>
      </c>
    </row>
    <row r="63" spans="1:15" x14ac:dyDescent="0.35">
      <c r="A63" s="1" t="s">
        <v>15</v>
      </c>
      <c r="B63" s="1" t="s">
        <v>278</v>
      </c>
      <c r="C63" s="1" t="s">
        <v>197</v>
      </c>
      <c r="D63" s="1" t="s">
        <v>18</v>
      </c>
      <c r="E63" s="1" t="s">
        <v>1258</v>
      </c>
      <c r="F63" s="1" t="s">
        <v>1379</v>
      </c>
      <c r="G63" s="1" t="s">
        <v>45</v>
      </c>
      <c r="H63" s="1" t="s">
        <v>21</v>
      </c>
      <c r="I63" s="1" t="s">
        <v>58</v>
      </c>
      <c r="J63" s="1" t="s">
        <v>131</v>
      </c>
      <c r="K63" s="1" t="s">
        <v>24</v>
      </c>
      <c r="L63" s="1" t="s">
        <v>1232</v>
      </c>
      <c r="M63" s="1" t="s">
        <v>1380</v>
      </c>
      <c r="N63" s="1" t="s">
        <v>1232</v>
      </c>
      <c r="O63" s="1" t="s">
        <v>1380</v>
      </c>
    </row>
    <row r="64" spans="1:15" x14ac:dyDescent="0.35">
      <c r="A64" s="1" t="s">
        <v>15</v>
      </c>
      <c r="B64" s="1" t="s">
        <v>281</v>
      </c>
      <c r="C64" s="1" t="s">
        <v>201</v>
      </c>
      <c r="D64" s="1" t="s">
        <v>18</v>
      </c>
      <c r="E64" s="1" t="s">
        <v>1258</v>
      </c>
      <c r="F64" s="1" t="s">
        <v>1381</v>
      </c>
      <c r="G64" s="1" t="s">
        <v>19</v>
      </c>
      <c r="H64" s="1" t="s">
        <v>135</v>
      </c>
      <c r="I64" s="1" t="s">
        <v>58</v>
      </c>
      <c r="J64" s="1" t="s">
        <v>126</v>
      </c>
      <c r="K64" s="1" t="s">
        <v>24</v>
      </c>
      <c r="L64" s="1" t="s">
        <v>1232</v>
      </c>
      <c r="M64" s="1" t="s">
        <v>1382</v>
      </c>
      <c r="N64" s="1" t="s">
        <v>1232</v>
      </c>
      <c r="O64" s="1" t="s">
        <v>1382</v>
      </c>
    </row>
    <row r="65" spans="1:15" x14ac:dyDescent="0.35">
      <c r="A65" s="1" t="s">
        <v>15</v>
      </c>
      <c r="B65" s="1" t="s">
        <v>285</v>
      </c>
      <c r="C65" s="1" t="s">
        <v>204</v>
      </c>
      <c r="D65" s="1" t="s">
        <v>18</v>
      </c>
      <c r="E65" s="1" t="s">
        <v>1258</v>
      </c>
      <c r="F65" s="1" t="s">
        <v>1383</v>
      </c>
      <c r="G65" s="1" t="s">
        <v>18</v>
      </c>
      <c r="H65" s="1" t="s">
        <v>135</v>
      </c>
      <c r="I65" s="1" t="s">
        <v>58</v>
      </c>
      <c r="J65" s="1" t="s">
        <v>126</v>
      </c>
      <c r="K65" s="1" t="s">
        <v>24</v>
      </c>
      <c r="L65" s="1" t="s">
        <v>1232</v>
      </c>
      <c r="M65" s="1" t="s">
        <v>1384</v>
      </c>
      <c r="N65" s="1" t="s">
        <v>1232</v>
      </c>
      <c r="O65" s="1" t="s">
        <v>1384</v>
      </c>
    </row>
    <row r="66" spans="1:15" x14ac:dyDescent="0.35">
      <c r="A66" s="1" t="s">
        <v>15</v>
      </c>
      <c r="B66" s="1" t="s">
        <v>288</v>
      </c>
      <c r="C66" s="1" t="s">
        <v>208</v>
      </c>
      <c r="D66" s="1" t="s">
        <v>18</v>
      </c>
      <c r="E66" s="1" t="s">
        <v>1258</v>
      </c>
      <c r="F66" s="1" t="s">
        <v>1385</v>
      </c>
      <c r="G66" s="1" t="s">
        <v>29</v>
      </c>
      <c r="H66" s="1" t="s">
        <v>21</v>
      </c>
      <c r="I66" s="1" t="s">
        <v>58</v>
      </c>
      <c r="J66" s="1" t="s">
        <v>143</v>
      </c>
      <c r="K66" s="1" t="s">
        <v>24</v>
      </c>
      <c r="L66" s="1" t="s">
        <v>1232</v>
      </c>
      <c r="M66" s="1" t="s">
        <v>1386</v>
      </c>
      <c r="N66" s="1" t="s">
        <v>1232</v>
      </c>
      <c r="O66" s="1" t="s">
        <v>1386</v>
      </c>
    </row>
    <row r="67" spans="1:15" x14ac:dyDescent="0.35">
      <c r="A67" s="1" t="s">
        <v>15</v>
      </c>
      <c r="B67" s="1" t="s">
        <v>292</v>
      </c>
      <c r="C67" s="1" t="s">
        <v>211</v>
      </c>
      <c r="D67" s="1" t="s">
        <v>18</v>
      </c>
      <c r="E67" s="1" t="s">
        <v>1258</v>
      </c>
      <c r="F67" s="1" t="s">
        <v>1387</v>
      </c>
      <c r="G67" s="1" t="s">
        <v>18</v>
      </c>
      <c r="H67" s="1" t="s">
        <v>21</v>
      </c>
      <c r="I67" s="1" t="s">
        <v>58</v>
      </c>
      <c r="J67" s="1" t="s">
        <v>148</v>
      </c>
      <c r="K67" s="1" t="s">
        <v>24</v>
      </c>
      <c r="L67" s="1" t="s">
        <v>1232</v>
      </c>
      <c r="M67" s="1" t="s">
        <v>1388</v>
      </c>
      <c r="N67" s="1" t="s">
        <v>1232</v>
      </c>
      <c r="O67" s="1" t="s">
        <v>1388</v>
      </c>
    </row>
    <row r="68" spans="1:15" x14ac:dyDescent="0.35">
      <c r="A68" s="1" t="s">
        <v>15</v>
      </c>
      <c r="B68" s="1" t="s">
        <v>295</v>
      </c>
      <c r="C68" s="1" t="s">
        <v>215</v>
      </c>
      <c r="D68" s="1" t="s">
        <v>18</v>
      </c>
      <c r="E68" s="1" t="s">
        <v>1258</v>
      </c>
      <c r="F68" s="1" t="s">
        <v>1389</v>
      </c>
      <c r="G68" s="1" t="s">
        <v>51</v>
      </c>
      <c r="H68" s="1" t="s">
        <v>21</v>
      </c>
      <c r="I68" s="1" t="s">
        <v>58</v>
      </c>
      <c r="J68" s="1" t="s">
        <v>152</v>
      </c>
      <c r="K68" s="1" t="s">
        <v>24</v>
      </c>
      <c r="L68" s="1" t="s">
        <v>1232</v>
      </c>
      <c r="M68" s="1" t="s">
        <v>1390</v>
      </c>
      <c r="N68" s="1" t="s">
        <v>1232</v>
      </c>
      <c r="O68" s="1" t="s">
        <v>1390</v>
      </c>
    </row>
    <row r="69" spans="1:15" x14ac:dyDescent="0.35">
      <c r="A69" s="1" t="s">
        <v>15</v>
      </c>
      <c r="B69" s="1" t="s">
        <v>299</v>
      </c>
      <c r="C69" s="1" t="s">
        <v>218</v>
      </c>
      <c r="D69" s="1" t="s">
        <v>18</v>
      </c>
      <c r="E69" s="1" t="s">
        <v>1258</v>
      </c>
      <c r="F69" s="1" t="s">
        <v>1391</v>
      </c>
      <c r="G69" s="1" t="s">
        <v>18</v>
      </c>
      <c r="H69" s="1" t="s">
        <v>21</v>
      </c>
      <c r="I69" s="1" t="s">
        <v>58</v>
      </c>
      <c r="J69" s="1" t="s">
        <v>143</v>
      </c>
      <c r="K69" s="1" t="s">
        <v>24</v>
      </c>
      <c r="L69" s="1" t="s">
        <v>1232</v>
      </c>
      <c r="M69" s="1" t="s">
        <v>1392</v>
      </c>
      <c r="N69" s="1" t="s">
        <v>1232</v>
      </c>
      <c r="O69" s="1" t="s">
        <v>1392</v>
      </c>
    </row>
    <row r="70" spans="1:15" x14ac:dyDescent="0.35">
      <c r="A70" s="1" t="s">
        <v>15</v>
      </c>
      <c r="B70" s="1" t="s">
        <v>302</v>
      </c>
      <c r="C70" s="1" t="s">
        <v>222</v>
      </c>
      <c r="D70" s="1" t="s">
        <v>18</v>
      </c>
      <c r="E70" s="1" t="s">
        <v>1258</v>
      </c>
      <c r="F70" s="1" t="s">
        <v>1393</v>
      </c>
      <c r="G70" s="1" t="s">
        <v>18</v>
      </c>
      <c r="H70" s="1" t="s">
        <v>135</v>
      </c>
      <c r="I70" s="1" t="s">
        <v>58</v>
      </c>
      <c r="J70" s="1" t="s">
        <v>126</v>
      </c>
      <c r="K70" s="1" t="s">
        <v>24</v>
      </c>
      <c r="L70" s="1" t="s">
        <v>1232</v>
      </c>
      <c r="M70" s="1" t="s">
        <v>1394</v>
      </c>
      <c r="N70" s="1" t="s">
        <v>1232</v>
      </c>
      <c r="O70" s="1" t="s">
        <v>1394</v>
      </c>
    </row>
    <row r="71" spans="1:15" x14ac:dyDescent="0.35">
      <c r="A71" s="1" t="s">
        <v>15</v>
      </c>
      <c r="B71" s="1" t="s">
        <v>306</v>
      </c>
      <c r="C71" s="1" t="s">
        <v>226</v>
      </c>
      <c r="D71" s="1" t="s">
        <v>18</v>
      </c>
      <c r="E71" s="1" t="s">
        <v>1258</v>
      </c>
      <c r="F71" s="1" t="s">
        <v>1395</v>
      </c>
      <c r="G71" s="1" t="s">
        <v>29</v>
      </c>
      <c r="H71" s="1" t="s">
        <v>135</v>
      </c>
      <c r="I71" s="1" t="s">
        <v>58</v>
      </c>
      <c r="J71" s="1" t="s">
        <v>126</v>
      </c>
      <c r="K71" s="1" t="s">
        <v>24</v>
      </c>
      <c r="L71" s="1" t="s">
        <v>1232</v>
      </c>
      <c r="M71" s="1" t="s">
        <v>1396</v>
      </c>
      <c r="N71" s="1" t="s">
        <v>1232</v>
      </c>
      <c r="O71" s="1" t="s">
        <v>1396</v>
      </c>
    </row>
    <row r="72" spans="1:15" x14ac:dyDescent="0.35">
      <c r="A72" s="1" t="s">
        <v>15</v>
      </c>
      <c r="B72" s="1" t="s">
        <v>309</v>
      </c>
      <c r="C72" s="1" t="s">
        <v>61</v>
      </c>
      <c r="D72" s="1" t="s">
        <v>18</v>
      </c>
      <c r="E72" s="1" t="s">
        <v>62</v>
      </c>
      <c r="F72" s="1" t="s">
        <v>1397</v>
      </c>
      <c r="G72" s="1" t="s">
        <v>18</v>
      </c>
      <c r="H72" s="1" t="s">
        <v>21</v>
      </c>
      <c r="I72" s="1" t="s">
        <v>64</v>
      </c>
      <c r="J72" s="1" t="s">
        <v>23</v>
      </c>
      <c r="K72" s="1" t="s">
        <v>24</v>
      </c>
      <c r="L72" s="1" t="s">
        <v>1232</v>
      </c>
      <c r="M72" s="1" t="s">
        <v>1398</v>
      </c>
      <c r="N72" s="1" t="s">
        <v>1232</v>
      </c>
      <c r="O72" s="1" t="s">
        <v>1398</v>
      </c>
    </row>
    <row r="73" spans="1:15" x14ac:dyDescent="0.35">
      <c r="A73" s="1" t="s">
        <v>15</v>
      </c>
      <c r="B73" s="1" t="s">
        <v>313</v>
      </c>
      <c r="C73" s="1" t="s">
        <v>550</v>
      </c>
      <c r="D73" s="1" t="s">
        <v>18</v>
      </c>
      <c r="E73" s="1" t="s">
        <v>1258</v>
      </c>
      <c r="F73" s="1" t="s">
        <v>1399</v>
      </c>
      <c r="G73" s="1" t="s">
        <v>51</v>
      </c>
      <c r="H73" s="1" t="s">
        <v>21</v>
      </c>
      <c r="I73" s="1" t="s">
        <v>64</v>
      </c>
      <c r="J73" s="1" t="s">
        <v>131</v>
      </c>
      <c r="K73" s="1" t="s">
        <v>24</v>
      </c>
      <c r="L73" s="1" t="s">
        <v>1232</v>
      </c>
      <c r="M73" s="1" t="s">
        <v>1400</v>
      </c>
      <c r="N73" s="1" t="s">
        <v>1232</v>
      </c>
      <c r="O73" s="1" t="s">
        <v>1400</v>
      </c>
    </row>
    <row r="74" spans="1:15" x14ac:dyDescent="0.35">
      <c r="A74" s="1" t="s">
        <v>15</v>
      </c>
      <c r="B74" s="1" t="s">
        <v>316</v>
      </c>
      <c r="C74" s="1" t="s">
        <v>554</v>
      </c>
      <c r="D74" s="1" t="s">
        <v>18</v>
      </c>
      <c r="E74" s="1" t="s">
        <v>1258</v>
      </c>
      <c r="F74" s="1" t="s">
        <v>1401</v>
      </c>
      <c r="G74" s="1" t="s">
        <v>29</v>
      </c>
      <c r="H74" s="1" t="s">
        <v>135</v>
      </c>
      <c r="I74" s="1" t="s">
        <v>64</v>
      </c>
      <c r="J74" s="1" t="s">
        <v>126</v>
      </c>
      <c r="K74" s="1" t="s">
        <v>24</v>
      </c>
      <c r="L74" s="1" t="s">
        <v>1232</v>
      </c>
      <c r="M74" s="1" t="s">
        <v>1402</v>
      </c>
      <c r="N74" s="1" t="s">
        <v>1232</v>
      </c>
      <c r="O74" s="1" t="s">
        <v>1402</v>
      </c>
    </row>
    <row r="75" spans="1:15" x14ac:dyDescent="0.35">
      <c r="A75" s="1" t="s">
        <v>15</v>
      </c>
      <c r="B75" s="1" t="s">
        <v>320</v>
      </c>
      <c r="C75" s="1" t="s">
        <v>558</v>
      </c>
      <c r="D75" s="1" t="s">
        <v>18</v>
      </c>
      <c r="E75" s="1" t="s">
        <v>1258</v>
      </c>
      <c r="F75" s="1" t="s">
        <v>1403</v>
      </c>
      <c r="G75" s="1" t="s">
        <v>18</v>
      </c>
      <c r="H75" s="1" t="s">
        <v>135</v>
      </c>
      <c r="I75" s="1" t="s">
        <v>64</v>
      </c>
      <c r="J75" s="1" t="s">
        <v>126</v>
      </c>
      <c r="K75" s="1" t="s">
        <v>24</v>
      </c>
      <c r="L75" s="1" t="s">
        <v>1232</v>
      </c>
      <c r="M75" s="1" t="s">
        <v>1404</v>
      </c>
      <c r="N75" s="1" t="s">
        <v>1232</v>
      </c>
      <c r="O75" s="1" t="s">
        <v>1404</v>
      </c>
    </row>
    <row r="76" spans="1:15" x14ac:dyDescent="0.35">
      <c r="A76" s="1" t="s">
        <v>15</v>
      </c>
      <c r="B76" s="1" t="s">
        <v>324</v>
      </c>
      <c r="C76" s="1" t="s">
        <v>561</v>
      </c>
      <c r="D76" s="1" t="s">
        <v>18</v>
      </c>
      <c r="E76" s="1" t="s">
        <v>1258</v>
      </c>
      <c r="F76" s="1" t="s">
        <v>1405</v>
      </c>
      <c r="G76" s="1" t="s">
        <v>34</v>
      </c>
      <c r="H76" s="1" t="s">
        <v>21</v>
      </c>
      <c r="I76" s="1" t="s">
        <v>64</v>
      </c>
      <c r="J76" s="1" t="s">
        <v>143</v>
      </c>
      <c r="K76" s="1" t="s">
        <v>24</v>
      </c>
      <c r="L76" s="1" t="s">
        <v>1232</v>
      </c>
      <c r="M76" s="1" t="s">
        <v>1406</v>
      </c>
      <c r="N76" s="1" t="s">
        <v>1232</v>
      </c>
      <c r="O76" s="1" t="s">
        <v>1406</v>
      </c>
    </row>
    <row r="77" spans="1:15" x14ac:dyDescent="0.35">
      <c r="A77" s="1" t="s">
        <v>15</v>
      </c>
      <c r="B77" s="1" t="s">
        <v>327</v>
      </c>
      <c r="C77" s="1" t="s">
        <v>565</v>
      </c>
      <c r="D77" s="1" t="s">
        <v>18</v>
      </c>
      <c r="E77" s="1" t="s">
        <v>1258</v>
      </c>
      <c r="F77" s="1" t="s">
        <v>1407</v>
      </c>
      <c r="G77" s="1" t="s">
        <v>18</v>
      </c>
      <c r="H77" s="1" t="s">
        <v>21</v>
      </c>
      <c r="I77" s="1" t="s">
        <v>64</v>
      </c>
      <c r="J77" s="1" t="s">
        <v>148</v>
      </c>
      <c r="K77" s="1" t="s">
        <v>24</v>
      </c>
      <c r="L77" s="1" t="s">
        <v>1232</v>
      </c>
      <c r="M77" s="1" t="s">
        <v>1408</v>
      </c>
      <c r="N77" s="1" t="s">
        <v>1232</v>
      </c>
      <c r="O77" s="1" t="s">
        <v>1408</v>
      </c>
    </row>
    <row r="78" spans="1:15" x14ac:dyDescent="0.35">
      <c r="A78" s="1" t="s">
        <v>15</v>
      </c>
      <c r="B78" s="1" t="s">
        <v>331</v>
      </c>
      <c r="C78" s="1" t="s">
        <v>568</v>
      </c>
      <c r="D78" s="1" t="s">
        <v>18</v>
      </c>
      <c r="E78" s="1" t="s">
        <v>1258</v>
      </c>
      <c r="F78" s="1" t="s">
        <v>1409</v>
      </c>
      <c r="G78" s="1" t="s">
        <v>56</v>
      </c>
      <c r="H78" s="1" t="s">
        <v>21</v>
      </c>
      <c r="I78" s="1" t="s">
        <v>64</v>
      </c>
      <c r="J78" s="1" t="s">
        <v>152</v>
      </c>
      <c r="K78" s="1" t="s">
        <v>24</v>
      </c>
      <c r="L78" s="1" t="s">
        <v>1232</v>
      </c>
      <c r="M78" s="1" t="s">
        <v>1410</v>
      </c>
      <c r="N78" s="1" t="s">
        <v>1232</v>
      </c>
      <c r="O78" s="1" t="s">
        <v>1410</v>
      </c>
    </row>
    <row r="79" spans="1:15" x14ac:dyDescent="0.35">
      <c r="A79" s="1" t="s">
        <v>15</v>
      </c>
      <c r="B79" s="1" t="s">
        <v>334</v>
      </c>
      <c r="C79" s="1" t="s">
        <v>572</v>
      </c>
      <c r="D79" s="1" t="s">
        <v>18</v>
      </c>
      <c r="E79" s="1" t="s">
        <v>1258</v>
      </c>
      <c r="F79" s="1" t="s">
        <v>1411</v>
      </c>
      <c r="G79" s="1" t="s">
        <v>18</v>
      </c>
      <c r="H79" s="1" t="s">
        <v>21</v>
      </c>
      <c r="I79" s="1" t="s">
        <v>64</v>
      </c>
      <c r="J79" s="1" t="s">
        <v>143</v>
      </c>
      <c r="K79" s="1" t="s">
        <v>24</v>
      </c>
      <c r="L79" s="1" t="s">
        <v>1232</v>
      </c>
      <c r="M79" s="1" t="s">
        <v>1412</v>
      </c>
      <c r="N79" s="1" t="s">
        <v>1232</v>
      </c>
      <c r="O79" s="1" t="s">
        <v>1412</v>
      </c>
    </row>
    <row r="80" spans="1:15" x14ac:dyDescent="0.35">
      <c r="A80" s="1" t="s">
        <v>15</v>
      </c>
      <c r="B80" s="1" t="s">
        <v>338</v>
      </c>
      <c r="C80" s="1" t="s">
        <v>575</v>
      </c>
      <c r="D80" s="1" t="s">
        <v>18</v>
      </c>
      <c r="E80" s="1" t="s">
        <v>1258</v>
      </c>
      <c r="F80" s="1" t="s">
        <v>1413</v>
      </c>
      <c r="G80" s="1" t="s">
        <v>18</v>
      </c>
      <c r="H80" s="1" t="s">
        <v>135</v>
      </c>
      <c r="I80" s="1" t="s">
        <v>64</v>
      </c>
      <c r="J80" s="1" t="s">
        <v>126</v>
      </c>
      <c r="K80" s="1" t="s">
        <v>24</v>
      </c>
      <c r="L80" s="1" t="s">
        <v>1232</v>
      </c>
      <c r="M80" s="1" t="s">
        <v>1414</v>
      </c>
      <c r="N80" s="1" t="s">
        <v>1232</v>
      </c>
      <c r="O80" s="1" t="s">
        <v>1414</v>
      </c>
    </row>
    <row r="81" spans="1:15" x14ac:dyDescent="0.35">
      <c r="A81" s="1" t="s">
        <v>15</v>
      </c>
      <c r="B81" s="1" t="s">
        <v>341</v>
      </c>
      <c r="C81" s="1" t="s">
        <v>579</v>
      </c>
      <c r="D81" s="1" t="s">
        <v>18</v>
      </c>
      <c r="E81" s="1" t="s">
        <v>1258</v>
      </c>
      <c r="F81" s="1" t="s">
        <v>1415</v>
      </c>
      <c r="G81" s="1" t="s">
        <v>34</v>
      </c>
      <c r="H81" s="1" t="s">
        <v>135</v>
      </c>
      <c r="I81" s="1" t="s">
        <v>64</v>
      </c>
      <c r="J81" s="1" t="s">
        <v>126</v>
      </c>
      <c r="K81" s="1" t="s">
        <v>24</v>
      </c>
      <c r="L81" s="1" t="s">
        <v>1232</v>
      </c>
      <c r="M81" s="1" t="s">
        <v>1416</v>
      </c>
      <c r="N81" s="1" t="s">
        <v>1232</v>
      </c>
      <c r="O81" s="1" t="s">
        <v>1416</v>
      </c>
    </row>
    <row r="82" spans="1:15" x14ac:dyDescent="0.35">
      <c r="A82" s="1" t="s">
        <v>15</v>
      </c>
      <c r="B82" s="1" t="s">
        <v>345</v>
      </c>
      <c r="C82" s="1" t="s">
        <v>66</v>
      </c>
      <c r="D82" s="1" t="s">
        <v>18</v>
      </c>
      <c r="E82" s="1" t="s">
        <v>67</v>
      </c>
      <c r="F82" s="1" t="s">
        <v>1417</v>
      </c>
      <c r="G82" s="1" t="s">
        <v>18</v>
      </c>
      <c r="H82" s="1" t="s">
        <v>21</v>
      </c>
      <c r="I82" s="1" t="s">
        <v>69</v>
      </c>
      <c r="J82" s="1" t="s">
        <v>23</v>
      </c>
      <c r="K82" s="1" t="s">
        <v>24</v>
      </c>
      <c r="L82" s="1" t="s">
        <v>1232</v>
      </c>
      <c r="M82" s="1" t="s">
        <v>1418</v>
      </c>
      <c r="N82" s="1" t="s">
        <v>1232</v>
      </c>
      <c r="O82" s="1" t="s">
        <v>1418</v>
      </c>
    </row>
    <row r="83" spans="1:15" x14ac:dyDescent="0.35">
      <c r="A83" s="1" t="s">
        <v>15</v>
      </c>
      <c r="B83" s="1" t="s">
        <v>348</v>
      </c>
      <c r="C83" s="1" t="s">
        <v>129</v>
      </c>
      <c r="D83" s="1" t="s">
        <v>18</v>
      </c>
      <c r="E83" s="1" t="s">
        <v>1258</v>
      </c>
      <c r="F83" s="1" t="s">
        <v>1419</v>
      </c>
      <c r="G83" s="1" t="s">
        <v>45</v>
      </c>
      <c r="H83" s="1" t="s">
        <v>21</v>
      </c>
      <c r="I83" s="1" t="s">
        <v>69</v>
      </c>
      <c r="J83" s="1" t="s">
        <v>131</v>
      </c>
      <c r="K83" s="1" t="s">
        <v>24</v>
      </c>
      <c r="L83" s="1" t="s">
        <v>1232</v>
      </c>
      <c r="M83" s="1" t="s">
        <v>1420</v>
      </c>
      <c r="N83" s="1" t="s">
        <v>1232</v>
      </c>
      <c r="O83" s="1" t="s">
        <v>1420</v>
      </c>
    </row>
    <row r="84" spans="1:15" x14ac:dyDescent="0.35">
      <c r="A84" s="1" t="s">
        <v>15</v>
      </c>
      <c r="B84" s="1" t="s">
        <v>352</v>
      </c>
      <c r="C84" s="1" t="s">
        <v>133</v>
      </c>
      <c r="D84" s="1" t="s">
        <v>18</v>
      </c>
      <c r="E84" s="1" t="s">
        <v>1258</v>
      </c>
      <c r="F84" s="1" t="s">
        <v>1421</v>
      </c>
      <c r="G84" s="1" t="s">
        <v>19</v>
      </c>
      <c r="H84" s="1" t="s">
        <v>135</v>
      </c>
      <c r="I84" s="1" t="s">
        <v>69</v>
      </c>
      <c r="J84" s="1" t="s">
        <v>126</v>
      </c>
      <c r="K84" s="1" t="s">
        <v>24</v>
      </c>
      <c r="L84" s="1" t="s">
        <v>1232</v>
      </c>
      <c r="M84" s="1" t="s">
        <v>1422</v>
      </c>
      <c r="N84" s="1" t="s">
        <v>1232</v>
      </c>
      <c r="O84" s="1" t="s">
        <v>1422</v>
      </c>
    </row>
    <row r="85" spans="1:15" x14ac:dyDescent="0.35">
      <c r="A85" s="1" t="s">
        <v>15</v>
      </c>
      <c r="B85" s="1" t="s">
        <v>355</v>
      </c>
      <c r="C85" s="1" t="s">
        <v>138</v>
      </c>
      <c r="D85" s="1" t="s">
        <v>18</v>
      </c>
      <c r="E85" s="1" t="s">
        <v>1258</v>
      </c>
      <c r="F85" s="1" t="s">
        <v>1423</v>
      </c>
      <c r="G85" s="1" t="s">
        <v>18</v>
      </c>
      <c r="H85" s="1" t="s">
        <v>135</v>
      </c>
      <c r="I85" s="1" t="s">
        <v>69</v>
      </c>
      <c r="J85" s="1" t="s">
        <v>126</v>
      </c>
      <c r="K85" s="1" t="s">
        <v>24</v>
      </c>
      <c r="L85" s="1" t="s">
        <v>1232</v>
      </c>
      <c r="M85" s="1" t="s">
        <v>1424</v>
      </c>
      <c r="N85" s="1" t="s">
        <v>1232</v>
      </c>
      <c r="O85" s="1" t="s">
        <v>1424</v>
      </c>
    </row>
    <row r="86" spans="1:15" x14ac:dyDescent="0.35">
      <c r="A86" s="1" t="s">
        <v>15</v>
      </c>
      <c r="B86" s="1" t="s">
        <v>359</v>
      </c>
      <c r="C86" s="1" t="s">
        <v>141</v>
      </c>
      <c r="D86" s="1" t="s">
        <v>18</v>
      </c>
      <c r="E86" s="1" t="s">
        <v>1258</v>
      </c>
      <c r="F86" s="1" t="s">
        <v>1425</v>
      </c>
      <c r="G86" s="1" t="s">
        <v>29</v>
      </c>
      <c r="H86" s="1" t="s">
        <v>21</v>
      </c>
      <c r="I86" s="1" t="s">
        <v>69</v>
      </c>
      <c r="J86" s="1" t="s">
        <v>143</v>
      </c>
      <c r="K86" s="1" t="s">
        <v>24</v>
      </c>
      <c r="L86" s="1" t="s">
        <v>1232</v>
      </c>
      <c r="M86" s="1" t="s">
        <v>1426</v>
      </c>
      <c r="N86" s="1" t="s">
        <v>1232</v>
      </c>
      <c r="O86" s="1" t="s">
        <v>1426</v>
      </c>
    </row>
    <row r="87" spans="1:15" x14ac:dyDescent="0.35">
      <c r="A87" s="1" t="s">
        <v>15</v>
      </c>
      <c r="B87" s="1" t="s">
        <v>362</v>
      </c>
      <c r="C87" s="1" t="s">
        <v>146</v>
      </c>
      <c r="D87" s="1" t="s">
        <v>18</v>
      </c>
      <c r="E87" s="1" t="s">
        <v>1258</v>
      </c>
      <c r="F87" s="1" t="s">
        <v>1427</v>
      </c>
      <c r="G87" s="1" t="s">
        <v>18</v>
      </c>
      <c r="H87" s="1" t="s">
        <v>21</v>
      </c>
      <c r="I87" s="1" t="s">
        <v>69</v>
      </c>
      <c r="J87" s="1" t="s">
        <v>148</v>
      </c>
      <c r="K87" s="1" t="s">
        <v>24</v>
      </c>
      <c r="L87" s="1" t="s">
        <v>1232</v>
      </c>
      <c r="M87" s="1" t="s">
        <v>1428</v>
      </c>
      <c r="N87" s="1" t="s">
        <v>1232</v>
      </c>
      <c r="O87" s="1" t="s">
        <v>1428</v>
      </c>
    </row>
    <row r="88" spans="1:15" x14ac:dyDescent="0.35">
      <c r="A88" s="1" t="s">
        <v>15</v>
      </c>
      <c r="B88" s="1" t="s">
        <v>366</v>
      </c>
      <c r="C88" s="1" t="s">
        <v>150</v>
      </c>
      <c r="D88" s="1" t="s">
        <v>18</v>
      </c>
      <c r="E88" s="1" t="s">
        <v>1258</v>
      </c>
      <c r="F88" s="1" t="s">
        <v>1429</v>
      </c>
      <c r="G88" s="1" t="s">
        <v>51</v>
      </c>
      <c r="H88" s="1" t="s">
        <v>21</v>
      </c>
      <c r="I88" s="1" t="s">
        <v>69</v>
      </c>
      <c r="J88" s="1" t="s">
        <v>152</v>
      </c>
      <c r="K88" s="1" t="s">
        <v>24</v>
      </c>
      <c r="L88" s="1" t="s">
        <v>1232</v>
      </c>
      <c r="M88" s="1" t="s">
        <v>1430</v>
      </c>
      <c r="N88" s="1" t="s">
        <v>1232</v>
      </c>
      <c r="O88" s="1" t="s">
        <v>1430</v>
      </c>
    </row>
    <row r="89" spans="1:15" x14ac:dyDescent="0.35">
      <c r="A89" s="1" t="s">
        <v>15</v>
      </c>
      <c r="B89" s="1" t="s">
        <v>369</v>
      </c>
      <c r="C89" s="1" t="s">
        <v>155</v>
      </c>
      <c r="D89" s="1" t="s">
        <v>18</v>
      </c>
      <c r="E89" s="1" t="s">
        <v>1258</v>
      </c>
      <c r="F89" s="1" t="s">
        <v>1431</v>
      </c>
      <c r="G89" s="1" t="s">
        <v>18</v>
      </c>
      <c r="H89" s="1" t="s">
        <v>21</v>
      </c>
      <c r="I89" s="1" t="s">
        <v>69</v>
      </c>
      <c r="J89" s="1" t="s">
        <v>143</v>
      </c>
      <c r="K89" s="1" t="s">
        <v>24</v>
      </c>
      <c r="L89" s="1" t="s">
        <v>1232</v>
      </c>
      <c r="M89" s="1" t="s">
        <v>1432</v>
      </c>
      <c r="N89" s="1" t="s">
        <v>1232</v>
      </c>
      <c r="O89" s="1" t="s">
        <v>1432</v>
      </c>
    </row>
    <row r="90" spans="1:15" x14ac:dyDescent="0.35">
      <c r="A90" s="1" t="s">
        <v>15</v>
      </c>
      <c r="B90" s="1" t="s">
        <v>373</v>
      </c>
      <c r="C90" s="1" t="s">
        <v>158</v>
      </c>
      <c r="D90" s="1" t="s">
        <v>18</v>
      </c>
      <c r="E90" s="1" t="s">
        <v>1258</v>
      </c>
      <c r="F90" s="1" t="s">
        <v>1433</v>
      </c>
      <c r="G90" s="1" t="s">
        <v>18</v>
      </c>
      <c r="H90" s="1" t="s">
        <v>135</v>
      </c>
      <c r="I90" s="1" t="s">
        <v>69</v>
      </c>
      <c r="J90" s="1" t="s">
        <v>126</v>
      </c>
      <c r="K90" s="1" t="s">
        <v>24</v>
      </c>
      <c r="L90" s="1" t="s">
        <v>1232</v>
      </c>
      <c r="M90" s="1" t="s">
        <v>1434</v>
      </c>
      <c r="N90" s="1" t="s">
        <v>1232</v>
      </c>
      <c r="O90" s="1" t="s">
        <v>1434</v>
      </c>
    </row>
    <row r="91" spans="1:15" x14ac:dyDescent="0.35">
      <c r="A91" s="1" t="s">
        <v>15</v>
      </c>
      <c r="B91" s="1" t="s">
        <v>377</v>
      </c>
      <c r="C91" s="1" t="s">
        <v>162</v>
      </c>
      <c r="D91" s="1" t="s">
        <v>18</v>
      </c>
      <c r="E91" s="1" t="s">
        <v>1258</v>
      </c>
      <c r="F91" s="1" t="s">
        <v>1435</v>
      </c>
      <c r="G91" s="1" t="s">
        <v>29</v>
      </c>
      <c r="H91" s="1" t="s">
        <v>135</v>
      </c>
      <c r="I91" s="1" t="s">
        <v>69</v>
      </c>
      <c r="J91" s="1" t="s">
        <v>126</v>
      </c>
      <c r="K91" s="1" t="s">
        <v>24</v>
      </c>
      <c r="L91" s="1" t="s">
        <v>1232</v>
      </c>
      <c r="M91" s="1" t="s">
        <v>1436</v>
      </c>
      <c r="N91" s="1" t="s">
        <v>1232</v>
      </c>
      <c r="O91" s="1" t="s">
        <v>1436</v>
      </c>
    </row>
    <row r="92" spans="1:15" x14ac:dyDescent="0.35">
      <c r="A92" s="1" t="s">
        <v>15</v>
      </c>
      <c r="B92" s="1" t="s">
        <v>380</v>
      </c>
      <c r="C92" s="1" t="s">
        <v>72</v>
      </c>
      <c r="D92" s="1" t="s">
        <v>18</v>
      </c>
      <c r="E92" s="1" t="s">
        <v>73</v>
      </c>
      <c r="F92" s="1" t="s">
        <v>1437</v>
      </c>
      <c r="G92" s="1" t="s">
        <v>18</v>
      </c>
      <c r="H92" s="1" t="s">
        <v>21</v>
      </c>
      <c r="I92" s="1" t="s">
        <v>75</v>
      </c>
      <c r="J92" s="1" t="s">
        <v>23</v>
      </c>
      <c r="K92" s="1" t="s">
        <v>24</v>
      </c>
      <c r="L92" s="1" t="s">
        <v>1232</v>
      </c>
      <c r="M92" s="1" t="s">
        <v>1438</v>
      </c>
      <c r="N92" s="1" t="s">
        <v>1232</v>
      </c>
      <c r="O92" s="1" t="s">
        <v>1438</v>
      </c>
    </row>
    <row r="93" spans="1:15" x14ac:dyDescent="0.35">
      <c r="A93" s="1" t="s">
        <v>15</v>
      </c>
      <c r="B93" s="1" t="s">
        <v>384</v>
      </c>
      <c r="C93" s="1" t="s">
        <v>321</v>
      </c>
      <c r="D93" s="1" t="s">
        <v>18</v>
      </c>
      <c r="E93" s="1" t="s">
        <v>1258</v>
      </c>
      <c r="F93" s="1" t="s">
        <v>1439</v>
      </c>
      <c r="G93" s="1" t="s">
        <v>51</v>
      </c>
      <c r="H93" s="1" t="s">
        <v>21</v>
      </c>
      <c r="I93" s="1" t="s">
        <v>75</v>
      </c>
      <c r="J93" s="1" t="s">
        <v>131</v>
      </c>
      <c r="K93" s="1" t="s">
        <v>24</v>
      </c>
      <c r="L93" s="1" t="s">
        <v>1232</v>
      </c>
      <c r="M93" s="1" t="s">
        <v>1440</v>
      </c>
      <c r="N93" s="1" t="s">
        <v>1232</v>
      </c>
      <c r="O93" s="1" t="s">
        <v>1440</v>
      </c>
    </row>
    <row r="94" spans="1:15" x14ac:dyDescent="0.35">
      <c r="A94" s="1" t="s">
        <v>15</v>
      </c>
      <c r="B94" s="1" t="s">
        <v>388</v>
      </c>
      <c r="C94" s="1" t="s">
        <v>325</v>
      </c>
      <c r="D94" s="1" t="s">
        <v>18</v>
      </c>
      <c r="E94" s="1" t="s">
        <v>1258</v>
      </c>
      <c r="F94" s="1" t="s">
        <v>1441</v>
      </c>
      <c r="G94" s="1" t="s">
        <v>29</v>
      </c>
      <c r="H94" s="1" t="s">
        <v>135</v>
      </c>
      <c r="I94" s="1" t="s">
        <v>75</v>
      </c>
      <c r="J94" s="1" t="s">
        <v>126</v>
      </c>
      <c r="K94" s="1" t="s">
        <v>24</v>
      </c>
      <c r="L94" s="1" t="s">
        <v>1232</v>
      </c>
      <c r="M94" s="1" t="s">
        <v>1442</v>
      </c>
      <c r="N94" s="1" t="s">
        <v>1232</v>
      </c>
      <c r="O94" s="1" t="s">
        <v>1442</v>
      </c>
    </row>
    <row r="95" spans="1:15" x14ac:dyDescent="0.35">
      <c r="A95" s="1" t="s">
        <v>15</v>
      </c>
      <c r="B95" s="1" t="s">
        <v>392</v>
      </c>
      <c r="C95" s="1" t="s">
        <v>328</v>
      </c>
      <c r="D95" s="1" t="s">
        <v>18</v>
      </c>
      <c r="E95" s="1" t="s">
        <v>1258</v>
      </c>
      <c r="F95" s="1" t="s">
        <v>1443</v>
      </c>
      <c r="G95" s="1" t="s">
        <v>18</v>
      </c>
      <c r="H95" s="1" t="s">
        <v>135</v>
      </c>
      <c r="I95" s="1" t="s">
        <v>75</v>
      </c>
      <c r="J95" s="1" t="s">
        <v>126</v>
      </c>
      <c r="K95" s="1" t="s">
        <v>24</v>
      </c>
      <c r="L95" s="1" t="s">
        <v>1232</v>
      </c>
      <c r="M95" s="1" t="s">
        <v>1444</v>
      </c>
      <c r="N95" s="1" t="s">
        <v>1232</v>
      </c>
      <c r="O95" s="1" t="s">
        <v>1444</v>
      </c>
    </row>
    <row r="96" spans="1:15" x14ac:dyDescent="0.35">
      <c r="A96" s="1" t="s">
        <v>15</v>
      </c>
      <c r="B96" s="1" t="s">
        <v>396</v>
      </c>
      <c r="C96" s="1" t="s">
        <v>332</v>
      </c>
      <c r="D96" s="1" t="s">
        <v>18</v>
      </c>
      <c r="E96" s="1" t="s">
        <v>1258</v>
      </c>
      <c r="F96" s="1" t="s">
        <v>1445</v>
      </c>
      <c r="G96" s="1" t="s">
        <v>34</v>
      </c>
      <c r="H96" s="1" t="s">
        <v>21</v>
      </c>
      <c r="I96" s="1" t="s">
        <v>75</v>
      </c>
      <c r="J96" s="1" t="s">
        <v>143</v>
      </c>
      <c r="K96" s="1" t="s">
        <v>24</v>
      </c>
      <c r="L96" s="1" t="s">
        <v>1232</v>
      </c>
      <c r="M96" s="1" t="s">
        <v>1446</v>
      </c>
      <c r="N96" s="1" t="s">
        <v>1232</v>
      </c>
      <c r="O96" s="1" t="s">
        <v>1446</v>
      </c>
    </row>
    <row r="97" spans="1:15" x14ac:dyDescent="0.35">
      <c r="A97" s="1" t="s">
        <v>15</v>
      </c>
      <c r="B97" s="1" t="s">
        <v>399</v>
      </c>
      <c r="C97" s="1" t="s">
        <v>335</v>
      </c>
      <c r="D97" s="1" t="s">
        <v>18</v>
      </c>
      <c r="E97" s="1" t="s">
        <v>1258</v>
      </c>
      <c r="F97" s="1" t="s">
        <v>1447</v>
      </c>
      <c r="G97" s="1" t="s">
        <v>18</v>
      </c>
      <c r="H97" s="1" t="s">
        <v>21</v>
      </c>
      <c r="I97" s="1" t="s">
        <v>75</v>
      </c>
      <c r="J97" s="1" t="s">
        <v>148</v>
      </c>
      <c r="K97" s="1" t="s">
        <v>24</v>
      </c>
      <c r="L97" s="1" t="s">
        <v>1232</v>
      </c>
      <c r="M97" s="1" t="s">
        <v>1448</v>
      </c>
      <c r="N97" s="1" t="s">
        <v>1232</v>
      </c>
      <c r="O97" s="1" t="s">
        <v>1448</v>
      </c>
    </row>
    <row r="98" spans="1:15" x14ac:dyDescent="0.35">
      <c r="A98" s="1" t="s">
        <v>15</v>
      </c>
      <c r="B98" s="1" t="s">
        <v>403</v>
      </c>
      <c r="C98" s="1" t="s">
        <v>339</v>
      </c>
      <c r="D98" s="1" t="s">
        <v>18</v>
      </c>
      <c r="E98" s="1" t="s">
        <v>1258</v>
      </c>
      <c r="F98" s="1" t="s">
        <v>1449</v>
      </c>
      <c r="G98" s="1" t="s">
        <v>56</v>
      </c>
      <c r="H98" s="1" t="s">
        <v>21</v>
      </c>
      <c r="I98" s="1" t="s">
        <v>75</v>
      </c>
      <c r="J98" s="1" t="s">
        <v>152</v>
      </c>
      <c r="K98" s="1" t="s">
        <v>24</v>
      </c>
      <c r="L98" s="1" t="s">
        <v>1232</v>
      </c>
      <c r="M98" s="1" t="s">
        <v>1450</v>
      </c>
      <c r="N98" s="1" t="s">
        <v>1232</v>
      </c>
      <c r="O98" s="1" t="s">
        <v>1450</v>
      </c>
    </row>
    <row r="99" spans="1:15" x14ac:dyDescent="0.35">
      <c r="A99" s="1" t="s">
        <v>15</v>
      </c>
      <c r="B99" s="1" t="s">
        <v>406</v>
      </c>
      <c r="C99" s="1" t="s">
        <v>342</v>
      </c>
      <c r="D99" s="1" t="s">
        <v>18</v>
      </c>
      <c r="E99" s="1" t="s">
        <v>1258</v>
      </c>
      <c r="F99" s="1" t="s">
        <v>1451</v>
      </c>
      <c r="G99" s="1" t="s">
        <v>18</v>
      </c>
      <c r="H99" s="1" t="s">
        <v>21</v>
      </c>
      <c r="I99" s="1" t="s">
        <v>75</v>
      </c>
      <c r="J99" s="1" t="s">
        <v>143</v>
      </c>
      <c r="K99" s="1" t="s">
        <v>24</v>
      </c>
      <c r="L99" s="1" t="s">
        <v>1232</v>
      </c>
      <c r="M99" s="1" t="s">
        <v>1452</v>
      </c>
      <c r="N99" s="1" t="s">
        <v>1232</v>
      </c>
      <c r="O99" s="1" t="s">
        <v>1452</v>
      </c>
    </row>
    <row r="100" spans="1:15" x14ac:dyDescent="0.35">
      <c r="A100" s="1" t="s">
        <v>15</v>
      </c>
      <c r="B100" s="1" t="s">
        <v>410</v>
      </c>
      <c r="C100" s="1" t="s">
        <v>346</v>
      </c>
      <c r="D100" s="1" t="s">
        <v>18</v>
      </c>
      <c r="E100" s="1" t="s">
        <v>1258</v>
      </c>
      <c r="F100" s="1" t="s">
        <v>1453</v>
      </c>
      <c r="G100" s="1" t="s">
        <v>18</v>
      </c>
      <c r="H100" s="1" t="s">
        <v>135</v>
      </c>
      <c r="I100" s="1" t="s">
        <v>75</v>
      </c>
      <c r="J100" s="1" t="s">
        <v>126</v>
      </c>
      <c r="K100" s="1" t="s">
        <v>24</v>
      </c>
      <c r="L100" s="1" t="s">
        <v>1232</v>
      </c>
      <c r="M100" s="1" t="s">
        <v>1454</v>
      </c>
      <c r="N100" s="1" t="s">
        <v>1232</v>
      </c>
      <c r="O100" s="1" t="s">
        <v>1454</v>
      </c>
    </row>
    <row r="101" spans="1:15" x14ac:dyDescent="0.35">
      <c r="A101" s="1" t="s">
        <v>15</v>
      </c>
      <c r="B101" s="1" t="s">
        <v>414</v>
      </c>
      <c r="C101" s="1" t="s">
        <v>349</v>
      </c>
      <c r="D101" s="1" t="s">
        <v>18</v>
      </c>
      <c r="E101" s="1" t="s">
        <v>1258</v>
      </c>
      <c r="F101" s="1" t="s">
        <v>1455</v>
      </c>
      <c r="G101" s="1" t="s">
        <v>34</v>
      </c>
      <c r="H101" s="1" t="s">
        <v>135</v>
      </c>
      <c r="I101" s="1" t="s">
        <v>75</v>
      </c>
      <c r="J101" s="1" t="s">
        <v>126</v>
      </c>
      <c r="K101" s="1" t="s">
        <v>24</v>
      </c>
      <c r="L101" s="1" t="s">
        <v>1232</v>
      </c>
      <c r="M101" s="1" t="s">
        <v>1456</v>
      </c>
      <c r="N101" s="1" t="s">
        <v>1232</v>
      </c>
      <c r="O101" s="1" t="s">
        <v>1456</v>
      </c>
    </row>
    <row r="102" spans="1:15" x14ac:dyDescent="0.35">
      <c r="A102" s="1" t="s">
        <v>15</v>
      </c>
      <c r="B102" s="1" t="s">
        <v>417</v>
      </c>
      <c r="C102" s="1" t="s">
        <v>77</v>
      </c>
      <c r="D102" s="1" t="s">
        <v>18</v>
      </c>
      <c r="E102" s="1" t="s">
        <v>78</v>
      </c>
      <c r="F102" s="1" t="s">
        <v>1457</v>
      </c>
      <c r="G102" s="1" t="s">
        <v>18</v>
      </c>
      <c r="H102" s="1" t="s">
        <v>21</v>
      </c>
      <c r="I102" s="1" t="s">
        <v>80</v>
      </c>
      <c r="J102" s="1" t="s">
        <v>23</v>
      </c>
      <c r="K102" s="1" t="s">
        <v>24</v>
      </c>
      <c r="L102" s="1" t="s">
        <v>1232</v>
      </c>
      <c r="M102" s="1" t="s">
        <v>1458</v>
      </c>
      <c r="N102" s="1" t="s">
        <v>1232</v>
      </c>
      <c r="O102" s="1" t="s">
        <v>1458</v>
      </c>
    </row>
    <row r="103" spans="1:15" x14ac:dyDescent="0.35">
      <c r="A103" s="1" t="s">
        <v>15</v>
      </c>
      <c r="B103" s="1" t="s">
        <v>421</v>
      </c>
      <c r="C103" s="1" t="s">
        <v>166</v>
      </c>
      <c r="D103" s="1" t="s">
        <v>18</v>
      </c>
      <c r="E103" s="1" t="s">
        <v>1258</v>
      </c>
      <c r="F103" s="1" t="s">
        <v>1459</v>
      </c>
      <c r="G103" s="1" t="s">
        <v>45</v>
      </c>
      <c r="H103" s="1" t="s">
        <v>21</v>
      </c>
      <c r="I103" s="1" t="s">
        <v>80</v>
      </c>
      <c r="J103" s="1" t="s">
        <v>131</v>
      </c>
      <c r="K103" s="1" t="s">
        <v>24</v>
      </c>
      <c r="L103" s="1" t="s">
        <v>1232</v>
      </c>
      <c r="M103" s="1" t="s">
        <v>1460</v>
      </c>
      <c r="N103" s="1" t="s">
        <v>1232</v>
      </c>
      <c r="O103" s="1" t="s">
        <v>1460</v>
      </c>
    </row>
    <row r="104" spans="1:15" x14ac:dyDescent="0.35">
      <c r="A104" s="1" t="s">
        <v>15</v>
      </c>
      <c r="B104" s="1" t="s">
        <v>425</v>
      </c>
      <c r="C104" s="1" t="s">
        <v>169</v>
      </c>
      <c r="D104" s="1" t="s">
        <v>18</v>
      </c>
      <c r="E104" s="1" t="s">
        <v>1258</v>
      </c>
      <c r="F104" s="1" t="s">
        <v>1461</v>
      </c>
      <c r="G104" s="1" t="s">
        <v>19</v>
      </c>
      <c r="H104" s="1" t="s">
        <v>135</v>
      </c>
      <c r="I104" s="1" t="s">
        <v>80</v>
      </c>
      <c r="J104" s="1" t="s">
        <v>126</v>
      </c>
      <c r="K104" s="1" t="s">
        <v>24</v>
      </c>
      <c r="L104" s="1" t="s">
        <v>1232</v>
      </c>
      <c r="M104" s="1" t="s">
        <v>1462</v>
      </c>
      <c r="N104" s="1" t="s">
        <v>1232</v>
      </c>
      <c r="O104" s="1" t="s">
        <v>1462</v>
      </c>
    </row>
    <row r="105" spans="1:15" x14ac:dyDescent="0.35">
      <c r="A105" s="1" t="s">
        <v>15</v>
      </c>
      <c r="B105" s="1" t="s">
        <v>428</v>
      </c>
      <c r="C105" s="1" t="s">
        <v>173</v>
      </c>
      <c r="D105" s="1" t="s">
        <v>18</v>
      </c>
      <c r="E105" s="1" t="s">
        <v>1258</v>
      </c>
      <c r="F105" s="1" t="s">
        <v>1463</v>
      </c>
      <c r="G105" s="1" t="s">
        <v>18</v>
      </c>
      <c r="H105" s="1" t="s">
        <v>135</v>
      </c>
      <c r="I105" s="1" t="s">
        <v>80</v>
      </c>
      <c r="J105" s="1" t="s">
        <v>126</v>
      </c>
      <c r="K105" s="1" t="s">
        <v>24</v>
      </c>
      <c r="L105" s="1" t="s">
        <v>1232</v>
      </c>
      <c r="M105" s="1" t="s">
        <v>1464</v>
      </c>
      <c r="N105" s="1" t="s">
        <v>1232</v>
      </c>
      <c r="O105" s="1" t="s">
        <v>1464</v>
      </c>
    </row>
    <row r="106" spans="1:15" x14ac:dyDescent="0.35">
      <c r="A106" s="1" t="s">
        <v>15</v>
      </c>
      <c r="B106" s="1" t="s">
        <v>432</v>
      </c>
      <c r="C106" s="1" t="s">
        <v>176</v>
      </c>
      <c r="D106" s="1" t="s">
        <v>18</v>
      </c>
      <c r="E106" s="1" t="s">
        <v>1258</v>
      </c>
      <c r="F106" s="1" t="s">
        <v>1465</v>
      </c>
      <c r="G106" s="1" t="s">
        <v>29</v>
      </c>
      <c r="H106" s="1" t="s">
        <v>21</v>
      </c>
      <c r="I106" s="1" t="s">
        <v>80</v>
      </c>
      <c r="J106" s="1" t="s">
        <v>143</v>
      </c>
      <c r="K106" s="1" t="s">
        <v>24</v>
      </c>
      <c r="L106" s="1" t="s">
        <v>1232</v>
      </c>
      <c r="M106" s="1" t="s">
        <v>1466</v>
      </c>
      <c r="N106" s="1" t="s">
        <v>1232</v>
      </c>
      <c r="O106" s="1" t="s">
        <v>1466</v>
      </c>
    </row>
    <row r="107" spans="1:15" x14ac:dyDescent="0.35">
      <c r="A107" s="1" t="s">
        <v>15</v>
      </c>
      <c r="B107" s="1" t="s">
        <v>436</v>
      </c>
      <c r="C107" s="1" t="s">
        <v>180</v>
      </c>
      <c r="D107" s="1" t="s">
        <v>18</v>
      </c>
      <c r="E107" s="1" t="s">
        <v>1258</v>
      </c>
      <c r="F107" s="1" t="s">
        <v>1467</v>
      </c>
      <c r="G107" s="1" t="s">
        <v>18</v>
      </c>
      <c r="H107" s="1" t="s">
        <v>21</v>
      </c>
      <c r="I107" s="1" t="s">
        <v>80</v>
      </c>
      <c r="J107" s="1" t="s">
        <v>148</v>
      </c>
      <c r="K107" s="1" t="s">
        <v>24</v>
      </c>
      <c r="L107" s="1" t="s">
        <v>1232</v>
      </c>
      <c r="M107" s="1" t="s">
        <v>1468</v>
      </c>
      <c r="N107" s="1" t="s">
        <v>1232</v>
      </c>
      <c r="O107" s="1" t="s">
        <v>1468</v>
      </c>
    </row>
    <row r="108" spans="1:15" x14ac:dyDescent="0.35">
      <c r="A108" s="1" t="s">
        <v>15</v>
      </c>
      <c r="B108" s="1" t="s">
        <v>439</v>
      </c>
      <c r="C108" s="1" t="s">
        <v>183</v>
      </c>
      <c r="D108" s="1" t="s">
        <v>18</v>
      </c>
      <c r="E108" s="1" t="s">
        <v>1258</v>
      </c>
      <c r="F108" s="1" t="s">
        <v>1469</v>
      </c>
      <c r="G108" s="1" t="s">
        <v>51</v>
      </c>
      <c r="H108" s="1" t="s">
        <v>21</v>
      </c>
      <c r="I108" s="1" t="s">
        <v>80</v>
      </c>
      <c r="J108" s="1" t="s">
        <v>152</v>
      </c>
      <c r="K108" s="1" t="s">
        <v>24</v>
      </c>
      <c r="L108" s="1" t="s">
        <v>1232</v>
      </c>
      <c r="M108" s="1" t="s">
        <v>1470</v>
      </c>
      <c r="N108" s="1" t="s">
        <v>1232</v>
      </c>
      <c r="O108" s="1" t="s">
        <v>1470</v>
      </c>
    </row>
    <row r="109" spans="1:15" x14ac:dyDescent="0.35">
      <c r="A109" s="1" t="s">
        <v>15</v>
      </c>
      <c r="B109" s="1" t="s">
        <v>443</v>
      </c>
      <c r="C109" s="1" t="s">
        <v>187</v>
      </c>
      <c r="D109" s="1" t="s">
        <v>18</v>
      </c>
      <c r="E109" s="1" t="s">
        <v>1258</v>
      </c>
      <c r="F109" s="1" t="s">
        <v>1471</v>
      </c>
      <c r="G109" s="1" t="s">
        <v>18</v>
      </c>
      <c r="H109" s="1" t="s">
        <v>21</v>
      </c>
      <c r="I109" s="1" t="s">
        <v>80</v>
      </c>
      <c r="J109" s="1" t="s">
        <v>143</v>
      </c>
      <c r="K109" s="1" t="s">
        <v>24</v>
      </c>
      <c r="L109" s="1" t="s">
        <v>1232</v>
      </c>
      <c r="M109" s="1" t="s">
        <v>1472</v>
      </c>
      <c r="N109" s="1" t="s">
        <v>1232</v>
      </c>
      <c r="O109" s="1" t="s">
        <v>1472</v>
      </c>
    </row>
    <row r="110" spans="1:15" x14ac:dyDescent="0.35">
      <c r="A110" s="1" t="s">
        <v>15</v>
      </c>
      <c r="B110" s="1" t="s">
        <v>447</v>
      </c>
      <c r="C110" s="1" t="s">
        <v>190</v>
      </c>
      <c r="D110" s="1" t="s">
        <v>18</v>
      </c>
      <c r="E110" s="1" t="s">
        <v>1258</v>
      </c>
      <c r="F110" s="1" t="s">
        <v>1473</v>
      </c>
      <c r="G110" s="1" t="s">
        <v>18</v>
      </c>
      <c r="H110" s="1" t="s">
        <v>135</v>
      </c>
      <c r="I110" s="1" t="s">
        <v>80</v>
      </c>
      <c r="J110" s="1" t="s">
        <v>126</v>
      </c>
      <c r="K110" s="1" t="s">
        <v>24</v>
      </c>
      <c r="L110" s="1" t="s">
        <v>1232</v>
      </c>
      <c r="M110" s="1" t="s">
        <v>1474</v>
      </c>
      <c r="N110" s="1" t="s">
        <v>1232</v>
      </c>
      <c r="O110" s="1" t="s">
        <v>1474</v>
      </c>
    </row>
    <row r="111" spans="1:15" x14ac:dyDescent="0.35">
      <c r="A111" s="1" t="s">
        <v>15</v>
      </c>
      <c r="B111" s="1" t="s">
        <v>451</v>
      </c>
      <c r="C111" s="1" t="s">
        <v>194</v>
      </c>
      <c r="D111" s="1" t="s">
        <v>18</v>
      </c>
      <c r="E111" s="1" t="s">
        <v>1258</v>
      </c>
      <c r="F111" s="1" t="s">
        <v>1475</v>
      </c>
      <c r="G111" s="1" t="s">
        <v>29</v>
      </c>
      <c r="H111" s="1" t="s">
        <v>135</v>
      </c>
      <c r="I111" s="1" t="s">
        <v>80</v>
      </c>
      <c r="J111" s="1" t="s">
        <v>126</v>
      </c>
      <c r="K111" s="1" t="s">
        <v>24</v>
      </c>
      <c r="L111" s="1" t="s">
        <v>1232</v>
      </c>
      <c r="M111" s="1" t="s">
        <v>1476</v>
      </c>
      <c r="N111" s="1" t="s">
        <v>1232</v>
      </c>
      <c r="O111" s="1" t="s">
        <v>1476</v>
      </c>
    </row>
    <row r="112" spans="1:15" x14ac:dyDescent="0.35">
      <c r="A112" s="1" t="s">
        <v>15</v>
      </c>
      <c r="B112" s="1" t="s">
        <v>455</v>
      </c>
      <c r="C112" s="1" t="s">
        <v>113</v>
      </c>
      <c r="D112" s="1" t="s">
        <v>18</v>
      </c>
      <c r="E112" s="1" t="s">
        <v>84</v>
      </c>
      <c r="F112" s="1" t="s">
        <v>1477</v>
      </c>
      <c r="G112" s="1" t="s">
        <v>18</v>
      </c>
      <c r="H112" s="1" t="s">
        <v>21</v>
      </c>
      <c r="I112" s="1" t="s">
        <v>115</v>
      </c>
      <c r="J112" s="1" t="s">
        <v>23</v>
      </c>
      <c r="K112" s="1" t="s">
        <v>24</v>
      </c>
      <c r="L112" s="1" t="s">
        <v>1232</v>
      </c>
      <c r="M112" s="1" t="s">
        <v>1478</v>
      </c>
      <c r="N112" s="1" t="s">
        <v>1232</v>
      </c>
      <c r="O112" s="1" t="s">
        <v>1478</v>
      </c>
    </row>
    <row r="113" spans="1:15" x14ac:dyDescent="0.35">
      <c r="A113" s="1" t="s">
        <v>15</v>
      </c>
      <c r="B113" s="1" t="s">
        <v>458</v>
      </c>
      <c r="C113" s="1" t="s">
        <v>486</v>
      </c>
      <c r="D113" s="1" t="s">
        <v>18</v>
      </c>
      <c r="E113" s="1" t="s">
        <v>1258</v>
      </c>
      <c r="F113" s="1" t="s">
        <v>1479</v>
      </c>
      <c r="G113" s="1" t="s">
        <v>45</v>
      </c>
      <c r="H113" s="1" t="s">
        <v>21</v>
      </c>
      <c r="I113" s="1" t="s">
        <v>115</v>
      </c>
      <c r="J113" s="1" t="s">
        <v>131</v>
      </c>
      <c r="K113" s="1" t="s">
        <v>24</v>
      </c>
      <c r="L113" s="1" t="s">
        <v>1232</v>
      </c>
      <c r="M113" s="1" t="s">
        <v>1480</v>
      </c>
      <c r="N113" s="1" t="s">
        <v>1232</v>
      </c>
      <c r="O113" s="1" t="s">
        <v>1480</v>
      </c>
    </row>
    <row r="114" spans="1:15" x14ac:dyDescent="0.35">
      <c r="A114" s="1" t="s">
        <v>15</v>
      </c>
      <c r="B114" s="1" t="s">
        <v>462</v>
      </c>
      <c r="C114" s="1" t="s">
        <v>489</v>
      </c>
      <c r="D114" s="1" t="s">
        <v>18</v>
      </c>
      <c r="E114" s="1" t="s">
        <v>1258</v>
      </c>
      <c r="F114" s="1" t="s">
        <v>1481</v>
      </c>
      <c r="G114" s="1" t="s">
        <v>19</v>
      </c>
      <c r="H114" s="1" t="s">
        <v>135</v>
      </c>
      <c r="I114" s="1" t="s">
        <v>115</v>
      </c>
      <c r="J114" s="1" t="s">
        <v>126</v>
      </c>
      <c r="K114" s="1" t="s">
        <v>24</v>
      </c>
      <c r="L114" s="1" t="s">
        <v>1232</v>
      </c>
      <c r="M114" s="1" t="s">
        <v>1482</v>
      </c>
      <c r="N114" s="1" t="s">
        <v>1232</v>
      </c>
      <c r="O114" s="1" t="s">
        <v>1482</v>
      </c>
    </row>
    <row r="115" spans="1:15" x14ac:dyDescent="0.35">
      <c r="A115" s="1" t="s">
        <v>15</v>
      </c>
      <c r="B115" s="1" t="s">
        <v>466</v>
      </c>
      <c r="C115" s="1" t="s">
        <v>493</v>
      </c>
      <c r="D115" s="1" t="s">
        <v>18</v>
      </c>
      <c r="E115" s="1" t="s">
        <v>1258</v>
      </c>
      <c r="F115" s="1" t="s">
        <v>1483</v>
      </c>
      <c r="G115" s="1" t="s">
        <v>18</v>
      </c>
      <c r="H115" s="1" t="s">
        <v>135</v>
      </c>
      <c r="I115" s="1" t="s">
        <v>115</v>
      </c>
      <c r="J115" s="1" t="s">
        <v>126</v>
      </c>
      <c r="K115" s="1" t="s">
        <v>24</v>
      </c>
      <c r="L115" s="1" t="s">
        <v>1232</v>
      </c>
      <c r="M115" s="1" t="s">
        <v>1484</v>
      </c>
      <c r="N115" s="1" t="s">
        <v>1232</v>
      </c>
      <c r="O115" s="1" t="s">
        <v>1484</v>
      </c>
    </row>
    <row r="116" spans="1:15" x14ac:dyDescent="0.35">
      <c r="A116" s="1" t="s">
        <v>15</v>
      </c>
      <c r="B116" s="1" t="s">
        <v>469</v>
      </c>
      <c r="C116" s="1" t="s">
        <v>496</v>
      </c>
      <c r="D116" s="1" t="s">
        <v>18</v>
      </c>
      <c r="E116" s="1" t="s">
        <v>1258</v>
      </c>
      <c r="F116" s="1" t="s">
        <v>1485</v>
      </c>
      <c r="G116" s="1" t="s">
        <v>29</v>
      </c>
      <c r="H116" s="1" t="s">
        <v>21</v>
      </c>
      <c r="I116" s="1" t="s">
        <v>115</v>
      </c>
      <c r="J116" s="1" t="s">
        <v>143</v>
      </c>
      <c r="K116" s="1" t="s">
        <v>24</v>
      </c>
      <c r="L116" s="1" t="s">
        <v>1232</v>
      </c>
      <c r="M116" s="1" t="s">
        <v>1486</v>
      </c>
      <c r="N116" s="1" t="s">
        <v>1232</v>
      </c>
      <c r="O116" s="1" t="s">
        <v>1486</v>
      </c>
    </row>
    <row r="117" spans="1:15" x14ac:dyDescent="0.35">
      <c r="A117" s="1" t="s">
        <v>15</v>
      </c>
      <c r="B117" s="1" t="s">
        <v>473</v>
      </c>
      <c r="C117" s="1" t="s">
        <v>500</v>
      </c>
      <c r="D117" s="1" t="s">
        <v>18</v>
      </c>
      <c r="E117" s="1" t="s">
        <v>1258</v>
      </c>
      <c r="F117" s="1" t="s">
        <v>1487</v>
      </c>
      <c r="G117" s="1" t="s">
        <v>18</v>
      </c>
      <c r="H117" s="1" t="s">
        <v>21</v>
      </c>
      <c r="I117" s="1" t="s">
        <v>115</v>
      </c>
      <c r="J117" s="1" t="s">
        <v>148</v>
      </c>
      <c r="K117" s="1" t="s">
        <v>24</v>
      </c>
      <c r="L117" s="1" t="s">
        <v>1232</v>
      </c>
      <c r="M117" s="1" t="s">
        <v>1488</v>
      </c>
      <c r="N117" s="1" t="s">
        <v>1232</v>
      </c>
      <c r="O117" s="1" t="s">
        <v>1488</v>
      </c>
    </row>
    <row r="118" spans="1:15" x14ac:dyDescent="0.35">
      <c r="A118" s="1" t="s">
        <v>15</v>
      </c>
      <c r="B118" s="1" t="s">
        <v>477</v>
      </c>
      <c r="C118" s="1" t="s">
        <v>504</v>
      </c>
      <c r="D118" s="1" t="s">
        <v>18</v>
      </c>
      <c r="E118" s="1" t="s">
        <v>1258</v>
      </c>
      <c r="F118" s="1" t="s">
        <v>1489</v>
      </c>
      <c r="G118" s="1" t="s">
        <v>51</v>
      </c>
      <c r="H118" s="1" t="s">
        <v>21</v>
      </c>
      <c r="I118" s="1" t="s">
        <v>115</v>
      </c>
      <c r="J118" s="1" t="s">
        <v>152</v>
      </c>
      <c r="K118" s="1" t="s">
        <v>24</v>
      </c>
      <c r="L118" s="1" t="s">
        <v>1232</v>
      </c>
      <c r="M118" s="1" t="s">
        <v>1490</v>
      </c>
      <c r="N118" s="1" t="s">
        <v>1232</v>
      </c>
      <c r="O118" s="1" t="s">
        <v>1490</v>
      </c>
    </row>
    <row r="119" spans="1:15" x14ac:dyDescent="0.35">
      <c r="A119" s="1" t="s">
        <v>15</v>
      </c>
      <c r="B119" s="1" t="s">
        <v>481</v>
      </c>
      <c r="C119" s="1" t="s">
        <v>508</v>
      </c>
      <c r="D119" s="1" t="s">
        <v>18</v>
      </c>
      <c r="E119" s="1" t="s">
        <v>1258</v>
      </c>
      <c r="F119" s="1" t="s">
        <v>1491</v>
      </c>
      <c r="G119" s="1" t="s">
        <v>18</v>
      </c>
      <c r="H119" s="1" t="s">
        <v>21</v>
      </c>
      <c r="I119" s="1" t="s">
        <v>115</v>
      </c>
      <c r="J119" s="1" t="s">
        <v>143</v>
      </c>
      <c r="K119" s="1" t="s">
        <v>24</v>
      </c>
      <c r="L119" s="1" t="s">
        <v>1232</v>
      </c>
      <c r="M119" s="1" t="s">
        <v>1492</v>
      </c>
      <c r="N119" s="1" t="s">
        <v>1232</v>
      </c>
      <c r="O119" s="1" t="s">
        <v>1492</v>
      </c>
    </row>
    <row r="120" spans="1:15" x14ac:dyDescent="0.35">
      <c r="A120" s="1" t="s">
        <v>15</v>
      </c>
      <c r="B120" s="1" t="s">
        <v>485</v>
      </c>
      <c r="C120" s="1" t="s">
        <v>511</v>
      </c>
      <c r="D120" s="1" t="s">
        <v>18</v>
      </c>
      <c r="E120" s="1" t="s">
        <v>1258</v>
      </c>
      <c r="F120" s="1" t="s">
        <v>1493</v>
      </c>
      <c r="G120" s="1" t="s">
        <v>18</v>
      </c>
      <c r="H120" s="1" t="s">
        <v>135</v>
      </c>
      <c r="I120" s="1" t="s">
        <v>115</v>
      </c>
      <c r="J120" s="1" t="s">
        <v>126</v>
      </c>
      <c r="K120" s="1" t="s">
        <v>24</v>
      </c>
      <c r="L120" s="1" t="s">
        <v>1232</v>
      </c>
      <c r="M120" s="1" t="s">
        <v>1494</v>
      </c>
      <c r="N120" s="1" t="s">
        <v>1232</v>
      </c>
      <c r="O120" s="1" t="s">
        <v>1494</v>
      </c>
    </row>
    <row r="121" spans="1:15" x14ac:dyDescent="0.35">
      <c r="A121" s="1" t="s">
        <v>15</v>
      </c>
      <c r="B121" s="1" t="s">
        <v>488</v>
      </c>
      <c r="C121" s="1" t="s">
        <v>515</v>
      </c>
      <c r="D121" s="1" t="s">
        <v>18</v>
      </c>
      <c r="E121" s="1" t="s">
        <v>1258</v>
      </c>
      <c r="F121" s="1" t="s">
        <v>1495</v>
      </c>
      <c r="G121" s="1" t="s">
        <v>29</v>
      </c>
      <c r="H121" s="1" t="s">
        <v>135</v>
      </c>
      <c r="I121" s="1" t="s">
        <v>115</v>
      </c>
      <c r="J121" s="1" t="s">
        <v>126</v>
      </c>
      <c r="K121" s="1" t="s">
        <v>24</v>
      </c>
      <c r="L121" s="1" t="s">
        <v>1232</v>
      </c>
      <c r="M121" s="1" t="s">
        <v>1496</v>
      </c>
      <c r="N121" s="1" t="s">
        <v>1232</v>
      </c>
      <c r="O121" s="1" t="s">
        <v>1496</v>
      </c>
    </row>
    <row r="122" spans="1:15" x14ac:dyDescent="0.35">
      <c r="A122" s="1" t="s">
        <v>15</v>
      </c>
      <c r="B122" s="1" t="s">
        <v>492</v>
      </c>
      <c r="C122" s="1" t="s">
        <v>94</v>
      </c>
      <c r="D122" s="1" t="s">
        <v>18</v>
      </c>
      <c r="E122" s="1" t="s">
        <v>89</v>
      </c>
      <c r="F122" s="1" t="s">
        <v>1497</v>
      </c>
      <c r="G122" s="1" t="s">
        <v>18</v>
      </c>
      <c r="H122" s="1" t="s">
        <v>21</v>
      </c>
      <c r="I122" s="1" t="s">
        <v>96</v>
      </c>
      <c r="J122" s="1" t="s">
        <v>23</v>
      </c>
      <c r="K122" s="1" t="s">
        <v>24</v>
      </c>
      <c r="L122" s="1" t="s">
        <v>1232</v>
      </c>
      <c r="M122" s="1" t="s">
        <v>1498</v>
      </c>
      <c r="N122" s="1" t="s">
        <v>1232</v>
      </c>
      <c r="O122" s="1" t="s">
        <v>1498</v>
      </c>
    </row>
    <row r="123" spans="1:15" x14ac:dyDescent="0.35">
      <c r="A123" s="1" t="s">
        <v>15</v>
      </c>
      <c r="B123" s="1" t="s">
        <v>495</v>
      </c>
      <c r="C123" s="1" t="s">
        <v>385</v>
      </c>
      <c r="D123" s="1" t="s">
        <v>18</v>
      </c>
      <c r="E123" s="1" t="s">
        <v>1258</v>
      </c>
      <c r="F123" s="1" t="s">
        <v>1499</v>
      </c>
      <c r="G123" s="1" t="s">
        <v>51</v>
      </c>
      <c r="H123" s="1" t="s">
        <v>21</v>
      </c>
      <c r="I123" s="1" t="s">
        <v>96</v>
      </c>
      <c r="J123" s="1" t="s">
        <v>131</v>
      </c>
      <c r="K123" s="1" t="s">
        <v>24</v>
      </c>
      <c r="L123" s="1" t="s">
        <v>1232</v>
      </c>
      <c r="M123" s="1" t="s">
        <v>1500</v>
      </c>
      <c r="N123" s="1" t="s">
        <v>1232</v>
      </c>
      <c r="O123" s="1" t="s">
        <v>1500</v>
      </c>
    </row>
    <row r="124" spans="1:15" x14ac:dyDescent="0.35">
      <c r="A124" s="1" t="s">
        <v>15</v>
      </c>
      <c r="B124" s="1" t="s">
        <v>499</v>
      </c>
      <c r="C124" s="1" t="s">
        <v>389</v>
      </c>
      <c r="D124" s="1" t="s">
        <v>18</v>
      </c>
      <c r="E124" s="1" t="s">
        <v>1258</v>
      </c>
      <c r="F124" s="1" t="s">
        <v>1501</v>
      </c>
      <c r="G124" s="1" t="s">
        <v>19</v>
      </c>
      <c r="H124" s="1" t="s">
        <v>135</v>
      </c>
      <c r="I124" s="1" t="s">
        <v>96</v>
      </c>
      <c r="J124" s="1" t="s">
        <v>126</v>
      </c>
      <c r="K124" s="1" t="s">
        <v>24</v>
      </c>
      <c r="L124" s="1" t="s">
        <v>1232</v>
      </c>
      <c r="M124" s="1" t="s">
        <v>1502</v>
      </c>
      <c r="N124" s="1" t="s">
        <v>1232</v>
      </c>
      <c r="O124" s="1" t="s">
        <v>1502</v>
      </c>
    </row>
    <row r="125" spans="1:15" x14ac:dyDescent="0.35">
      <c r="A125" s="1" t="s">
        <v>15</v>
      </c>
      <c r="B125" s="1" t="s">
        <v>503</v>
      </c>
      <c r="C125" s="1" t="s">
        <v>393</v>
      </c>
      <c r="D125" s="1" t="s">
        <v>18</v>
      </c>
      <c r="E125" s="1" t="s">
        <v>1258</v>
      </c>
      <c r="F125" s="1" t="s">
        <v>1503</v>
      </c>
      <c r="G125" s="1" t="s">
        <v>18</v>
      </c>
      <c r="H125" s="1" t="s">
        <v>135</v>
      </c>
      <c r="I125" s="1" t="s">
        <v>96</v>
      </c>
      <c r="J125" s="1" t="s">
        <v>126</v>
      </c>
      <c r="K125" s="1" t="s">
        <v>24</v>
      </c>
      <c r="L125" s="1" t="s">
        <v>1232</v>
      </c>
      <c r="M125" s="1" t="s">
        <v>1504</v>
      </c>
      <c r="N125" s="1" t="s">
        <v>1232</v>
      </c>
      <c r="O125" s="1" t="s">
        <v>1504</v>
      </c>
    </row>
    <row r="126" spans="1:15" x14ac:dyDescent="0.35">
      <c r="A126" s="1" t="s">
        <v>15</v>
      </c>
      <c r="B126" s="1" t="s">
        <v>507</v>
      </c>
      <c r="C126" s="1" t="s">
        <v>397</v>
      </c>
      <c r="D126" s="1" t="s">
        <v>18</v>
      </c>
      <c r="E126" s="1" t="s">
        <v>1258</v>
      </c>
      <c r="F126" s="1" t="s">
        <v>1505</v>
      </c>
      <c r="G126" s="1" t="s">
        <v>29</v>
      </c>
      <c r="H126" s="1" t="s">
        <v>21</v>
      </c>
      <c r="I126" s="1" t="s">
        <v>96</v>
      </c>
      <c r="J126" s="1" t="s">
        <v>143</v>
      </c>
      <c r="K126" s="1" t="s">
        <v>24</v>
      </c>
      <c r="L126" s="1" t="s">
        <v>1232</v>
      </c>
      <c r="M126" s="1" t="s">
        <v>1506</v>
      </c>
      <c r="N126" s="1" t="s">
        <v>1232</v>
      </c>
      <c r="O126" s="1" t="s">
        <v>1506</v>
      </c>
    </row>
    <row r="127" spans="1:15" x14ac:dyDescent="0.35">
      <c r="A127" s="1" t="s">
        <v>15</v>
      </c>
      <c r="B127" s="1" t="s">
        <v>510</v>
      </c>
      <c r="C127" s="1" t="s">
        <v>400</v>
      </c>
      <c r="D127" s="1" t="s">
        <v>18</v>
      </c>
      <c r="E127" s="1" t="s">
        <v>1258</v>
      </c>
      <c r="F127" s="1" t="s">
        <v>1507</v>
      </c>
      <c r="G127" s="1" t="s">
        <v>18</v>
      </c>
      <c r="H127" s="1" t="s">
        <v>21</v>
      </c>
      <c r="I127" s="1" t="s">
        <v>96</v>
      </c>
      <c r="J127" s="1" t="s">
        <v>148</v>
      </c>
      <c r="K127" s="1" t="s">
        <v>24</v>
      </c>
      <c r="L127" s="1" t="s">
        <v>1232</v>
      </c>
      <c r="M127" s="1" t="s">
        <v>1508</v>
      </c>
      <c r="N127" s="1" t="s">
        <v>1232</v>
      </c>
      <c r="O127" s="1" t="s">
        <v>1508</v>
      </c>
    </row>
    <row r="128" spans="1:15" x14ac:dyDescent="0.35">
      <c r="A128" s="1" t="s">
        <v>15</v>
      </c>
      <c r="B128" s="1" t="s">
        <v>514</v>
      </c>
      <c r="C128" s="1" t="s">
        <v>404</v>
      </c>
      <c r="D128" s="1" t="s">
        <v>18</v>
      </c>
      <c r="E128" s="1" t="s">
        <v>1258</v>
      </c>
      <c r="F128" s="1" t="s">
        <v>1509</v>
      </c>
      <c r="G128" s="1" t="s">
        <v>56</v>
      </c>
      <c r="H128" s="1" t="s">
        <v>21</v>
      </c>
      <c r="I128" s="1" t="s">
        <v>96</v>
      </c>
      <c r="J128" s="1" t="s">
        <v>152</v>
      </c>
      <c r="K128" s="1" t="s">
        <v>24</v>
      </c>
      <c r="L128" s="1" t="s">
        <v>1232</v>
      </c>
      <c r="M128" s="1" t="s">
        <v>1510</v>
      </c>
      <c r="N128" s="1" t="s">
        <v>1232</v>
      </c>
      <c r="O128" s="1" t="s">
        <v>1510</v>
      </c>
    </row>
    <row r="129" spans="1:15" x14ac:dyDescent="0.35">
      <c r="A129" s="1" t="s">
        <v>15</v>
      </c>
      <c r="B129" s="1" t="s">
        <v>517</v>
      </c>
      <c r="C129" s="1" t="s">
        <v>407</v>
      </c>
      <c r="D129" s="1" t="s">
        <v>18</v>
      </c>
      <c r="E129" s="1" t="s">
        <v>1258</v>
      </c>
      <c r="F129" s="1" t="s">
        <v>1511</v>
      </c>
      <c r="G129" s="1" t="s">
        <v>18</v>
      </c>
      <c r="H129" s="1" t="s">
        <v>21</v>
      </c>
      <c r="I129" s="1" t="s">
        <v>96</v>
      </c>
      <c r="J129" s="1" t="s">
        <v>143</v>
      </c>
      <c r="K129" s="1" t="s">
        <v>24</v>
      </c>
      <c r="L129" s="1" t="s">
        <v>1232</v>
      </c>
      <c r="M129" s="1" t="s">
        <v>1512</v>
      </c>
      <c r="N129" s="1" t="s">
        <v>1232</v>
      </c>
      <c r="O129" s="1" t="s">
        <v>1512</v>
      </c>
    </row>
    <row r="130" spans="1:15" x14ac:dyDescent="0.35">
      <c r="A130" s="1" t="s">
        <v>15</v>
      </c>
      <c r="B130" s="1" t="s">
        <v>521</v>
      </c>
      <c r="C130" s="1" t="s">
        <v>411</v>
      </c>
      <c r="D130" s="1" t="s">
        <v>18</v>
      </c>
      <c r="E130" s="1" t="s">
        <v>1258</v>
      </c>
      <c r="F130" s="1" t="s">
        <v>1513</v>
      </c>
      <c r="G130" s="1" t="s">
        <v>18</v>
      </c>
      <c r="H130" s="1" t="s">
        <v>135</v>
      </c>
      <c r="I130" s="1" t="s">
        <v>96</v>
      </c>
      <c r="J130" s="1" t="s">
        <v>126</v>
      </c>
      <c r="K130" s="1" t="s">
        <v>24</v>
      </c>
      <c r="L130" s="1" t="s">
        <v>1232</v>
      </c>
      <c r="M130" s="1" t="s">
        <v>1514</v>
      </c>
      <c r="N130" s="1" t="s">
        <v>1232</v>
      </c>
      <c r="O130" s="1" t="s">
        <v>1514</v>
      </c>
    </row>
    <row r="131" spans="1:15" x14ac:dyDescent="0.35">
      <c r="A131" s="1" t="s">
        <v>15</v>
      </c>
      <c r="B131" s="1" t="s">
        <v>525</v>
      </c>
      <c r="C131" s="1" t="s">
        <v>415</v>
      </c>
      <c r="D131" s="1" t="s">
        <v>18</v>
      </c>
      <c r="E131" s="1" t="s">
        <v>1258</v>
      </c>
      <c r="F131" s="1" t="s">
        <v>1515</v>
      </c>
      <c r="G131" s="1" t="s">
        <v>29</v>
      </c>
      <c r="H131" s="1" t="s">
        <v>135</v>
      </c>
      <c r="I131" s="1" t="s">
        <v>96</v>
      </c>
      <c r="J131" s="1" t="s">
        <v>126</v>
      </c>
      <c r="K131" s="1" t="s">
        <v>24</v>
      </c>
      <c r="L131" s="1" t="s">
        <v>1232</v>
      </c>
      <c r="M131" s="1" t="s">
        <v>1516</v>
      </c>
      <c r="N131" s="1" t="s">
        <v>1232</v>
      </c>
      <c r="O131" s="1" t="s">
        <v>1516</v>
      </c>
    </row>
    <row r="132" spans="1:15" x14ac:dyDescent="0.35">
      <c r="A132" s="1" t="s">
        <v>15</v>
      </c>
      <c r="B132" s="1" t="s">
        <v>528</v>
      </c>
      <c r="C132" s="1" t="s">
        <v>828</v>
      </c>
      <c r="D132" s="1" t="s">
        <v>18</v>
      </c>
      <c r="E132" s="1" t="s">
        <v>1123</v>
      </c>
      <c r="F132" s="1" t="s">
        <v>1517</v>
      </c>
      <c r="G132" s="1" t="s">
        <v>18</v>
      </c>
      <c r="H132" s="1" t="s">
        <v>21</v>
      </c>
      <c r="I132" s="1" t="s">
        <v>827</v>
      </c>
      <c r="J132" s="1" t="s">
        <v>23</v>
      </c>
      <c r="K132" s="1" t="s">
        <v>24</v>
      </c>
      <c r="L132" s="1" t="s">
        <v>1232</v>
      </c>
      <c r="M132" s="1" t="s">
        <v>1518</v>
      </c>
      <c r="N132" s="1" t="s">
        <v>1232</v>
      </c>
      <c r="O132" s="1" t="s">
        <v>1518</v>
      </c>
    </row>
    <row r="133" spans="1:15" x14ac:dyDescent="0.35">
      <c r="A133" s="1" t="s">
        <v>15</v>
      </c>
      <c r="B133" s="1" t="s">
        <v>532</v>
      </c>
      <c r="C133" s="1" t="s">
        <v>829</v>
      </c>
      <c r="D133" s="1" t="s">
        <v>18</v>
      </c>
      <c r="E133" s="1" t="s">
        <v>1258</v>
      </c>
      <c r="F133" s="1" t="s">
        <v>1519</v>
      </c>
      <c r="G133" s="1" t="s">
        <v>56</v>
      </c>
      <c r="H133" s="1" t="s">
        <v>21</v>
      </c>
      <c r="I133" s="1" t="s">
        <v>827</v>
      </c>
      <c r="J133" s="1" t="s">
        <v>131</v>
      </c>
      <c r="K133" s="1" t="s">
        <v>24</v>
      </c>
      <c r="L133" s="1" t="s">
        <v>1232</v>
      </c>
      <c r="M133" s="1" t="s">
        <v>1520</v>
      </c>
      <c r="N133" s="1" t="s">
        <v>1232</v>
      </c>
      <c r="O133" s="1" t="s">
        <v>1520</v>
      </c>
    </row>
    <row r="134" spans="1:15" x14ac:dyDescent="0.35">
      <c r="A134" s="1" t="s">
        <v>15</v>
      </c>
      <c r="B134" s="1" t="s">
        <v>535</v>
      </c>
      <c r="C134" s="1" t="s">
        <v>830</v>
      </c>
      <c r="D134" s="1" t="s">
        <v>18</v>
      </c>
      <c r="E134" s="1" t="s">
        <v>1258</v>
      </c>
      <c r="F134" s="1" t="s">
        <v>1521</v>
      </c>
      <c r="G134" s="1" t="s">
        <v>19</v>
      </c>
      <c r="H134" s="1" t="s">
        <v>135</v>
      </c>
      <c r="I134" s="1" t="s">
        <v>827</v>
      </c>
      <c r="J134" s="1" t="s">
        <v>126</v>
      </c>
      <c r="K134" s="1" t="s">
        <v>24</v>
      </c>
      <c r="L134" s="1" t="s">
        <v>1232</v>
      </c>
      <c r="M134" s="1" t="s">
        <v>1522</v>
      </c>
      <c r="N134" s="1" t="s">
        <v>1232</v>
      </c>
      <c r="O134" s="1" t="s">
        <v>1522</v>
      </c>
    </row>
    <row r="135" spans="1:15" x14ac:dyDescent="0.35">
      <c r="A135" s="1" t="s">
        <v>15</v>
      </c>
      <c r="B135" s="1" t="s">
        <v>539</v>
      </c>
      <c r="C135" s="1" t="s">
        <v>831</v>
      </c>
      <c r="D135" s="1" t="s">
        <v>18</v>
      </c>
      <c r="E135" s="1" t="s">
        <v>1258</v>
      </c>
      <c r="F135" s="1" t="s">
        <v>1523</v>
      </c>
      <c r="G135" s="1" t="s">
        <v>18</v>
      </c>
      <c r="H135" s="1" t="s">
        <v>135</v>
      </c>
      <c r="I135" s="1" t="s">
        <v>827</v>
      </c>
      <c r="J135" s="1" t="s">
        <v>126</v>
      </c>
      <c r="K135" s="1" t="s">
        <v>24</v>
      </c>
      <c r="L135" s="1" t="s">
        <v>1232</v>
      </c>
      <c r="M135" s="1" t="s">
        <v>1524</v>
      </c>
      <c r="N135" s="1" t="s">
        <v>1232</v>
      </c>
      <c r="O135" s="1" t="s">
        <v>1524</v>
      </c>
    </row>
    <row r="136" spans="1:15" x14ac:dyDescent="0.35">
      <c r="A136" s="1" t="s">
        <v>15</v>
      </c>
      <c r="B136" s="1" t="s">
        <v>542</v>
      </c>
      <c r="C136" s="1" t="s">
        <v>832</v>
      </c>
      <c r="D136" s="1" t="s">
        <v>18</v>
      </c>
      <c r="E136" s="1" t="s">
        <v>1258</v>
      </c>
      <c r="F136" s="1" t="s">
        <v>1525</v>
      </c>
      <c r="G136" s="1" t="s">
        <v>34</v>
      </c>
      <c r="H136" s="1" t="s">
        <v>21</v>
      </c>
      <c r="I136" s="1" t="s">
        <v>827</v>
      </c>
      <c r="J136" s="1" t="s">
        <v>143</v>
      </c>
      <c r="K136" s="1" t="s">
        <v>24</v>
      </c>
      <c r="L136" s="1" t="s">
        <v>1232</v>
      </c>
      <c r="M136" s="1" t="s">
        <v>1526</v>
      </c>
      <c r="N136" s="1" t="s">
        <v>1232</v>
      </c>
      <c r="O136" s="1" t="s">
        <v>1526</v>
      </c>
    </row>
    <row r="137" spans="1:15" x14ac:dyDescent="0.35">
      <c r="A137" s="1" t="s">
        <v>15</v>
      </c>
      <c r="B137" s="1" t="s">
        <v>546</v>
      </c>
      <c r="C137" s="1" t="s">
        <v>833</v>
      </c>
      <c r="D137" s="1" t="s">
        <v>18</v>
      </c>
      <c r="E137" s="1" t="s">
        <v>1258</v>
      </c>
      <c r="F137" s="1" t="s">
        <v>1527</v>
      </c>
      <c r="G137" s="1" t="s">
        <v>18</v>
      </c>
      <c r="H137" s="1" t="s">
        <v>21</v>
      </c>
      <c r="I137" s="1" t="s">
        <v>827</v>
      </c>
      <c r="J137" s="1" t="s">
        <v>148</v>
      </c>
      <c r="K137" s="1" t="s">
        <v>24</v>
      </c>
      <c r="L137" s="1" t="s">
        <v>1232</v>
      </c>
      <c r="M137" s="1" t="s">
        <v>1528</v>
      </c>
      <c r="N137" s="1" t="s">
        <v>1232</v>
      </c>
      <c r="O137" s="1" t="s">
        <v>1528</v>
      </c>
    </row>
    <row r="138" spans="1:15" x14ac:dyDescent="0.35">
      <c r="A138" s="1" t="s">
        <v>15</v>
      </c>
      <c r="B138" s="1" t="s">
        <v>549</v>
      </c>
      <c r="C138" s="1" t="s">
        <v>834</v>
      </c>
      <c r="D138" s="1" t="s">
        <v>18</v>
      </c>
      <c r="E138" s="1" t="s">
        <v>1258</v>
      </c>
      <c r="F138" s="1" t="s">
        <v>1529</v>
      </c>
      <c r="G138" s="1" t="s">
        <v>67</v>
      </c>
      <c r="H138" s="1" t="s">
        <v>21</v>
      </c>
      <c r="I138" s="1" t="s">
        <v>827</v>
      </c>
      <c r="J138" s="1" t="s">
        <v>152</v>
      </c>
      <c r="K138" s="1" t="s">
        <v>24</v>
      </c>
      <c r="L138" s="1" t="s">
        <v>1232</v>
      </c>
      <c r="M138" s="1" t="s">
        <v>1530</v>
      </c>
      <c r="N138" s="1" t="s">
        <v>1232</v>
      </c>
      <c r="O138" s="1" t="s">
        <v>1530</v>
      </c>
    </row>
    <row r="139" spans="1:15" x14ac:dyDescent="0.35">
      <c r="A139" s="1" t="s">
        <v>15</v>
      </c>
      <c r="B139" s="1" t="s">
        <v>553</v>
      </c>
      <c r="C139" s="1" t="s">
        <v>835</v>
      </c>
      <c r="D139" s="1" t="s">
        <v>18</v>
      </c>
      <c r="E139" s="1" t="s">
        <v>1258</v>
      </c>
      <c r="F139" s="1" t="s">
        <v>1531</v>
      </c>
      <c r="G139" s="1" t="s">
        <v>18</v>
      </c>
      <c r="H139" s="1" t="s">
        <v>21</v>
      </c>
      <c r="I139" s="1" t="s">
        <v>827</v>
      </c>
      <c r="J139" s="1" t="s">
        <v>143</v>
      </c>
      <c r="K139" s="1" t="s">
        <v>24</v>
      </c>
      <c r="L139" s="1" t="s">
        <v>1232</v>
      </c>
      <c r="M139" s="1" t="s">
        <v>1532</v>
      </c>
      <c r="N139" s="1" t="s">
        <v>1232</v>
      </c>
      <c r="O139" s="1" t="s">
        <v>1532</v>
      </c>
    </row>
    <row r="140" spans="1:15" x14ac:dyDescent="0.35">
      <c r="A140" s="1" t="s">
        <v>15</v>
      </c>
      <c r="B140" s="1" t="s">
        <v>557</v>
      </c>
      <c r="C140" s="1" t="s">
        <v>836</v>
      </c>
      <c r="D140" s="1" t="s">
        <v>18</v>
      </c>
      <c r="E140" s="1" t="s">
        <v>1258</v>
      </c>
      <c r="F140" s="1" t="s">
        <v>1533</v>
      </c>
      <c r="G140" s="1" t="s">
        <v>18</v>
      </c>
      <c r="H140" s="1" t="s">
        <v>135</v>
      </c>
      <c r="I140" s="1" t="s">
        <v>827</v>
      </c>
      <c r="J140" s="1" t="s">
        <v>126</v>
      </c>
      <c r="K140" s="1" t="s">
        <v>24</v>
      </c>
      <c r="L140" s="1" t="s">
        <v>1232</v>
      </c>
      <c r="M140" s="1" t="s">
        <v>1534</v>
      </c>
      <c r="N140" s="1" t="s">
        <v>1232</v>
      </c>
      <c r="O140" s="1" t="s">
        <v>1534</v>
      </c>
    </row>
    <row r="141" spans="1:15" x14ac:dyDescent="0.35">
      <c r="A141" s="1" t="s">
        <v>15</v>
      </c>
      <c r="B141" s="1" t="s">
        <v>560</v>
      </c>
      <c r="C141" s="1" t="s">
        <v>837</v>
      </c>
      <c r="D141" s="1" t="s">
        <v>18</v>
      </c>
      <c r="E141" s="1" t="s">
        <v>1258</v>
      </c>
      <c r="F141" s="1" t="s">
        <v>1535</v>
      </c>
      <c r="G141" s="1" t="s">
        <v>34</v>
      </c>
      <c r="H141" s="1" t="s">
        <v>135</v>
      </c>
      <c r="I141" s="1" t="s">
        <v>827</v>
      </c>
      <c r="J141" s="1" t="s">
        <v>126</v>
      </c>
      <c r="K141" s="1" t="s">
        <v>24</v>
      </c>
      <c r="L141" s="1" t="s">
        <v>1232</v>
      </c>
      <c r="M141" s="1" t="s">
        <v>1536</v>
      </c>
      <c r="N141" s="1" t="s">
        <v>1232</v>
      </c>
      <c r="O141" s="1" t="s">
        <v>1536</v>
      </c>
    </row>
    <row r="142" spans="1:15" x14ac:dyDescent="0.35">
      <c r="A142" s="1" t="s">
        <v>15</v>
      </c>
      <c r="B142" s="1" t="s">
        <v>564</v>
      </c>
      <c r="C142" s="1" t="s">
        <v>109</v>
      </c>
      <c r="D142" s="1" t="s">
        <v>18</v>
      </c>
      <c r="E142" s="1" t="s">
        <v>1126</v>
      </c>
      <c r="F142" s="1" t="s">
        <v>1537</v>
      </c>
      <c r="G142" s="1" t="s">
        <v>18</v>
      </c>
      <c r="H142" s="1" t="s">
        <v>21</v>
      </c>
      <c r="I142" s="1" t="s">
        <v>111</v>
      </c>
      <c r="J142" s="1" t="s">
        <v>23</v>
      </c>
      <c r="K142" s="1" t="s">
        <v>24</v>
      </c>
      <c r="L142" s="1" t="s">
        <v>1232</v>
      </c>
      <c r="M142" s="1" t="s">
        <v>1538</v>
      </c>
      <c r="N142" s="1" t="s">
        <v>1232</v>
      </c>
      <c r="O142" s="1" t="s">
        <v>1538</v>
      </c>
    </row>
    <row r="143" spans="1:15" x14ac:dyDescent="0.35">
      <c r="A143" s="1" t="s">
        <v>15</v>
      </c>
      <c r="B143" s="1" t="s">
        <v>567</v>
      </c>
      <c r="C143" s="1" t="s">
        <v>452</v>
      </c>
      <c r="D143" s="1" t="s">
        <v>18</v>
      </c>
      <c r="E143" s="1" t="s">
        <v>1258</v>
      </c>
      <c r="F143" s="1" t="s">
        <v>1539</v>
      </c>
      <c r="G143" s="1" t="s">
        <v>78</v>
      </c>
      <c r="H143" s="1" t="s">
        <v>21</v>
      </c>
      <c r="I143" s="1" t="s">
        <v>111</v>
      </c>
      <c r="J143" s="1" t="s">
        <v>131</v>
      </c>
      <c r="K143" s="1" t="s">
        <v>24</v>
      </c>
      <c r="L143" s="1" t="s">
        <v>1232</v>
      </c>
      <c r="M143" s="1" t="s">
        <v>1540</v>
      </c>
      <c r="N143" s="1" t="s">
        <v>1232</v>
      </c>
      <c r="O143" s="1" t="s">
        <v>1540</v>
      </c>
    </row>
    <row r="144" spans="1:15" x14ac:dyDescent="0.35">
      <c r="A144" s="1" t="s">
        <v>15</v>
      </c>
      <c r="B144" s="1" t="s">
        <v>571</v>
      </c>
      <c r="C144" s="1" t="s">
        <v>456</v>
      </c>
      <c r="D144" s="1" t="s">
        <v>18</v>
      </c>
      <c r="E144" s="1" t="s">
        <v>1258</v>
      </c>
      <c r="F144" s="1" t="s">
        <v>1541</v>
      </c>
      <c r="G144" s="1" t="s">
        <v>19</v>
      </c>
      <c r="H144" s="1" t="s">
        <v>135</v>
      </c>
      <c r="I144" s="1" t="s">
        <v>111</v>
      </c>
      <c r="J144" s="1" t="s">
        <v>126</v>
      </c>
      <c r="K144" s="1" t="s">
        <v>24</v>
      </c>
      <c r="L144" s="1" t="s">
        <v>1232</v>
      </c>
      <c r="M144" s="1" t="s">
        <v>1542</v>
      </c>
      <c r="N144" s="1" t="s">
        <v>1232</v>
      </c>
      <c r="O144" s="1" t="s">
        <v>1542</v>
      </c>
    </row>
    <row r="145" spans="1:15" x14ac:dyDescent="0.35">
      <c r="A145" s="1" t="s">
        <v>15</v>
      </c>
      <c r="B145" s="1" t="s">
        <v>574</v>
      </c>
      <c r="C145" s="1" t="s">
        <v>459</v>
      </c>
      <c r="D145" s="1" t="s">
        <v>18</v>
      </c>
      <c r="E145" s="1" t="s">
        <v>1258</v>
      </c>
      <c r="F145" s="1" t="s">
        <v>1543</v>
      </c>
      <c r="G145" s="1" t="s">
        <v>18</v>
      </c>
      <c r="H145" s="1" t="s">
        <v>135</v>
      </c>
      <c r="I145" s="1" t="s">
        <v>111</v>
      </c>
      <c r="J145" s="1" t="s">
        <v>126</v>
      </c>
      <c r="K145" s="1" t="s">
        <v>24</v>
      </c>
      <c r="L145" s="1" t="s">
        <v>1232</v>
      </c>
      <c r="M145" s="1" t="s">
        <v>1544</v>
      </c>
      <c r="N145" s="1" t="s">
        <v>1232</v>
      </c>
      <c r="O145" s="1" t="s">
        <v>1544</v>
      </c>
    </row>
    <row r="146" spans="1:15" x14ac:dyDescent="0.35">
      <c r="A146" s="1" t="s">
        <v>15</v>
      </c>
      <c r="B146" s="1" t="s">
        <v>578</v>
      </c>
      <c r="C146" s="1" t="s">
        <v>463</v>
      </c>
      <c r="D146" s="1" t="s">
        <v>18</v>
      </c>
      <c r="E146" s="1" t="s">
        <v>1258</v>
      </c>
      <c r="F146" s="1" t="s">
        <v>1545</v>
      </c>
      <c r="G146" s="1" t="s">
        <v>19</v>
      </c>
      <c r="H146" s="1" t="s">
        <v>21</v>
      </c>
      <c r="I146" s="1" t="s">
        <v>111</v>
      </c>
      <c r="J146" s="1" t="s">
        <v>143</v>
      </c>
      <c r="K146" s="1" t="s">
        <v>24</v>
      </c>
      <c r="L146" s="1" t="s">
        <v>1232</v>
      </c>
      <c r="M146" s="1" t="s">
        <v>1546</v>
      </c>
      <c r="N146" s="1" t="s">
        <v>1232</v>
      </c>
      <c r="O146" s="1" t="s">
        <v>1546</v>
      </c>
    </row>
    <row r="147" spans="1:15" x14ac:dyDescent="0.35">
      <c r="A147" s="1" t="s">
        <v>15</v>
      </c>
      <c r="B147" s="1" t="s">
        <v>581</v>
      </c>
      <c r="C147" s="1" t="s">
        <v>467</v>
      </c>
      <c r="D147" s="1" t="s">
        <v>18</v>
      </c>
      <c r="E147" s="1" t="s">
        <v>1258</v>
      </c>
      <c r="F147" s="1" t="s">
        <v>1547</v>
      </c>
      <c r="G147" s="1" t="s">
        <v>18</v>
      </c>
      <c r="H147" s="1" t="s">
        <v>21</v>
      </c>
      <c r="I147" s="1" t="s">
        <v>111</v>
      </c>
      <c r="J147" s="1" t="s">
        <v>148</v>
      </c>
      <c r="K147" s="1" t="s">
        <v>24</v>
      </c>
      <c r="L147" s="1" t="s">
        <v>1232</v>
      </c>
      <c r="M147" s="1" t="s">
        <v>1548</v>
      </c>
      <c r="N147" s="1" t="s">
        <v>1232</v>
      </c>
      <c r="O147" s="1" t="s">
        <v>1548</v>
      </c>
    </row>
    <row r="148" spans="1:15" x14ac:dyDescent="0.35">
      <c r="A148" s="1" t="s">
        <v>15</v>
      </c>
      <c r="B148" s="1" t="s">
        <v>585</v>
      </c>
      <c r="C148" s="1" t="s">
        <v>470</v>
      </c>
      <c r="D148" s="1" t="s">
        <v>18</v>
      </c>
      <c r="E148" s="1" t="s">
        <v>1258</v>
      </c>
      <c r="F148" s="1" t="s">
        <v>1549</v>
      </c>
      <c r="G148" s="1" t="s">
        <v>84</v>
      </c>
      <c r="H148" s="1" t="s">
        <v>21</v>
      </c>
      <c r="I148" s="1" t="s">
        <v>111</v>
      </c>
      <c r="J148" s="1" t="s">
        <v>152</v>
      </c>
      <c r="K148" s="1" t="s">
        <v>24</v>
      </c>
      <c r="L148" s="1" t="s">
        <v>1232</v>
      </c>
      <c r="M148" s="1" t="s">
        <v>1550</v>
      </c>
      <c r="N148" s="1" t="s">
        <v>1232</v>
      </c>
      <c r="O148" s="1" t="s">
        <v>1550</v>
      </c>
    </row>
    <row r="149" spans="1:15" x14ac:dyDescent="0.35">
      <c r="A149" s="1" t="s">
        <v>15</v>
      </c>
      <c r="B149" s="1" t="s">
        <v>588</v>
      </c>
      <c r="C149" s="1" t="s">
        <v>474</v>
      </c>
      <c r="D149" s="1" t="s">
        <v>18</v>
      </c>
      <c r="E149" s="1" t="s">
        <v>1258</v>
      </c>
      <c r="F149" s="1" t="s">
        <v>1551</v>
      </c>
      <c r="G149" s="1" t="s">
        <v>18</v>
      </c>
      <c r="H149" s="1" t="s">
        <v>21</v>
      </c>
      <c r="I149" s="1" t="s">
        <v>111</v>
      </c>
      <c r="J149" s="1" t="s">
        <v>143</v>
      </c>
      <c r="K149" s="1" t="s">
        <v>24</v>
      </c>
      <c r="L149" s="1" t="s">
        <v>1232</v>
      </c>
      <c r="M149" s="1" t="s">
        <v>1552</v>
      </c>
      <c r="N149" s="1" t="s">
        <v>1232</v>
      </c>
      <c r="O149" s="1" t="s">
        <v>1552</v>
      </c>
    </row>
    <row r="150" spans="1:15" x14ac:dyDescent="0.35">
      <c r="A150" s="1" t="s">
        <v>15</v>
      </c>
      <c r="B150" s="1" t="s">
        <v>592</v>
      </c>
      <c r="C150" s="1" t="s">
        <v>478</v>
      </c>
      <c r="D150" s="1" t="s">
        <v>18</v>
      </c>
      <c r="E150" s="1" t="s">
        <v>1258</v>
      </c>
      <c r="F150" s="1" t="s">
        <v>1553</v>
      </c>
      <c r="G150" s="1" t="s">
        <v>18</v>
      </c>
      <c r="H150" s="1" t="s">
        <v>135</v>
      </c>
      <c r="I150" s="1" t="s">
        <v>111</v>
      </c>
      <c r="J150" s="1" t="s">
        <v>126</v>
      </c>
      <c r="K150" s="1" t="s">
        <v>24</v>
      </c>
      <c r="L150" s="1" t="s">
        <v>1232</v>
      </c>
      <c r="M150" s="1" t="s">
        <v>1554</v>
      </c>
      <c r="N150" s="1" t="s">
        <v>1232</v>
      </c>
      <c r="O150" s="1" t="s">
        <v>1554</v>
      </c>
    </row>
    <row r="151" spans="1:15" x14ac:dyDescent="0.35">
      <c r="A151" s="1" t="s">
        <v>15</v>
      </c>
      <c r="B151" s="1" t="s">
        <v>595</v>
      </c>
      <c r="C151" s="1" t="s">
        <v>482</v>
      </c>
      <c r="D151" s="1" t="s">
        <v>18</v>
      </c>
      <c r="E151" s="1" t="s">
        <v>1258</v>
      </c>
      <c r="F151" s="1" t="s">
        <v>1555</v>
      </c>
      <c r="G151" s="1" t="s">
        <v>19</v>
      </c>
      <c r="H151" s="1" t="s">
        <v>135</v>
      </c>
      <c r="I151" s="1" t="s">
        <v>111</v>
      </c>
      <c r="J151" s="1" t="s">
        <v>126</v>
      </c>
      <c r="K151" s="1" t="s">
        <v>24</v>
      </c>
      <c r="L151" s="1" t="s">
        <v>1232</v>
      </c>
      <c r="M151" s="1" t="s">
        <v>1556</v>
      </c>
      <c r="N151" s="1" t="s">
        <v>1232</v>
      </c>
      <c r="O151" s="1" t="s">
        <v>1556</v>
      </c>
    </row>
    <row r="152" spans="1:15" x14ac:dyDescent="0.35">
      <c r="A152" s="1" t="s">
        <v>15</v>
      </c>
      <c r="B152" s="1" t="s">
        <v>599</v>
      </c>
      <c r="C152" s="1" t="s">
        <v>751</v>
      </c>
      <c r="D152" s="1" t="s">
        <v>18</v>
      </c>
      <c r="E152" s="1" t="s">
        <v>104</v>
      </c>
      <c r="F152" s="1" t="s">
        <v>1557</v>
      </c>
      <c r="G152" s="1" t="s">
        <v>18</v>
      </c>
      <c r="H152" s="1" t="s">
        <v>21</v>
      </c>
      <c r="I152" s="1" t="s">
        <v>753</v>
      </c>
      <c r="J152" s="1" t="s">
        <v>23</v>
      </c>
      <c r="K152" s="1" t="s">
        <v>24</v>
      </c>
      <c r="L152" s="1" t="s">
        <v>1232</v>
      </c>
      <c r="M152" s="1" t="s">
        <v>1558</v>
      </c>
      <c r="N152" s="1" t="s">
        <v>1232</v>
      </c>
      <c r="O152" s="1" t="s">
        <v>1558</v>
      </c>
    </row>
    <row r="153" spans="1:15" x14ac:dyDescent="0.35">
      <c r="A153" s="1" t="s">
        <v>15</v>
      </c>
      <c r="B153" s="1" t="s">
        <v>602</v>
      </c>
      <c r="C153" s="1" t="s">
        <v>756</v>
      </c>
      <c r="D153" s="1" t="s">
        <v>18</v>
      </c>
      <c r="E153" s="1" t="s">
        <v>1258</v>
      </c>
      <c r="F153" s="1" t="s">
        <v>1559</v>
      </c>
      <c r="G153" s="1" t="s">
        <v>34</v>
      </c>
      <c r="H153" s="1" t="s">
        <v>21</v>
      </c>
      <c r="I153" s="1" t="s">
        <v>753</v>
      </c>
      <c r="J153" s="1" t="s">
        <v>131</v>
      </c>
      <c r="K153" s="1" t="s">
        <v>24</v>
      </c>
      <c r="L153" s="1" t="s">
        <v>1232</v>
      </c>
      <c r="M153" s="1" t="s">
        <v>1560</v>
      </c>
      <c r="N153" s="1" t="s">
        <v>1232</v>
      </c>
      <c r="O153" s="1" t="s">
        <v>1560</v>
      </c>
    </row>
    <row r="154" spans="1:15" x14ac:dyDescent="0.35">
      <c r="A154" s="1" t="s">
        <v>15</v>
      </c>
      <c r="B154" s="1" t="s">
        <v>606</v>
      </c>
      <c r="C154" s="1" t="s">
        <v>760</v>
      </c>
      <c r="D154" s="1" t="s">
        <v>18</v>
      </c>
      <c r="E154" s="1" t="s">
        <v>1258</v>
      </c>
      <c r="F154" s="1" t="s">
        <v>1561</v>
      </c>
      <c r="G154" s="1" t="s">
        <v>18</v>
      </c>
      <c r="H154" s="1" t="s">
        <v>135</v>
      </c>
      <c r="I154" s="1" t="s">
        <v>753</v>
      </c>
      <c r="J154" s="1" t="s">
        <v>126</v>
      </c>
      <c r="K154" s="1" t="s">
        <v>24</v>
      </c>
      <c r="L154" s="1" t="s">
        <v>1232</v>
      </c>
      <c r="M154" s="1" t="s">
        <v>1562</v>
      </c>
      <c r="N154" s="1" t="s">
        <v>1232</v>
      </c>
      <c r="O154" s="1" t="s">
        <v>1562</v>
      </c>
    </row>
    <row r="155" spans="1:15" x14ac:dyDescent="0.35">
      <c r="A155" s="1" t="s">
        <v>15</v>
      </c>
      <c r="B155" s="1" t="s">
        <v>610</v>
      </c>
      <c r="C155" s="1" t="s">
        <v>764</v>
      </c>
      <c r="D155" s="1" t="s">
        <v>18</v>
      </c>
      <c r="E155" s="1" t="s">
        <v>1258</v>
      </c>
      <c r="F155" s="1" t="s">
        <v>1231</v>
      </c>
      <c r="G155" s="1" t="s">
        <v>29</v>
      </c>
      <c r="H155" s="1" t="s">
        <v>21</v>
      </c>
      <c r="I155" s="1" t="s">
        <v>753</v>
      </c>
      <c r="J155" s="1" t="s">
        <v>143</v>
      </c>
      <c r="K155" s="1" t="s">
        <v>24</v>
      </c>
      <c r="L155" s="1" t="s">
        <v>1232</v>
      </c>
      <c r="M155" s="1" t="s">
        <v>1563</v>
      </c>
      <c r="N155" s="1" t="s">
        <v>1232</v>
      </c>
      <c r="O155" s="1" t="s">
        <v>1563</v>
      </c>
    </row>
    <row r="156" spans="1:15" x14ac:dyDescent="0.35">
      <c r="A156" s="1" t="s">
        <v>15</v>
      </c>
      <c r="B156" s="1" t="s">
        <v>613</v>
      </c>
      <c r="C156" s="1" t="s">
        <v>767</v>
      </c>
      <c r="D156" s="1" t="s">
        <v>18</v>
      </c>
      <c r="E156" s="1" t="s">
        <v>1258</v>
      </c>
      <c r="F156" s="1" t="s">
        <v>1564</v>
      </c>
      <c r="G156" s="1" t="s">
        <v>18</v>
      </c>
      <c r="H156" s="1" t="s">
        <v>21</v>
      </c>
      <c r="I156" s="1" t="s">
        <v>753</v>
      </c>
      <c r="J156" s="1" t="s">
        <v>148</v>
      </c>
      <c r="K156" s="1" t="s">
        <v>24</v>
      </c>
      <c r="L156" s="1" t="s">
        <v>1232</v>
      </c>
      <c r="M156" s="1" t="s">
        <v>1565</v>
      </c>
      <c r="N156" s="1" t="s">
        <v>1232</v>
      </c>
      <c r="O156" s="1" t="s">
        <v>1565</v>
      </c>
    </row>
    <row r="157" spans="1:15" x14ac:dyDescent="0.35">
      <c r="A157" s="1" t="s">
        <v>15</v>
      </c>
      <c r="B157" s="1" t="s">
        <v>617</v>
      </c>
      <c r="C157" s="1" t="s">
        <v>771</v>
      </c>
      <c r="D157" s="1" t="s">
        <v>18</v>
      </c>
      <c r="E157" s="1" t="s">
        <v>1258</v>
      </c>
      <c r="F157" s="1" t="s">
        <v>1566</v>
      </c>
      <c r="G157" s="1" t="s">
        <v>45</v>
      </c>
      <c r="H157" s="1" t="s">
        <v>21</v>
      </c>
      <c r="I157" s="1" t="s">
        <v>753</v>
      </c>
      <c r="J157" s="1" t="s">
        <v>152</v>
      </c>
      <c r="K157" s="1" t="s">
        <v>24</v>
      </c>
      <c r="L157" s="1" t="s">
        <v>1232</v>
      </c>
      <c r="M157" s="1" t="s">
        <v>1567</v>
      </c>
      <c r="N157" s="1" t="s">
        <v>1232</v>
      </c>
      <c r="O157" s="1" t="s">
        <v>1567</v>
      </c>
    </row>
    <row r="158" spans="1:15" x14ac:dyDescent="0.35">
      <c r="A158" s="1" t="s">
        <v>15</v>
      </c>
      <c r="B158" s="1" t="s">
        <v>620</v>
      </c>
      <c r="C158" s="1" t="s">
        <v>774</v>
      </c>
      <c r="D158" s="1" t="s">
        <v>18</v>
      </c>
      <c r="E158" s="1" t="s">
        <v>1258</v>
      </c>
      <c r="F158" s="1" t="s">
        <v>1568</v>
      </c>
      <c r="G158" s="1" t="s">
        <v>18</v>
      </c>
      <c r="H158" s="1" t="s">
        <v>21</v>
      </c>
      <c r="I158" s="1" t="s">
        <v>753</v>
      </c>
      <c r="J158" s="1" t="s">
        <v>143</v>
      </c>
      <c r="K158" s="1" t="s">
        <v>24</v>
      </c>
      <c r="L158" s="1" t="s">
        <v>1232</v>
      </c>
      <c r="M158" s="1" t="s">
        <v>1569</v>
      </c>
      <c r="N158" s="1" t="s">
        <v>1232</v>
      </c>
      <c r="O158" s="1" t="s">
        <v>1569</v>
      </c>
    </row>
    <row r="159" spans="1:15" x14ac:dyDescent="0.35">
      <c r="A159" s="1" t="s">
        <v>15</v>
      </c>
      <c r="B159" s="1" t="s">
        <v>624</v>
      </c>
      <c r="C159" s="1" t="s">
        <v>778</v>
      </c>
      <c r="D159" s="1" t="s">
        <v>18</v>
      </c>
      <c r="E159" s="1" t="s">
        <v>1258</v>
      </c>
      <c r="F159" s="1" t="s">
        <v>1570</v>
      </c>
      <c r="G159" s="1" t="s">
        <v>19</v>
      </c>
      <c r="H159" s="1" t="s">
        <v>135</v>
      </c>
      <c r="I159" s="1" t="s">
        <v>753</v>
      </c>
      <c r="J159" s="1" t="s">
        <v>126</v>
      </c>
      <c r="K159" s="1" t="s">
        <v>24</v>
      </c>
      <c r="L159" s="1" t="s">
        <v>1232</v>
      </c>
      <c r="M159" s="1" t="s">
        <v>1571</v>
      </c>
      <c r="N159" s="1" t="s">
        <v>1232</v>
      </c>
      <c r="O159" s="1" t="s">
        <v>1571</v>
      </c>
    </row>
    <row r="160" spans="1:15" x14ac:dyDescent="0.35">
      <c r="A160" s="1" t="s">
        <v>15</v>
      </c>
      <c r="B160" s="1" t="s">
        <v>627</v>
      </c>
      <c r="C160" s="1" t="s">
        <v>1572</v>
      </c>
      <c r="D160" s="1" t="s">
        <v>18</v>
      </c>
      <c r="E160" s="1" t="s">
        <v>1130</v>
      </c>
      <c r="F160" s="1" t="s">
        <v>1573</v>
      </c>
      <c r="G160" s="1" t="s">
        <v>18</v>
      </c>
      <c r="H160" s="1" t="s">
        <v>21</v>
      </c>
      <c r="I160" s="1" t="s">
        <v>1574</v>
      </c>
      <c r="J160" s="1" t="s">
        <v>23</v>
      </c>
      <c r="K160" s="1" t="s">
        <v>24</v>
      </c>
      <c r="L160" s="1" t="s">
        <v>1232</v>
      </c>
      <c r="M160" s="1" t="s">
        <v>1575</v>
      </c>
      <c r="N160" s="1" t="s">
        <v>1232</v>
      </c>
      <c r="O160" s="1" t="s">
        <v>1575</v>
      </c>
    </row>
    <row r="161" spans="1:15" x14ac:dyDescent="0.35">
      <c r="A161" s="1" t="s">
        <v>15</v>
      </c>
      <c r="B161" s="1" t="s">
        <v>631</v>
      </c>
      <c r="C161" s="1" t="s">
        <v>1576</v>
      </c>
      <c r="D161" s="1" t="s">
        <v>18</v>
      </c>
      <c r="E161" s="1" t="s">
        <v>1258</v>
      </c>
      <c r="F161" s="1" t="s">
        <v>1577</v>
      </c>
      <c r="G161" s="1" t="s">
        <v>56</v>
      </c>
      <c r="H161" s="1" t="s">
        <v>21</v>
      </c>
      <c r="I161" s="1" t="s">
        <v>1574</v>
      </c>
      <c r="J161" s="1" t="s">
        <v>131</v>
      </c>
      <c r="K161" s="1" t="s">
        <v>24</v>
      </c>
      <c r="L161" s="1" t="s">
        <v>1232</v>
      </c>
      <c r="M161" s="1" t="s">
        <v>1578</v>
      </c>
      <c r="N161" s="1" t="s">
        <v>1232</v>
      </c>
      <c r="O161" s="1" t="s">
        <v>1578</v>
      </c>
    </row>
    <row r="162" spans="1:15" x14ac:dyDescent="0.35">
      <c r="A162" s="1" t="s">
        <v>15</v>
      </c>
      <c r="B162" s="1" t="s">
        <v>635</v>
      </c>
      <c r="C162" s="1" t="s">
        <v>1579</v>
      </c>
      <c r="D162" s="1" t="s">
        <v>18</v>
      </c>
      <c r="E162" s="1" t="s">
        <v>1258</v>
      </c>
      <c r="F162" s="1" t="s">
        <v>1580</v>
      </c>
      <c r="G162" s="1" t="s">
        <v>56</v>
      </c>
      <c r="H162" s="1" t="s">
        <v>124</v>
      </c>
      <c r="I162" s="1" t="s">
        <v>1574</v>
      </c>
      <c r="J162" s="1" t="s">
        <v>126</v>
      </c>
      <c r="K162" s="1" t="s">
        <v>24</v>
      </c>
      <c r="L162" s="1" t="s">
        <v>1232</v>
      </c>
      <c r="M162" s="1" t="s">
        <v>1581</v>
      </c>
      <c r="N162" s="1" t="s">
        <v>1232</v>
      </c>
      <c r="O162" s="1" t="s">
        <v>1581</v>
      </c>
    </row>
    <row r="163" spans="1:15" x14ac:dyDescent="0.35">
      <c r="A163" s="1" t="s">
        <v>15</v>
      </c>
      <c r="B163" s="1" t="s">
        <v>638</v>
      </c>
      <c r="C163" s="1" t="s">
        <v>1582</v>
      </c>
      <c r="D163" s="1" t="s">
        <v>18</v>
      </c>
      <c r="E163" s="1" t="s">
        <v>1258</v>
      </c>
      <c r="F163" s="1" t="s">
        <v>1583</v>
      </c>
      <c r="G163" s="1" t="s">
        <v>18</v>
      </c>
      <c r="H163" s="1" t="s">
        <v>135</v>
      </c>
      <c r="I163" s="1" t="s">
        <v>1574</v>
      </c>
      <c r="J163" s="1" t="s">
        <v>126</v>
      </c>
      <c r="K163" s="1" t="s">
        <v>24</v>
      </c>
      <c r="L163" s="1" t="s">
        <v>1232</v>
      </c>
      <c r="M163" s="1" t="s">
        <v>1584</v>
      </c>
      <c r="N163" s="1" t="s">
        <v>1232</v>
      </c>
      <c r="O163" s="1" t="s">
        <v>1584</v>
      </c>
    </row>
    <row r="164" spans="1:15" x14ac:dyDescent="0.35">
      <c r="A164" s="1" t="s">
        <v>15</v>
      </c>
      <c r="B164" s="1" t="s">
        <v>642</v>
      </c>
      <c r="C164" s="1" t="s">
        <v>1585</v>
      </c>
      <c r="D164" s="1" t="s">
        <v>18</v>
      </c>
      <c r="E164" s="1" t="s">
        <v>1258</v>
      </c>
      <c r="F164" s="1" t="s">
        <v>1586</v>
      </c>
      <c r="G164" s="1" t="s">
        <v>18</v>
      </c>
      <c r="H164" s="1" t="s">
        <v>21</v>
      </c>
      <c r="I164" s="1" t="s">
        <v>1574</v>
      </c>
      <c r="J164" s="1" t="s">
        <v>148</v>
      </c>
      <c r="K164" s="1" t="s">
        <v>24</v>
      </c>
      <c r="L164" s="1" t="s">
        <v>1232</v>
      </c>
      <c r="M164" s="1" t="s">
        <v>1587</v>
      </c>
      <c r="N164" s="1" t="s">
        <v>1232</v>
      </c>
      <c r="O164" s="1" t="s">
        <v>1587</v>
      </c>
    </row>
    <row r="165" spans="1:15" x14ac:dyDescent="0.35">
      <c r="A165" s="1" t="s">
        <v>15</v>
      </c>
      <c r="B165" s="1" t="s">
        <v>645</v>
      </c>
      <c r="C165" s="1" t="s">
        <v>1588</v>
      </c>
      <c r="D165" s="1" t="s">
        <v>18</v>
      </c>
      <c r="E165" s="1" t="s">
        <v>1258</v>
      </c>
      <c r="F165" s="1" t="s">
        <v>1589</v>
      </c>
      <c r="G165" s="1" t="s">
        <v>34</v>
      </c>
      <c r="H165" s="1" t="s">
        <v>21</v>
      </c>
      <c r="I165" s="1" t="s">
        <v>1574</v>
      </c>
      <c r="J165" s="1" t="s">
        <v>143</v>
      </c>
      <c r="K165" s="1" t="s">
        <v>24</v>
      </c>
      <c r="L165" s="1" t="s">
        <v>1232</v>
      </c>
      <c r="M165" s="1" t="s">
        <v>1590</v>
      </c>
      <c r="N165" s="1" t="s">
        <v>1232</v>
      </c>
      <c r="O165" s="1" t="s">
        <v>1590</v>
      </c>
    </row>
    <row r="166" spans="1:15" x14ac:dyDescent="0.35">
      <c r="A166" s="1" t="s">
        <v>15</v>
      </c>
      <c r="B166" s="1" t="s">
        <v>649</v>
      </c>
      <c r="C166" s="1" t="s">
        <v>1591</v>
      </c>
      <c r="D166" s="1" t="s">
        <v>18</v>
      </c>
      <c r="E166" s="1" t="s">
        <v>1258</v>
      </c>
      <c r="F166" s="1" t="s">
        <v>1592</v>
      </c>
      <c r="G166" s="1" t="s">
        <v>40</v>
      </c>
      <c r="H166" s="1" t="s">
        <v>124</v>
      </c>
      <c r="I166" s="1" t="s">
        <v>1574</v>
      </c>
      <c r="J166" s="1" t="s">
        <v>126</v>
      </c>
      <c r="K166" s="1" t="s">
        <v>24</v>
      </c>
      <c r="L166" s="1" t="s">
        <v>1232</v>
      </c>
      <c r="M166" s="1" t="s">
        <v>1593</v>
      </c>
      <c r="N166" s="1" t="s">
        <v>1232</v>
      </c>
      <c r="O166" s="1" t="s">
        <v>1593</v>
      </c>
    </row>
    <row r="167" spans="1:15" x14ac:dyDescent="0.35">
      <c r="A167" s="1" t="s">
        <v>15</v>
      </c>
      <c r="B167" s="1" t="s">
        <v>653</v>
      </c>
      <c r="C167" s="1" t="s">
        <v>1594</v>
      </c>
      <c r="D167" s="1" t="s">
        <v>18</v>
      </c>
      <c r="E167" s="1" t="s">
        <v>1258</v>
      </c>
      <c r="F167" s="1" t="s">
        <v>1595</v>
      </c>
      <c r="G167" s="1" t="s">
        <v>56</v>
      </c>
      <c r="H167" s="1" t="s">
        <v>21</v>
      </c>
      <c r="I167" s="1" t="s">
        <v>1574</v>
      </c>
      <c r="J167" s="1" t="s">
        <v>152</v>
      </c>
      <c r="K167" s="1" t="s">
        <v>24</v>
      </c>
      <c r="L167" s="1" t="s">
        <v>1232</v>
      </c>
      <c r="M167" s="1" t="s">
        <v>1596</v>
      </c>
      <c r="N167" s="1" t="s">
        <v>1232</v>
      </c>
      <c r="O167" s="1" t="s">
        <v>1596</v>
      </c>
    </row>
    <row r="168" spans="1:15" x14ac:dyDescent="0.35">
      <c r="A168" s="1" t="s">
        <v>15</v>
      </c>
      <c r="B168" s="1" t="s">
        <v>656</v>
      </c>
      <c r="C168" s="1" t="s">
        <v>1597</v>
      </c>
      <c r="D168" s="1" t="s">
        <v>18</v>
      </c>
      <c r="E168" s="1" t="s">
        <v>1258</v>
      </c>
      <c r="F168" s="1" t="s">
        <v>1598</v>
      </c>
      <c r="G168" s="1" t="s">
        <v>56</v>
      </c>
      <c r="H168" s="1" t="s">
        <v>124</v>
      </c>
      <c r="I168" s="1" t="s">
        <v>1574</v>
      </c>
      <c r="J168" s="1" t="s">
        <v>126</v>
      </c>
      <c r="K168" s="1" t="s">
        <v>24</v>
      </c>
      <c r="L168" s="1" t="s">
        <v>1232</v>
      </c>
      <c r="M168" s="1" t="s">
        <v>1599</v>
      </c>
      <c r="N168" s="1" t="s">
        <v>1232</v>
      </c>
      <c r="O168" s="1" t="s">
        <v>1599</v>
      </c>
    </row>
    <row r="169" spans="1:15" x14ac:dyDescent="0.35">
      <c r="A169" s="1" t="s">
        <v>15</v>
      </c>
      <c r="B169" s="1" t="s">
        <v>660</v>
      </c>
      <c r="C169" s="1" t="s">
        <v>1600</v>
      </c>
      <c r="D169" s="1" t="s">
        <v>18</v>
      </c>
      <c r="E169" s="1" t="s">
        <v>1258</v>
      </c>
      <c r="F169" s="1" t="s">
        <v>1601</v>
      </c>
      <c r="G169" s="1" t="s">
        <v>18</v>
      </c>
      <c r="H169" s="1" t="s">
        <v>21</v>
      </c>
      <c r="I169" s="1" t="s">
        <v>1574</v>
      </c>
      <c r="J169" s="1" t="s">
        <v>143</v>
      </c>
      <c r="K169" s="1" t="s">
        <v>24</v>
      </c>
      <c r="L169" s="1" t="s">
        <v>1232</v>
      </c>
      <c r="M169" s="1" t="s">
        <v>1602</v>
      </c>
      <c r="N169" s="1" t="s">
        <v>1232</v>
      </c>
      <c r="O169" s="1" t="s">
        <v>1602</v>
      </c>
    </row>
    <row r="170" spans="1:15" x14ac:dyDescent="0.35">
      <c r="A170" s="1" t="s">
        <v>15</v>
      </c>
      <c r="B170" s="1" t="s">
        <v>663</v>
      </c>
      <c r="C170" s="1" t="s">
        <v>1603</v>
      </c>
      <c r="D170" s="1" t="s">
        <v>18</v>
      </c>
      <c r="E170" s="1" t="s">
        <v>1258</v>
      </c>
      <c r="F170" s="1" t="s">
        <v>1604</v>
      </c>
      <c r="G170" s="1" t="s">
        <v>18</v>
      </c>
      <c r="H170" s="1" t="s">
        <v>135</v>
      </c>
      <c r="I170" s="1" t="s">
        <v>1574</v>
      </c>
      <c r="J170" s="1" t="s">
        <v>126</v>
      </c>
      <c r="K170" s="1" t="s">
        <v>24</v>
      </c>
      <c r="L170" s="1" t="s">
        <v>1232</v>
      </c>
      <c r="M170" s="1" t="s">
        <v>1605</v>
      </c>
      <c r="N170" s="1" t="s">
        <v>1232</v>
      </c>
      <c r="O170" s="1" t="s">
        <v>1605</v>
      </c>
    </row>
    <row r="171" spans="1:15" x14ac:dyDescent="0.35">
      <c r="A171" s="1" t="s">
        <v>15</v>
      </c>
      <c r="B171" s="1" t="s">
        <v>667</v>
      </c>
      <c r="C171" s="1" t="s">
        <v>1606</v>
      </c>
      <c r="D171" s="1" t="s">
        <v>18</v>
      </c>
      <c r="E171" s="1" t="s">
        <v>1258</v>
      </c>
      <c r="F171" s="1" t="s">
        <v>1607</v>
      </c>
      <c r="G171" s="1" t="s">
        <v>34</v>
      </c>
      <c r="H171" s="1" t="s">
        <v>135</v>
      </c>
      <c r="I171" s="1" t="s">
        <v>1574</v>
      </c>
      <c r="J171" s="1" t="s">
        <v>126</v>
      </c>
      <c r="K171" s="1" t="s">
        <v>24</v>
      </c>
      <c r="L171" s="1" t="s">
        <v>1232</v>
      </c>
      <c r="M171" s="1" t="s">
        <v>1608</v>
      </c>
      <c r="N171" s="1" t="s">
        <v>1232</v>
      </c>
      <c r="O171" s="1" t="s">
        <v>1608</v>
      </c>
    </row>
    <row r="172" spans="1:15" x14ac:dyDescent="0.35">
      <c r="A172" s="1" t="s">
        <v>15</v>
      </c>
      <c r="B172" s="1" t="s">
        <v>670</v>
      </c>
      <c r="C172" s="1" t="s">
        <v>118</v>
      </c>
      <c r="D172" s="1" t="s">
        <v>19</v>
      </c>
      <c r="E172" s="1" t="s">
        <v>1609</v>
      </c>
      <c r="F172" s="1" t="s">
        <v>1610</v>
      </c>
      <c r="G172" s="1" t="s">
        <v>18</v>
      </c>
      <c r="H172" s="1" t="s">
        <v>21</v>
      </c>
      <c r="I172" s="1" t="s">
        <v>120</v>
      </c>
      <c r="J172" s="1" t="s">
        <v>23</v>
      </c>
      <c r="K172" s="1" t="s">
        <v>24</v>
      </c>
      <c r="L172" s="1" t="s">
        <v>1232</v>
      </c>
      <c r="M172" s="1" t="s">
        <v>1611</v>
      </c>
      <c r="N172" s="1" t="s">
        <v>1232</v>
      </c>
      <c r="O172" s="1" t="s">
        <v>1611</v>
      </c>
    </row>
    <row r="173" spans="1:15" x14ac:dyDescent="0.35">
      <c r="A173" s="1" t="s">
        <v>15</v>
      </c>
      <c r="B173" s="1" t="s">
        <v>674</v>
      </c>
      <c r="C173" s="1" t="s">
        <v>650</v>
      </c>
      <c r="D173" s="1" t="s">
        <v>19</v>
      </c>
      <c r="E173" s="1" t="s">
        <v>1258</v>
      </c>
      <c r="F173" s="1" t="s">
        <v>1612</v>
      </c>
      <c r="G173" s="1" t="s">
        <v>40</v>
      </c>
      <c r="H173" s="1" t="s">
        <v>21</v>
      </c>
      <c r="I173" s="1" t="s">
        <v>120</v>
      </c>
      <c r="J173" s="1" t="s">
        <v>131</v>
      </c>
      <c r="K173" s="1" t="s">
        <v>24</v>
      </c>
      <c r="L173" s="1" t="s">
        <v>1232</v>
      </c>
      <c r="M173" s="1" t="s">
        <v>1613</v>
      </c>
      <c r="N173" s="1" t="s">
        <v>1232</v>
      </c>
      <c r="O173" s="1" t="s">
        <v>1613</v>
      </c>
    </row>
    <row r="174" spans="1:15" x14ac:dyDescent="0.35">
      <c r="A174" s="1" t="s">
        <v>15</v>
      </c>
      <c r="B174" s="1" t="s">
        <v>677</v>
      </c>
      <c r="C174" s="1" t="s">
        <v>654</v>
      </c>
      <c r="D174" s="1" t="s">
        <v>19</v>
      </c>
      <c r="E174" s="1" t="s">
        <v>1258</v>
      </c>
      <c r="F174" s="1" t="s">
        <v>1614</v>
      </c>
      <c r="G174" s="1" t="s">
        <v>18</v>
      </c>
      <c r="H174" s="1" t="s">
        <v>21</v>
      </c>
      <c r="I174" s="1" t="s">
        <v>120</v>
      </c>
      <c r="J174" s="1" t="s">
        <v>148</v>
      </c>
      <c r="K174" s="1" t="s">
        <v>24</v>
      </c>
      <c r="L174" s="1" t="s">
        <v>1232</v>
      </c>
      <c r="M174" s="1" t="s">
        <v>1615</v>
      </c>
      <c r="N174" s="1" t="s">
        <v>1232</v>
      </c>
      <c r="O174" s="1" t="s">
        <v>1615</v>
      </c>
    </row>
    <row r="175" spans="1:15" x14ac:dyDescent="0.35">
      <c r="A175" s="1" t="s">
        <v>15</v>
      </c>
      <c r="B175" s="1" t="s">
        <v>681</v>
      </c>
      <c r="C175" s="1" t="s">
        <v>657</v>
      </c>
      <c r="D175" s="1" t="s">
        <v>19</v>
      </c>
      <c r="E175" s="1" t="s">
        <v>1258</v>
      </c>
      <c r="F175" s="1" t="s">
        <v>1616</v>
      </c>
      <c r="G175" s="1" t="s">
        <v>34</v>
      </c>
      <c r="H175" s="1" t="s">
        <v>21</v>
      </c>
      <c r="I175" s="1" t="s">
        <v>120</v>
      </c>
      <c r="J175" s="1" t="s">
        <v>143</v>
      </c>
      <c r="K175" s="1" t="s">
        <v>24</v>
      </c>
      <c r="L175" s="1" t="s">
        <v>1232</v>
      </c>
      <c r="M175" s="1" t="s">
        <v>1617</v>
      </c>
      <c r="N175" s="1" t="s">
        <v>1232</v>
      </c>
      <c r="O175" s="1" t="s">
        <v>1617</v>
      </c>
    </row>
    <row r="176" spans="1:15" x14ac:dyDescent="0.35">
      <c r="A176" s="1" t="s">
        <v>15</v>
      </c>
      <c r="B176" s="1" t="s">
        <v>684</v>
      </c>
      <c r="C176" s="1" t="s">
        <v>661</v>
      </c>
      <c r="D176" s="1" t="s">
        <v>19</v>
      </c>
      <c r="E176" s="1" t="s">
        <v>1258</v>
      </c>
      <c r="F176" s="1" t="s">
        <v>1618</v>
      </c>
      <c r="G176" s="1" t="s">
        <v>40</v>
      </c>
      <c r="H176" s="1" t="s">
        <v>21</v>
      </c>
      <c r="I176" s="1" t="s">
        <v>120</v>
      </c>
      <c r="J176" s="1" t="s">
        <v>152</v>
      </c>
      <c r="K176" s="1" t="s">
        <v>24</v>
      </c>
      <c r="L176" s="1" t="s">
        <v>1232</v>
      </c>
      <c r="M176" s="1" t="s">
        <v>1619</v>
      </c>
      <c r="N176" s="1" t="s">
        <v>1232</v>
      </c>
      <c r="O176" s="1" t="s">
        <v>1619</v>
      </c>
    </row>
    <row r="177" spans="1:15" x14ac:dyDescent="0.35">
      <c r="A177" s="1" t="s">
        <v>15</v>
      </c>
      <c r="B177" s="1" t="s">
        <v>688</v>
      </c>
      <c r="C177" s="1" t="s">
        <v>664</v>
      </c>
      <c r="D177" s="1" t="s">
        <v>19</v>
      </c>
      <c r="E177" s="1" t="s">
        <v>1258</v>
      </c>
      <c r="F177" s="1" t="s">
        <v>1620</v>
      </c>
      <c r="G177" s="1" t="s">
        <v>18</v>
      </c>
      <c r="H177" s="1" t="s">
        <v>21</v>
      </c>
      <c r="I177" s="1" t="s">
        <v>120</v>
      </c>
      <c r="J177" s="1" t="s">
        <v>143</v>
      </c>
      <c r="K177" s="1" t="s">
        <v>24</v>
      </c>
      <c r="L177" s="1" t="s">
        <v>1232</v>
      </c>
      <c r="M177" s="1" t="s">
        <v>1621</v>
      </c>
      <c r="N177" s="1" t="s">
        <v>1232</v>
      </c>
      <c r="O177" s="1" t="s">
        <v>1621</v>
      </c>
    </row>
    <row r="178" spans="1:15" x14ac:dyDescent="0.35">
      <c r="A178" s="1" t="s">
        <v>15</v>
      </c>
      <c r="B178" s="1" t="s">
        <v>691</v>
      </c>
      <c r="C178" s="1" t="s">
        <v>668</v>
      </c>
      <c r="D178" s="1" t="s">
        <v>19</v>
      </c>
      <c r="E178" s="1" t="s">
        <v>1258</v>
      </c>
      <c r="F178" s="1" t="s">
        <v>1622</v>
      </c>
      <c r="G178" s="1" t="s">
        <v>18</v>
      </c>
      <c r="H178" s="1" t="s">
        <v>135</v>
      </c>
      <c r="I178" s="1" t="s">
        <v>120</v>
      </c>
      <c r="J178" s="1" t="s">
        <v>126</v>
      </c>
      <c r="K178" s="1" t="s">
        <v>24</v>
      </c>
      <c r="L178" s="1" t="s">
        <v>1232</v>
      </c>
      <c r="M178" s="1" t="s">
        <v>1623</v>
      </c>
      <c r="N178" s="1" t="s">
        <v>1232</v>
      </c>
      <c r="O178" s="1" t="s">
        <v>1623</v>
      </c>
    </row>
    <row r="179" spans="1:15" x14ac:dyDescent="0.35">
      <c r="A179" s="1" t="s">
        <v>15</v>
      </c>
      <c r="B179" s="1" t="s">
        <v>695</v>
      </c>
      <c r="C179" s="1" t="s">
        <v>671</v>
      </c>
      <c r="D179" s="1" t="s">
        <v>18</v>
      </c>
      <c r="E179" s="1" t="s">
        <v>1258</v>
      </c>
      <c r="F179" s="1" t="s">
        <v>1624</v>
      </c>
      <c r="G179" s="1" t="s">
        <v>34</v>
      </c>
      <c r="H179" s="1" t="s">
        <v>135</v>
      </c>
      <c r="I179" s="1" t="s">
        <v>120</v>
      </c>
      <c r="J179" s="1" t="s">
        <v>126</v>
      </c>
      <c r="K179" s="1" t="s">
        <v>24</v>
      </c>
      <c r="L179" s="1" t="s">
        <v>1232</v>
      </c>
      <c r="M179" s="1" t="s">
        <v>1625</v>
      </c>
      <c r="N179" s="1" t="s">
        <v>1232</v>
      </c>
      <c r="O179" s="1" t="s">
        <v>1625</v>
      </c>
    </row>
    <row r="180" spans="1:15" x14ac:dyDescent="0.35">
      <c r="A180" s="1" t="s">
        <v>15</v>
      </c>
      <c r="B180" s="1" t="s">
        <v>698</v>
      </c>
      <c r="C180" s="1" t="s">
        <v>83</v>
      </c>
      <c r="D180" s="1" t="s">
        <v>19</v>
      </c>
      <c r="E180" s="1" t="s">
        <v>1626</v>
      </c>
      <c r="F180" s="1" t="s">
        <v>1627</v>
      </c>
      <c r="G180" s="1" t="s">
        <v>18</v>
      </c>
      <c r="H180" s="1" t="s">
        <v>21</v>
      </c>
      <c r="I180" s="1" t="s">
        <v>86</v>
      </c>
      <c r="J180" s="1" t="s">
        <v>23</v>
      </c>
      <c r="K180" s="1" t="s">
        <v>24</v>
      </c>
      <c r="L180" s="1" t="s">
        <v>1232</v>
      </c>
      <c r="M180" s="1" t="s">
        <v>1628</v>
      </c>
      <c r="N180" s="1" t="s">
        <v>1232</v>
      </c>
      <c r="O180" s="1" t="s">
        <v>1628</v>
      </c>
    </row>
    <row r="181" spans="1:15" x14ac:dyDescent="0.35">
      <c r="A181" s="1" t="s">
        <v>15</v>
      </c>
      <c r="B181" s="1" t="s">
        <v>702</v>
      </c>
      <c r="C181" s="1" t="s">
        <v>675</v>
      </c>
      <c r="D181" s="1" t="s">
        <v>19</v>
      </c>
      <c r="E181" s="1" t="s">
        <v>1258</v>
      </c>
      <c r="F181" s="1" t="s">
        <v>1629</v>
      </c>
      <c r="G181" s="1" t="s">
        <v>78</v>
      </c>
      <c r="H181" s="1" t="s">
        <v>21</v>
      </c>
      <c r="I181" s="1" t="s">
        <v>86</v>
      </c>
      <c r="J181" s="1" t="s">
        <v>131</v>
      </c>
      <c r="K181" s="1" t="s">
        <v>24</v>
      </c>
      <c r="L181" s="1" t="s">
        <v>1232</v>
      </c>
      <c r="M181" s="1" t="s">
        <v>1630</v>
      </c>
      <c r="N181" s="1" t="s">
        <v>1232</v>
      </c>
      <c r="O181" s="1" t="s">
        <v>1630</v>
      </c>
    </row>
    <row r="182" spans="1:15" x14ac:dyDescent="0.35">
      <c r="A182" s="1" t="s">
        <v>15</v>
      </c>
      <c r="B182" s="1" t="s">
        <v>706</v>
      </c>
      <c r="C182" s="1" t="s">
        <v>678</v>
      </c>
      <c r="D182" s="1" t="s">
        <v>19</v>
      </c>
      <c r="E182" s="1" t="s">
        <v>1258</v>
      </c>
      <c r="F182" s="1" t="s">
        <v>1631</v>
      </c>
      <c r="G182" s="1" t="s">
        <v>18</v>
      </c>
      <c r="H182" s="1" t="s">
        <v>124</v>
      </c>
      <c r="I182" s="1" t="s">
        <v>86</v>
      </c>
      <c r="J182" s="1" t="s">
        <v>126</v>
      </c>
      <c r="K182" s="1" t="s">
        <v>24</v>
      </c>
      <c r="L182" s="1" t="s">
        <v>1232</v>
      </c>
      <c r="M182" s="1" t="s">
        <v>1632</v>
      </c>
      <c r="N182" s="1" t="s">
        <v>1232</v>
      </c>
      <c r="O182" s="1" t="s">
        <v>1632</v>
      </c>
    </row>
    <row r="183" spans="1:15" x14ac:dyDescent="0.35">
      <c r="A183" s="1" t="s">
        <v>15</v>
      </c>
      <c r="B183" s="1" t="s">
        <v>709</v>
      </c>
      <c r="C183" s="1" t="s">
        <v>682</v>
      </c>
      <c r="D183" s="1" t="s">
        <v>19</v>
      </c>
      <c r="E183" s="1" t="s">
        <v>1258</v>
      </c>
      <c r="F183" s="1" t="s">
        <v>1633</v>
      </c>
      <c r="G183" s="1" t="s">
        <v>18</v>
      </c>
      <c r="H183" s="1" t="s">
        <v>21</v>
      </c>
      <c r="I183" s="1" t="s">
        <v>86</v>
      </c>
      <c r="J183" s="1" t="s">
        <v>148</v>
      </c>
      <c r="K183" s="1" t="s">
        <v>24</v>
      </c>
      <c r="L183" s="1" t="s">
        <v>1232</v>
      </c>
      <c r="M183" s="1" t="s">
        <v>1634</v>
      </c>
      <c r="N183" s="1" t="s">
        <v>1232</v>
      </c>
      <c r="O183" s="1" t="s">
        <v>1634</v>
      </c>
    </row>
    <row r="184" spans="1:15" x14ac:dyDescent="0.35">
      <c r="A184" s="1" t="s">
        <v>15</v>
      </c>
      <c r="B184" s="1" t="s">
        <v>713</v>
      </c>
      <c r="C184" s="1" t="s">
        <v>685</v>
      </c>
      <c r="D184" s="1" t="s">
        <v>19</v>
      </c>
      <c r="E184" s="1" t="s">
        <v>1258</v>
      </c>
      <c r="F184" s="1" t="s">
        <v>1635</v>
      </c>
      <c r="G184" s="1" t="s">
        <v>29</v>
      </c>
      <c r="H184" s="1" t="s">
        <v>21</v>
      </c>
      <c r="I184" s="1" t="s">
        <v>86</v>
      </c>
      <c r="J184" s="1" t="s">
        <v>143</v>
      </c>
      <c r="K184" s="1" t="s">
        <v>24</v>
      </c>
      <c r="L184" s="1" t="s">
        <v>1232</v>
      </c>
      <c r="M184" s="1" t="s">
        <v>1636</v>
      </c>
      <c r="N184" s="1" t="s">
        <v>1232</v>
      </c>
      <c r="O184" s="1" t="s">
        <v>1636</v>
      </c>
    </row>
    <row r="185" spans="1:15" x14ac:dyDescent="0.35">
      <c r="A185" s="1" t="s">
        <v>15</v>
      </c>
      <c r="B185" s="1" t="s">
        <v>716</v>
      </c>
      <c r="C185" s="1" t="s">
        <v>689</v>
      </c>
      <c r="D185" s="1" t="s">
        <v>19</v>
      </c>
      <c r="E185" s="1" t="s">
        <v>1258</v>
      </c>
      <c r="F185" s="1" t="s">
        <v>1637</v>
      </c>
      <c r="G185" s="1" t="s">
        <v>78</v>
      </c>
      <c r="H185" s="1" t="s">
        <v>21</v>
      </c>
      <c r="I185" s="1" t="s">
        <v>86</v>
      </c>
      <c r="J185" s="1" t="s">
        <v>152</v>
      </c>
      <c r="K185" s="1" t="s">
        <v>24</v>
      </c>
      <c r="L185" s="1" t="s">
        <v>1232</v>
      </c>
      <c r="M185" s="1" t="s">
        <v>1638</v>
      </c>
      <c r="N185" s="1" t="s">
        <v>1232</v>
      </c>
      <c r="O185" s="1" t="s">
        <v>1638</v>
      </c>
    </row>
    <row r="186" spans="1:15" x14ac:dyDescent="0.35">
      <c r="A186" s="1" t="s">
        <v>15</v>
      </c>
      <c r="B186" s="1" t="s">
        <v>720</v>
      </c>
      <c r="C186" s="1" t="s">
        <v>692</v>
      </c>
      <c r="D186" s="1" t="s">
        <v>19</v>
      </c>
      <c r="E186" s="1" t="s">
        <v>1258</v>
      </c>
      <c r="F186" s="1" t="s">
        <v>1639</v>
      </c>
      <c r="G186" s="1" t="s">
        <v>18</v>
      </c>
      <c r="H186" s="1" t="s">
        <v>21</v>
      </c>
      <c r="I186" s="1" t="s">
        <v>86</v>
      </c>
      <c r="J186" s="1" t="s">
        <v>143</v>
      </c>
      <c r="K186" s="1" t="s">
        <v>24</v>
      </c>
      <c r="L186" s="1" t="s">
        <v>1232</v>
      </c>
      <c r="M186" s="1" t="s">
        <v>1640</v>
      </c>
      <c r="N186" s="1" t="s">
        <v>1232</v>
      </c>
      <c r="O186" s="1" t="s">
        <v>1640</v>
      </c>
    </row>
    <row r="187" spans="1:15" x14ac:dyDescent="0.35">
      <c r="A187" s="1" t="s">
        <v>15</v>
      </c>
      <c r="B187" s="1" t="s">
        <v>723</v>
      </c>
      <c r="C187" s="1" t="s">
        <v>696</v>
      </c>
      <c r="D187" s="1" t="s">
        <v>19</v>
      </c>
      <c r="E187" s="1" t="s">
        <v>1258</v>
      </c>
      <c r="F187" s="1" t="s">
        <v>1641</v>
      </c>
      <c r="G187" s="1" t="s">
        <v>18</v>
      </c>
      <c r="H187" s="1" t="s">
        <v>135</v>
      </c>
      <c r="I187" s="1" t="s">
        <v>86</v>
      </c>
      <c r="J187" s="1" t="s">
        <v>126</v>
      </c>
      <c r="K187" s="1" t="s">
        <v>24</v>
      </c>
      <c r="L187" s="1" t="s">
        <v>1232</v>
      </c>
      <c r="M187" s="1" t="s">
        <v>1642</v>
      </c>
      <c r="N187" s="1" t="s">
        <v>1232</v>
      </c>
      <c r="O187" s="1" t="s">
        <v>1642</v>
      </c>
    </row>
    <row r="188" spans="1:15" x14ac:dyDescent="0.35">
      <c r="A188" s="1" t="s">
        <v>15</v>
      </c>
      <c r="B188" s="1" t="s">
        <v>727</v>
      </c>
      <c r="C188" s="1" t="s">
        <v>699</v>
      </c>
      <c r="D188" s="1" t="s">
        <v>19</v>
      </c>
      <c r="E188" s="1" t="s">
        <v>1258</v>
      </c>
      <c r="F188" s="1" t="s">
        <v>1643</v>
      </c>
      <c r="G188" s="1" t="s">
        <v>40</v>
      </c>
      <c r="H188" s="1" t="s">
        <v>135</v>
      </c>
      <c r="I188" s="1" t="s">
        <v>86</v>
      </c>
      <c r="J188" s="1" t="s">
        <v>126</v>
      </c>
      <c r="K188" s="1" t="s">
        <v>24</v>
      </c>
      <c r="L188" s="1" t="s">
        <v>1232</v>
      </c>
      <c r="M188" s="1" t="s">
        <v>1644</v>
      </c>
      <c r="N188" s="1" t="s">
        <v>1232</v>
      </c>
      <c r="O188" s="1" t="s">
        <v>1644</v>
      </c>
    </row>
    <row r="189" spans="1:15" x14ac:dyDescent="0.35">
      <c r="A189" s="1" t="s">
        <v>15</v>
      </c>
      <c r="B189" s="1" t="s">
        <v>730</v>
      </c>
      <c r="C189" s="1" t="s">
        <v>703</v>
      </c>
      <c r="D189" s="1" t="s">
        <v>19</v>
      </c>
      <c r="E189" s="1" t="s">
        <v>1258</v>
      </c>
      <c r="F189" s="1" t="s">
        <v>1645</v>
      </c>
      <c r="G189" s="1" t="s">
        <v>29</v>
      </c>
      <c r="H189" s="1" t="s">
        <v>135</v>
      </c>
      <c r="I189" s="1" t="s">
        <v>86</v>
      </c>
      <c r="J189" s="1" t="s">
        <v>126</v>
      </c>
      <c r="K189" s="1" t="s">
        <v>24</v>
      </c>
      <c r="L189" s="1" t="s">
        <v>1232</v>
      </c>
      <c r="M189" s="1" t="s">
        <v>1646</v>
      </c>
      <c r="N189" s="1" t="s">
        <v>1232</v>
      </c>
      <c r="O189" s="1" t="s">
        <v>1646</v>
      </c>
    </row>
    <row r="190" spans="1:15" x14ac:dyDescent="0.35">
      <c r="A190" s="1" t="s">
        <v>15</v>
      </c>
      <c r="B190" s="1" t="s">
        <v>734</v>
      </c>
      <c r="C190" s="1" t="s">
        <v>707</v>
      </c>
      <c r="D190" s="1" t="s">
        <v>19</v>
      </c>
      <c r="E190" s="1" t="s">
        <v>1258</v>
      </c>
      <c r="F190" s="1" t="s">
        <v>1647</v>
      </c>
      <c r="G190" s="1" t="s">
        <v>18</v>
      </c>
      <c r="H190" s="1" t="s">
        <v>124</v>
      </c>
      <c r="I190" s="1" t="s">
        <v>86</v>
      </c>
      <c r="J190" s="1" t="s">
        <v>126</v>
      </c>
      <c r="K190" s="1" t="s">
        <v>24</v>
      </c>
      <c r="L190" s="1" t="s">
        <v>1232</v>
      </c>
      <c r="M190" s="1" t="s">
        <v>1648</v>
      </c>
      <c r="N190" s="1" t="s">
        <v>1232</v>
      </c>
      <c r="O190" s="1" t="s">
        <v>1648</v>
      </c>
    </row>
    <row r="191" spans="1:15" x14ac:dyDescent="0.35">
      <c r="A191" s="1" t="s">
        <v>15</v>
      </c>
      <c r="B191" s="1" t="s">
        <v>738</v>
      </c>
      <c r="C191" s="1" t="s">
        <v>782</v>
      </c>
      <c r="D191" s="1" t="s">
        <v>18</v>
      </c>
      <c r="E191" s="1" t="s">
        <v>1258</v>
      </c>
      <c r="F191" s="1" t="s">
        <v>1649</v>
      </c>
      <c r="G191" s="1" t="s">
        <v>18</v>
      </c>
      <c r="H191" s="1" t="s">
        <v>135</v>
      </c>
      <c r="I191" s="1" t="s">
        <v>86</v>
      </c>
      <c r="J191" s="1" t="s">
        <v>126</v>
      </c>
      <c r="K191" s="1" t="s">
        <v>24</v>
      </c>
      <c r="L191" s="1" t="s">
        <v>1232</v>
      </c>
      <c r="M191" s="1" t="s">
        <v>1650</v>
      </c>
      <c r="N191" s="1" t="s">
        <v>1232</v>
      </c>
      <c r="O191" s="1" t="s">
        <v>1650</v>
      </c>
    </row>
    <row r="192" spans="1:15" x14ac:dyDescent="0.35">
      <c r="A192" s="1" t="s">
        <v>15</v>
      </c>
      <c r="B192" s="1" t="s">
        <v>742</v>
      </c>
      <c r="C192" s="1" t="s">
        <v>789</v>
      </c>
      <c r="D192" s="1" t="s">
        <v>19</v>
      </c>
      <c r="E192" s="1" t="s">
        <v>1258</v>
      </c>
      <c r="F192" s="1" t="s">
        <v>1651</v>
      </c>
      <c r="G192" s="1" t="s">
        <v>29</v>
      </c>
      <c r="H192" s="1" t="s">
        <v>135</v>
      </c>
      <c r="I192" s="1" t="s">
        <v>86</v>
      </c>
      <c r="J192" s="1" t="s">
        <v>126</v>
      </c>
      <c r="K192" s="1" t="s">
        <v>24</v>
      </c>
      <c r="L192" s="1" t="s">
        <v>1232</v>
      </c>
      <c r="M192" s="1" t="s">
        <v>1652</v>
      </c>
      <c r="N192" s="1" t="s">
        <v>1232</v>
      </c>
      <c r="O192" s="1" t="s">
        <v>1652</v>
      </c>
    </row>
    <row r="193" spans="1:15" x14ac:dyDescent="0.35">
      <c r="A193" s="1" t="s">
        <v>15</v>
      </c>
      <c r="B193" s="1" t="s">
        <v>746</v>
      </c>
      <c r="C193" s="1" t="s">
        <v>797</v>
      </c>
      <c r="D193" s="1" t="s">
        <v>19</v>
      </c>
      <c r="E193" s="1" t="s">
        <v>1258</v>
      </c>
      <c r="F193" s="1" t="s">
        <v>1653</v>
      </c>
      <c r="G193" s="1" t="s">
        <v>40</v>
      </c>
      <c r="H193" s="1" t="s">
        <v>135</v>
      </c>
      <c r="I193" s="1" t="s">
        <v>86</v>
      </c>
      <c r="J193" s="1" t="s">
        <v>126</v>
      </c>
      <c r="K193" s="1" t="s">
        <v>24</v>
      </c>
      <c r="L193" s="1" t="s">
        <v>1232</v>
      </c>
      <c r="M193" s="1" t="s">
        <v>1654</v>
      </c>
      <c r="N193" s="1" t="s">
        <v>1232</v>
      </c>
      <c r="O193" s="1" t="s">
        <v>1654</v>
      </c>
    </row>
    <row r="194" spans="1:15" x14ac:dyDescent="0.35">
      <c r="A194" s="1" t="s">
        <v>15</v>
      </c>
      <c r="B194" s="1" t="s">
        <v>750</v>
      </c>
      <c r="C194" s="1" t="s">
        <v>804</v>
      </c>
      <c r="D194" s="1" t="s">
        <v>19</v>
      </c>
      <c r="E194" s="1" t="s">
        <v>1258</v>
      </c>
      <c r="F194" s="1" t="s">
        <v>1655</v>
      </c>
      <c r="G194" s="1" t="s">
        <v>29</v>
      </c>
      <c r="H194" s="1" t="s">
        <v>21</v>
      </c>
      <c r="I194" s="1" t="s">
        <v>86</v>
      </c>
      <c r="J194" s="1" t="s">
        <v>143</v>
      </c>
      <c r="K194" s="1" t="s">
        <v>24</v>
      </c>
      <c r="L194" s="1" t="s">
        <v>1232</v>
      </c>
      <c r="M194" s="1" t="s">
        <v>1656</v>
      </c>
      <c r="N194" s="1" t="s">
        <v>1232</v>
      </c>
      <c r="O194" s="1" t="s">
        <v>1656</v>
      </c>
    </row>
    <row r="195" spans="1:15" x14ac:dyDescent="0.35">
      <c r="A195" s="1" t="s">
        <v>15</v>
      </c>
      <c r="B195" s="1" t="s">
        <v>755</v>
      </c>
      <c r="C195" s="1" t="s">
        <v>808</v>
      </c>
      <c r="D195" s="1" t="s">
        <v>19</v>
      </c>
      <c r="E195" s="1" t="s">
        <v>1258</v>
      </c>
      <c r="F195" s="1" t="s">
        <v>1657</v>
      </c>
      <c r="G195" s="1" t="s">
        <v>34</v>
      </c>
      <c r="H195" s="1" t="s">
        <v>21</v>
      </c>
      <c r="I195" s="1" t="s">
        <v>86</v>
      </c>
      <c r="J195" s="1" t="s">
        <v>143</v>
      </c>
      <c r="K195" s="1" t="s">
        <v>24</v>
      </c>
      <c r="L195" s="1" t="s">
        <v>1232</v>
      </c>
      <c r="M195" s="1" t="s">
        <v>1658</v>
      </c>
      <c r="N195" s="1" t="s">
        <v>1232</v>
      </c>
      <c r="O195" s="1" t="s">
        <v>1658</v>
      </c>
    </row>
    <row r="196" spans="1:15" x14ac:dyDescent="0.35">
      <c r="A196" s="1" t="s">
        <v>15</v>
      </c>
      <c r="B196" s="1" t="s">
        <v>759</v>
      </c>
      <c r="C196" s="1" t="s">
        <v>812</v>
      </c>
      <c r="D196" s="1" t="s">
        <v>19</v>
      </c>
      <c r="E196" s="1" t="s">
        <v>1258</v>
      </c>
      <c r="F196" s="1" t="s">
        <v>1659</v>
      </c>
      <c r="G196" s="1" t="s">
        <v>34</v>
      </c>
      <c r="H196" s="1" t="s">
        <v>21</v>
      </c>
      <c r="I196" s="1" t="s">
        <v>86</v>
      </c>
      <c r="J196" s="1" t="s">
        <v>143</v>
      </c>
      <c r="K196" s="1" t="s">
        <v>24</v>
      </c>
      <c r="L196" s="1" t="s">
        <v>1232</v>
      </c>
      <c r="M196" s="1" t="s">
        <v>1660</v>
      </c>
      <c r="N196" s="1" t="s">
        <v>1232</v>
      </c>
      <c r="O196" s="1" t="s">
        <v>1660</v>
      </c>
    </row>
    <row r="197" spans="1:15" x14ac:dyDescent="0.35">
      <c r="A197" s="1" t="s">
        <v>15</v>
      </c>
      <c r="B197" s="1" t="s">
        <v>763</v>
      </c>
      <c r="C197" s="1" t="s">
        <v>816</v>
      </c>
      <c r="D197" s="1" t="s">
        <v>19</v>
      </c>
      <c r="E197" s="1" t="s">
        <v>1258</v>
      </c>
      <c r="F197" s="1" t="s">
        <v>1661</v>
      </c>
      <c r="G197" s="1" t="s">
        <v>34</v>
      </c>
      <c r="H197" s="1" t="s">
        <v>21</v>
      </c>
      <c r="I197" s="1" t="s">
        <v>86</v>
      </c>
      <c r="J197" s="1" t="s">
        <v>143</v>
      </c>
      <c r="K197" s="1" t="s">
        <v>24</v>
      </c>
      <c r="L197" s="1" t="s">
        <v>1232</v>
      </c>
      <c r="M197" s="1" t="s">
        <v>1662</v>
      </c>
      <c r="N197" s="1" t="s">
        <v>1232</v>
      </c>
      <c r="O197" s="1" t="s">
        <v>1662</v>
      </c>
    </row>
    <row r="198" spans="1:15" x14ac:dyDescent="0.35">
      <c r="A198" s="1" t="s">
        <v>15</v>
      </c>
      <c r="B198" s="1" t="s">
        <v>766</v>
      </c>
      <c r="C198" s="1" t="s">
        <v>820</v>
      </c>
      <c r="D198" s="1" t="s">
        <v>19</v>
      </c>
      <c r="E198" s="1" t="s">
        <v>1258</v>
      </c>
      <c r="F198" s="1" t="s">
        <v>1663</v>
      </c>
      <c r="G198" s="1" t="s">
        <v>29</v>
      </c>
      <c r="H198" s="1" t="s">
        <v>21</v>
      </c>
      <c r="I198" s="1" t="s">
        <v>86</v>
      </c>
      <c r="J198" s="1" t="s">
        <v>143</v>
      </c>
      <c r="K198" s="1" t="s">
        <v>24</v>
      </c>
      <c r="L198" s="1" t="s">
        <v>1232</v>
      </c>
      <c r="M198" s="1" t="s">
        <v>1664</v>
      </c>
      <c r="N198" s="1" t="s">
        <v>1232</v>
      </c>
      <c r="O198" s="1" t="s">
        <v>1664</v>
      </c>
    </row>
    <row r="199" spans="1:15" x14ac:dyDescent="0.35">
      <c r="A199" s="1" t="s">
        <v>15</v>
      </c>
      <c r="B199" s="1" t="s">
        <v>770</v>
      </c>
      <c r="C199" s="1" t="s">
        <v>88</v>
      </c>
      <c r="D199" s="1" t="s">
        <v>19</v>
      </c>
      <c r="E199" s="1" t="s">
        <v>1665</v>
      </c>
      <c r="F199" s="1" t="s">
        <v>1666</v>
      </c>
      <c r="G199" s="1" t="s">
        <v>18</v>
      </c>
      <c r="H199" s="1" t="s">
        <v>21</v>
      </c>
      <c r="I199" s="1" t="s">
        <v>91</v>
      </c>
      <c r="J199" s="1" t="s">
        <v>23</v>
      </c>
      <c r="K199" s="1" t="s">
        <v>24</v>
      </c>
      <c r="L199" s="1" t="s">
        <v>1232</v>
      </c>
      <c r="M199" s="1" t="s">
        <v>1667</v>
      </c>
      <c r="N199" s="1" t="s">
        <v>1232</v>
      </c>
      <c r="O199" s="1" t="s">
        <v>1667</v>
      </c>
    </row>
    <row r="200" spans="1:15" x14ac:dyDescent="0.35">
      <c r="A200" s="1" t="s">
        <v>15</v>
      </c>
      <c r="B200" s="1" t="s">
        <v>773</v>
      </c>
      <c r="C200" s="1" t="s">
        <v>710</v>
      </c>
      <c r="D200" s="1" t="s">
        <v>19</v>
      </c>
      <c r="E200" s="1" t="s">
        <v>1258</v>
      </c>
      <c r="F200" s="1" t="s">
        <v>1668</v>
      </c>
      <c r="G200" s="1" t="s">
        <v>84</v>
      </c>
      <c r="H200" s="1" t="s">
        <v>21</v>
      </c>
      <c r="I200" s="1" t="s">
        <v>91</v>
      </c>
      <c r="J200" s="1" t="s">
        <v>131</v>
      </c>
      <c r="K200" s="1" t="s">
        <v>24</v>
      </c>
      <c r="L200" s="1" t="s">
        <v>1232</v>
      </c>
      <c r="M200" s="1" t="s">
        <v>1669</v>
      </c>
      <c r="N200" s="1" t="s">
        <v>1232</v>
      </c>
      <c r="O200" s="1" t="s">
        <v>1669</v>
      </c>
    </row>
    <row r="201" spans="1:15" x14ac:dyDescent="0.35">
      <c r="A201" s="1" t="s">
        <v>15</v>
      </c>
      <c r="B201" s="1" t="s">
        <v>777</v>
      </c>
      <c r="C201" s="1" t="s">
        <v>714</v>
      </c>
      <c r="D201" s="1" t="s">
        <v>19</v>
      </c>
      <c r="E201" s="1" t="s">
        <v>1258</v>
      </c>
      <c r="F201" s="1" t="s">
        <v>1670</v>
      </c>
      <c r="G201" s="1" t="s">
        <v>29</v>
      </c>
      <c r="H201" s="1" t="s">
        <v>124</v>
      </c>
      <c r="I201" s="1" t="s">
        <v>91</v>
      </c>
      <c r="J201" s="1" t="s">
        <v>126</v>
      </c>
      <c r="K201" s="1" t="s">
        <v>24</v>
      </c>
      <c r="L201" s="1" t="s">
        <v>1232</v>
      </c>
      <c r="M201" s="1" t="s">
        <v>1671</v>
      </c>
      <c r="N201" s="1" t="s">
        <v>1232</v>
      </c>
      <c r="O201" s="1" t="s">
        <v>1671</v>
      </c>
    </row>
    <row r="202" spans="1:15" x14ac:dyDescent="0.35">
      <c r="A202" s="1" t="s">
        <v>15</v>
      </c>
      <c r="B202" s="1" t="s">
        <v>781</v>
      </c>
      <c r="C202" s="1" t="s">
        <v>717</v>
      </c>
      <c r="D202" s="1" t="s">
        <v>19</v>
      </c>
      <c r="E202" s="1" t="s">
        <v>1258</v>
      </c>
      <c r="F202" s="1" t="s">
        <v>1672</v>
      </c>
      <c r="G202" s="1" t="s">
        <v>18</v>
      </c>
      <c r="H202" s="1" t="s">
        <v>21</v>
      </c>
      <c r="I202" s="1" t="s">
        <v>91</v>
      </c>
      <c r="J202" s="1" t="s">
        <v>148</v>
      </c>
      <c r="K202" s="1" t="s">
        <v>24</v>
      </c>
      <c r="L202" s="1" t="s">
        <v>1232</v>
      </c>
      <c r="M202" s="1" t="s">
        <v>1673</v>
      </c>
      <c r="N202" s="1" t="s">
        <v>1232</v>
      </c>
      <c r="O202" s="1" t="s">
        <v>1673</v>
      </c>
    </row>
    <row r="203" spans="1:15" x14ac:dyDescent="0.35">
      <c r="A203" s="1" t="s">
        <v>15</v>
      </c>
      <c r="B203" s="1" t="s">
        <v>784</v>
      </c>
      <c r="C203" s="1" t="s">
        <v>721</v>
      </c>
      <c r="D203" s="1" t="s">
        <v>19</v>
      </c>
      <c r="E203" s="1" t="s">
        <v>1258</v>
      </c>
      <c r="F203" s="1" t="s">
        <v>1674</v>
      </c>
      <c r="G203" s="1" t="s">
        <v>34</v>
      </c>
      <c r="H203" s="1" t="s">
        <v>21</v>
      </c>
      <c r="I203" s="1" t="s">
        <v>91</v>
      </c>
      <c r="J203" s="1" t="s">
        <v>143</v>
      </c>
      <c r="K203" s="1" t="s">
        <v>24</v>
      </c>
      <c r="L203" s="1" t="s">
        <v>1232</v>
      </c>
      <c r="M203" s="1" t="s">
        <v>1675</v>
      </c>
      <c r="N203" s="1" t="s">
        <v>1232</v>
      </c>
      <c r="O203" s="1" t="s">
        <v>1675</v>
      </c>
    </row>
    <row r="204" spans="1:15" x14ac:dyDescent="0.35">
      <c r="A204" s="1" t="s">
        <v>15</v>
      </c>
      <c r="B204" s="1" t="s">
        <v>788</v>
      </c>
      <c r="C204" s="1" t="s">
        <v>724</v>
      </c>
      <c r="D204" s="1" t="s">
        <v>19</v>
      </c>
      <c r="E204" s="1" t="s">
        <v>1258</v>
      </c>
      <c r="F204" s="1" t="s">
        <v>1676</v>
      </c>
      <c r="G204" s="1" t="s">
        <v>84</v>
      </c>
      <c r="H204" s="1" t="s">
        <v>21</v>
      </c>
      <c r="I204" s="1" t="s">
        <v>91</v>
      </c>
      <c r="J204" s="1" t="s">
        <v>152</v>
      </c>
      <c r="K204" s="1" t="s">
        <v>24</v>
      </c>
      <c r="L204" s="1" t="s">
        <v>1232</v>
      </c>
      <c r="M204" s="1" t="s">
        <v>1677</v>
      </c>
      <c r="N204" s="1" t="s">
        <v>1232</v>
      </c>
      <c r="O204" s="1" t="s">
        <v>1677</v>
      </c>
    </row>
    <row r="205" spans="1:15" x14ac:dyDescent="0.35">
      <c r="A205" s="1" t="s">
        <v>15</v>
      </c>
      <c r="B205" s="1" t="s">
        <v>792</v>
      </c>
      <c r="C205" s="1" t="s">
        <v>728</v>
      </c>
      <c r="D205" s="1" t="s">
        <v>19</v>
      </c>
      <c r="E205" s="1" t="s">
        <v>1258</v>
      </c>
      <c r="F205" s="1" t="s">
        <v>1678</v>
      </c>
      <c r="G205" s="1" t="s">
        <v>18</v>
      </c>
      <c r="H205" s="1" t="s">
        <v>21</v>
      </c>
      <c r="I205" s="1" t="s">
        <v>91</v>
      </c>
      <c r="J205" s="1" t="s">
        <v>143</v>
      </c>
      <c r="K205" s="1" t="s">
        <v>24</v>
      </c>
      <c r="L205" s="1" t="s">
        <v>1232</v>
      </c>
      <c r="M205" s="1" t="s">
        <v>1679</v>
      </c>
      <c r="N205" s="1" t="s">
        <v>1232</v>
      </c>
      <c r="O205" s="1" t="s">
        <v>1679</v>
      </c>
    </row>
    <row r="206" spans="1:15" x14ac:dyDescent="0.35">
      <c r="A206" s="1" t="s">
        <v>15</v>
      </c>
      <c r="B206" s="1" t="s">
        <v>796</v>
      </c>
      <c r="C206" s="1" t="s">
        <v>731</v>
      </c>
      <c r="D206" s="1" t="s">
        <v>19</v>
      </c>
      <c r="E206" s="1" t="s">
        <v>1258</v>
      </c>
      <c r="F206" s="1" t="s">
        <v>1680</v>
      </c>
      <c r="G206" s="1" t="s">
        <v>18</v>
      </c>
      <c r="H206" s="1" t="s">
        <v>135</v>
      </c>
      <c r="I206" s="1" t="s">
        <v>91</v>
      </c>
      <c r="J206" s="1" t="s">
        <v>126</v>
      </c>
      <c r="K206" s="1" t="s">
        <v>24</v>
      </c>
      <c r="L206" s="1" t="s">
        <v>1232</v>
      </c>
      <c r="M206" s="1" t="s">
        <v>1681</v>
      </c>
      <c r="N206" s="1" t="s">
        <v>1232</v>
      </c>
      <c r="O206" s="1" t="s">
        <v>1681</v>
      </c>
    </row>
    <row r="207" spans="1:15" x14ac:dyDescent="0.35">
      <c r="A207" s="1" t="s">
        <v>15</v>
      </c>
      <c r="B207" s="1" t="s">
        <v>800</v>
      </c>
      <c r="C207" s="1" t="s">
        <v>735</v>
      </c>
      <c r="D207" s="1" t="s">
        <v>19</v>
      </c>
      <c r="E207" s="1" t="s">
        <v>1258</v>
      </c>
      <c r="F207" s="1" t="s">
        <v>1682</v>
      </c>
      <c r="G207" s="1" t="s">
        <v>34</v>
      </c>
      <c r="H207" s="1" t="s">
        <v>135</v>
      </c>
      <c r="I207" s="1" t="s">
        <v>91</v>
      </c>
      <c r="J207" s="1" t="s">
        <v>126</v>
      </c>
      <c r="K207" s="1" t="s">
        <v>24</v>
      </c>
      <c r="L207" s="1" t="s">
        <v>1232</v>
      </c>
      <c r="M207" s="1" t="s">
        <v>1683</v>
      </c>
      <c r="N207" s="1" t="s">
        <v>1232</v>
      </c>
      <c r="O207" s="1" t="s">
        <v>1683</v>
      </c>
    </row>
    <row r="208" spans="1:15" x14ac:dyDescent="0.35">
      <c r="A208" s="1" t="s">
        <v>15</v>
      </c>
      <c r="B208" s="1" t="s">
        <v>803</v>
      </c>
      <c r="C208" s="1" t="s">
        <v>739</v>
      </c>
      <c r="D208" s="1" t="s">
        <v>19</v>
      </c>
      <c r="E208" s="1" t="s">
        <v>1258</v>
      </c>
      <c r="F208" s="1" t="s">
        <v>1684</v>
      </c>
      <c r="G208" s="1" t="s">
        <v>29</v>
      </c>
      <c r="H208" s="1" t="s">
        <v>135</v>
      </c>
      <c r="I208" s="1" t="s">
        <v>91</v>
      </c>
      <c r="J208" s="1" t="s">
        <v>126</v>
      </c>
      <c r="K208" s="1" t="s">
        <v>24</v>
      </c>
      <c r="L208" s="1" t="s">
        <v>1232</v>
      </c>
      <c r="M208" s="1" t="s">
        <v>1685</v>
      </c>
      <c r="N208" s="1" t="s">
        <v>1232</v>
      </c>
      <c r="O208" s="1" t="s">
        <v>1685</v>
      </c>
    </row>
    <row r="209" spans="1:15" x14ac:dyDescent="0.35">
      <c r="A209" s="1" t="s">
        <v>15</v>
      </c>
      <c r="B209" s="1" t="s">
        <v>807</v>
      </c>
      <c r="C209" s="1" t="s">
        <v>743</v>
      </c>
      <c r="D209" s="1" t="s">
        <v>19</v>
      </c>
      <c r="E209" s="1" t="s">
        <v>1258</v>
      </c>
      <c r="F209" s="1" t="s">
        <v>1686</v>
      </c>
      <c r="G209" s="1" t="s">
        <v>29</v>
      </c>
      <c r="H209" s="1" t="s">
        <v>21</v>
      </c>
      <c r="I209" s="1" t="s">
        <v>91</v>
      </c>
      <c r="J209" s="1" t="s">
        <v>143</v>
      </c>
      <c r="K209" s="1" t="s">
        <v>24</v>
      </c>
      <c r="L209" s="1" t="s">
        <v>1232</v>
      </c>
      <c r="M209" s="1" t="s">
        <v>1687</v>
      </c>
      <c r="N209" s="1" t="s">
        <v>1232</v>
      </c>
      <c r="O209" s="1" t="s">
        <v>1687</v>
      </c>
    </row>
    <row r="210" spans="1:15" x14ac:dyDescent="0.35">
      <c r="A210" s="1" t="s">
        <v>15</v>
      </c>
      <c r="B210" s="1" t="s">
        <v>811</v>
      </c>
      <c r="C210" s="1" t="s">
        <v>785</v>
      </c>
      <c r="D210" s="1" t="s">
        <v>19</v>
      </c>
      <c r="E210" s="1" t="s">
        <v>1258</v>
      </c>
      <c r="F210" s="1" t="s">
        <v>1688</v>
      </c>
      <c r="G210" s="1" t="s">
        <v>18</v>
      </c>
      <c r="H210" s="1" t="s">
        <v>135</v>
      </c>
      <c r="I210" s="1" t="s">
        <v>91</v>
      </c>
      <c r="J210" s="1" t="s">
        <v>126</v>
      </c>
      <c r="K210" s="1" t="s">
        <v>24</v>
      </c>
      <c r="L210" s="1" t="s">
        <v>1232</v>
      </c>
      <c r="M210" s="1" t="s">
        <v>1689</v>
      </c>
      <c r="N210" s="1" t="s">
        <v>1232</v>
      </c>
      <c r="O210" s="1" t="s">
        <v>1689</v>
      </c>
    </row>
    <row r="211" spans="1:15" x14ac:dyDescent="0.35">
      <c r="A211" s="1" t="s">
        <v>15</v>
      </c>
      <c r="B211" s="1" t="s">
        <v>815</v>
      </c>
      <c r="C211" s="1" t="s">
        <v>793</v>
      </c>
      <c r="D211" s="1" t="s">
        <v>19</v>
      </c>
      <c r="E211" s="1" t="s">
        <v>1258</v>
      </c>
      <c r="F211" s="1" t="s">
        <v>1690</v>
      </c>
      <c r="G211" s="1" t="s">
        <v>29</v>
      </c>
      <c r="H211" s="1" t="s">
        <v>135</v>
      </c>
      <c r="I211" s="1" t="s">
        <v>91</v>
      </c>
      <c r="J211" s="1" t="s">
        <v>126</v>
      </c>
      <c r="K211" s="1" t="s">
        <v>24</v>
      </c>
      <c r="L211" s="1" t="s">
        <v>1232</v>
      </c>
      <c r="M211" s="1" t="s">
        <v>1691</v>
      </c>
      <c r="N211" s="1" t="s">
        <v>1232</v>
      </c>
      <c r="O211" s="1" t="s">
        <v>1691</v>
      </c>
    </row>
    <row r="212" spans="1:15" x14ac:dyDescent="0.35">
      <c r="A212" s="1" t="s">
        <v>15</v>
      </c>
      <c r="B212" s="1" t="s">
        <v>819</v>
      </c>
      <c r="C212" s="1" t="s">
        <v>801</v>
      </c>
      <c r="D212" s="1" t="s">
        <v>19</v>
      </c>
      <c r="E212" s="1" t="s">
        <v>1258</v>
      </c>
      <c r="F212" s="1" t="s">
        <v>1692</v>
      </c>
      <c r="G212" s="1" t="s">
        <v>29</v>
      </c>
      <c r="H212" s="1" t="s">
        <v>21</v>
      </c>
      <c r="I212" s="1" t="s">
        <v>91</v>
      </c>
      <c r="J212" s="1" t="s">
        <v>143</v>
      </c>
      <c r="K212" s="1" t="s">
        <v>24</v>
      </c>
      <c r="L212" s="1" t="s">
        <v>1232</v>
      </c>
      <c r="M212" s="1" t="s">
        <v>1693</v>
      </c>
      <c r="N212" s="1" t="s">
        <v>1232</v>
      </c>
      <c r="O212" s="1" t="s">
        <v>1693</v>
      </c>
    </row>
    <row r="213" spans="1:15" x14ac:dyDescent="0.35">
      <c r="A213" s="1" t="s">
        <v>15</v>
      </c>
      <c r="B213" s="1" t="s">
        <v>823</v>
      </c>
      <c r="C213" s="1" t="s">
        <v>824</v>
      </c>
      <c r="D213" s="1" t="s">
        <v>19</v>
      </c>
      <c r="E213" s="1" t="s">
        <v>1258</v>
      </c>
      <c r="F213" s="1" t="s">
        <v>1694</v>
      </c>
      <c r="G213" s="1" t="s">
        <v>29</v>
      </c>
      <c r="H213" s="1" t="s">
        <v>21</v>
      </c>
      <c r="I213" s="1" t="s">
        <v>91</v>
      </c>
      <c r="J213" s="1" t="s">
        <v>131</v>
      </c>
      <c r="K213" s="1" t="s">
        <v>24</v>
      </c>
      <c r="L213" s="1" t="s">
        <v>1232</v>
      </c>
      <c r="M213" s="1" t="s">
        <v>1695</v>
      </c>
      <c r="N213" s="1" t="s">
        <v>1232</v>
      </c>
      <c r="O213" s="1" t="s">
        <v>1695</v>
      </c>
    </row>
    <row r="214" spans="1:15" x14ac:dyDescent="0.35">
      <c r="A214" s="1" t="s">
        <v>15</v>
      </c>
      <c r="B214" s="1" t="s">
        <v>851</v>
      </c>
      <c r="C214" s="1" t="s">
        <v>103</v>
      </c>
      <c r="D214" s="1" t="s">
        <v>18</v>
      </c>
      <c r="E214" s="1" t="s">
        <v>1696</v>
      </c>
      <c r="F214" s="1" t="s">
        <v>1697</v>
      </c>
      <c r="G214" s="1" t="s">
        <v>18</v>
      </c>
      <c r="H214" s="1" t="s">
        <v>21</v>
      </c>
      <c r="I214" s="1" t="s">
        <v>106</v>
      </c>
      <c r="J214" s="1" t="s">
        <v>23</v>
      </c>
      <c r="K214" s="1" t="s">
        <v>24</v>
      </c>
      <c r="L214" s="1" t="s">
        <v>1232</v>
      </c>
      <c r="M214" s="1" t="s">
        <v>1698</v>
      </c>
      <c r="N214" s="1" t="s">
        <v>1232</v>
      </c>
      <c r="O214" s="1" t="s">
        <v>1698</v>
      </c>
    </row>
    <row r="215" spans="1:15" x14ac:dyDescent="0.35">
      <c r="A215" s="1" t="s">
        <v>15</v>
      </c>
      <c r="B215" s="1" t="s">
        <v>852</v>
      </c>
      <c r="C215" s="1" t="s">
        <v>582</v>
      </c>
      <c r="D215" s="1" t="s">
        <v>18</v>
      </c>
      <c r="E215" s="1" t="s">
        <v>1258</v>
      </c>
      <c r="F215" s="1" t="s">
        <v>1699</v>
      </c>
      <c r="G215" s="1" t="s">
        <v>62</v>
      </c>
      <c r="H215" s="1" t="s">
        <v>21</v>
      </c>
      <c r="I215" s="1" t="s">
        <v>106</v>
      </c>
      <c r="J215" s="1" t="s">
        <v>131</v>
      </c>
      <c r="K215" s="1" t="s">
        <v>24</v>
      </c>
      <c r="L215" s="1" t="s">
        <v>1232</v>
      </c>
      <c r="M215" s="1" t="s">
        <v>1700</v>
      </c>
      <c r="N215" s="1" t="s">
        <v>1232</v>
      </c>
      <c r="O215" s="1" t="s">
        <v>1700</v>
      </c>
    </row>
    <row r="216" spans="1:15" x14ac:dyDescent="0.35">
      <c r="A216" s="1" t="s">
        <v>15</v>
      </c>
      <c r="B216" s="1" t="s">
        <v>853</v>
      </c>
      <c r="C216" s="1" t="s">
        <v>586</v>
      </c>
      <c r="D216" s="1" t="s">
        <v>18</v>
      </c>
      <c r="E216" s="1" t="s">
        <v>1258</v>
      </c>
      <c r="F216" s="1" t="s">
        <v>1701</v>
      </c>
      <c r="G216" s="1" t="s">
        <v>29</v>
      </c>
      <c r="H216" s="1" t="s">
        <v>135</v>
      </c>
      <c r="I216" s="1" t="s">
        <v>106</v>
      </c>
      <c r="J216" s="1" t="s">
        <v>126</v>
      </c>
      <c r="K216" s="1" t="s">
        <v>24</v>
      </c>
      <c r="L216" s="1" t="s">
        <v>1232</v>
      </c>
      <c r="M216" s="1" t="s">
        <v>1702</v>
      </c>
      <c r="N216" s="1" t="s">
        <v>1232</v>
      </c>
      <c r="O216" s="1" t="s">
        <v>1702</v>
      </c>
    </row>
    <row r="217" spans="1:15" x14ac:dyDescent="0.35">
      <c r="A217" s="1" t="s">
        <v>15</v>
      </c>
      <c r="B217" s="1" t="s">
        <v>854</v>
      </c>
      <c r="C217" s="1" t="s">
        <v>589</v>
      </c>
      <c r="D217" s="1" t="s">
        <v>18</v>
      </c>
      <c r="E217" s="1" t="s">
        <v>1258</v>
      </c>
      <c r="F217" s="1" t="s">
        <v>1703</v>
      </c>
      <c r="G217" s="1" t="s">
        <v>34</v>
      </c>
      <c r="H217" s="1" t="s">
        <v>21</v>
      </c>
      <c r="I217" s="1" t="s">
        <v>106</v>
      </c>
      <c r="J217" s="1" t="s">
        <v>143</v>
      </c>
      <c r="K217" s="1" t="s">
        <v>24</v>
      </c>
      <c r="L217" s="1" t="s">
        <v>1232</v>
      </c>
      <c r="M217" s="1" t="s">
        <v>1704</v>
      </c>
      <c r="N217" s="1" t="s">
        <v>1232</v>
      </c>
      <c r="O217" s="1" t="s">
        <v>1704</v>
      </c>
    </row>
    <row r="218" spans="1:15" x14ac:dyDescent="0.35">
      <c r="A218" s="1" t="s">
        <v>15</v>
      </c>
      <c r="B218" s="1" t="s">
        <v>855</v>
      </c>
      <c r="C218" s="1" t="s">
        <v>593</v>
      </c>
      <c r="D218" s="1" t="s">
        <v>18</v>
      </c>
      <c r="E218" s="1" t="s">
        <v>1258</v>
      </c>
      <c r="F218" s="1" t="s">
        <v>1705</v>
      </c>
      <c r="G218" s="1" t="s">
        <v>18</v>
      </c>
      <c r="H218" s="1" t="s">
        <v>21</v>
      </c>
      <c r="I218" s="1" t="s">
        <v>106</v>
      </c>
      <c r="J218" s="1" t="s">
        <v>148</v>
      </c>
      <c r="K218" s="1" t="s">
        <v>24</v>
      </c>
      <c r="L218" s="1" t="s">
        <v>1232</v>
      </c>
      <c r="M218" s="1" t="s">
        <v>1706</v>
      </c>
      <c r="N218" s="1" t="s">
        <v>1232</v>
      </c>
      <c r="O218" s="1" t="s">
        <v>1706</v>
      </c>
    </row>
    <row r="219" spans="1:15" x14ac:dyDescent="0.35">
      <c r="A219" s="1" t="s">
        <v>15</v>
      </c>
      <c r="B219" s="1" t="s">
        <v>856</v>
      </c>
      <c r="C219" s="1" t="s">
        <v>596</v>
      </c>
      <c r="D219" s="1" t="s">
        <v>18</v>
      </c>
      <c r="E219" s="1" t="s">
        <v>1258</v>
      </c>
      <c r="F219" s="1" t="s">
        <v>1707</v>
      </c>
      <c r="G219" s="1" t="s">
        <v>67</v>
      </c>
      <c r="H219" s="1" t="s">
        <v>21</v>
      </c>
      <c r="I219" s="1" t="s">
        <v>106</v>
      </c>
      <c r="J219" s="1" t="s">
        <v>152</v>
      </c>
      <c r="K219" s="1" t="s">
        <v>24</v>
      </c>
      <c r="L219" s="1" t="s">
        <v>1232</v>
      </c>
      <c r="M219" s="1" t="s">
        <v>1708</v>
      </c>
      <c r="N219" s="1" t="s">
        <v>1232</v>
      </c>
      <c r="O219" s="1" t="s">
        <v>1708</v>
      </c>
    </row>
    <row r="220" spans="1:15" x14ac:dyDescent="0.35">
      <c r="A220" s="1" t="s">
        <v>15</v>
      </c>
      <c r="B220" s="1" t="s">
        <v>857</v>
      </c>
      <c r="C220" s="1" t="s">
        <v>600</v>
      </c>
      <c r="D220" s="1" t="s">
        <v>18</v>
      </c>
      <c r="E220" s="1" t="s">
        <v>1258</v>
      </c>
      <c r="F220" s="1" t="s">
        <v>1709</v>
      </c>
      <c r="G220" s="1" t="s">
        <v>18</v>
      </c>
      <c r="H220" s="1" t="s">
        <v>21</v>
      </c>
      <c r="I220" s="1" t="s">
        <v>106</v>
      </c>
      <c r="J220" s="1" t="s">
        <v>143</v>
      </c>
      <c r="K220" s="1" t="s">
        <v>24</v>
      </c>
      <c r="L220" s="1" t="s">
        <v>1232</v>
      </c>
      <c r="M220" s="1" t="s">
        <v>1710</v>
      </c>
      <c r="N220" s="1" t="s">
        <v>1232</v>
      </c>
      <c r="O220" s="1" t="s">
        <v>1710</v>
      </c>
    </row>
    <row r="221" spans="1:15" x14ac:dyDescent="0.35">
      <c r="A221" s="1" t="s">
        <v>15</v>
      </c>
      <c r="B221" s="1" t="s">
        <v>858</v>
      </c>
      <c r="C221" s="1" t="s">
        <v>603</v>
      </c>
      <c r="D221" s="1" t="s">
        <v>18</v>
      </c>
      <c r="E221" s="1" t="s">
        <v>1258</v>
      </c>
      <c r="F221" s="1" t="s">
        <v>1711</v>
      </c>
      <c r="G221" s="1" t="s">
        <v>18</v>
      </c>
      <c r="H221" s="1" t="s">
        <v>135</v>
      </c>
      <c r="I221" s="1" t="s">
        <v>106</v>
      </c>
      <c r="J221" s="1" t="s">
        <v>126</v>
      </c>
      <c r="K221" s="1" t="s">
        <v>24</v>
      </c>
      <c r="L221" s="1" t="s">
        <v>1232</v>
      </c>
      <c r="M221" s="1" t="s">
        <v>1712</v>
      </c>
      <c r="N221" s="1" t="s">
        <v>1232</v>
      </c>
      <c r="O221" s="1" t="s">
        <v>1712</v>
      </c>
    </row>
    <row r="222" spans="1:15" x14ac:dyDescent="0.35">
      <c r="A222" s="1" t="s">
        <v>15</v>
      </c>
      <c r="B222" s="1" t="s">
        <v>859</v>
      </c>
      <c r="C222" s="1" t="s">
        <v>607</v>
      </c>
      <c r="D222" s="1" t="s">
        <v>18</v>
      </c>
      <c r="E222" s="1" t="s">
        <v>1258</v>
      </c>
      <c r="F222" s="1" t="s">
        <v>1713</v>
      </c>
      <c r="G222" s="1" t="s">
        <v>34</v>
      </c>
      <c r="H222" s="1" t="s">
        <v>135</v>
      </c>
      <c r="I222" s="1" t="s">
        <v>106</v>
      </c>
      <c r="J222" s="1" t="s">
        <v>126</v>
      </c>
      <c r="K222" s="1" t="s">
        <v>24</v>
      </c>
      <c r="L222" s="1" t="s">
        <v>1232</v>
      </c>
      <c r="M222" s="1" t="s">
        <v>1714</v>
      </c>
      <c r="N222" s="1" t="s">
        <v>1232</v>
      </c>
      <c r="O222" s="1" t="s">
        <v>1714</v>
      </c>
    </row>
    <row r="223" spans="1:15" x14ac:dyDescent="0.35">
      <c r="A223" s="1" t="s">
        <v>15</v>
      </c>
      <c r="B223" s="1" t="s">
        <v>860</v>
      </c>
      <c r="C223" s="1" t="s">
        <v>122</v>
      </c>
      <c r="D223" s="1" t="s">
        <v>18</v>
      </c>
      <c r="E223" s="1" t="s">
        <v>1258</v>
      </c>
      <c r="F223" s="1" t="s">
        <v>1715</v>
      </c>
      <c r="G223" s="1" t="s">
        <v>29</v>
      </c>
      <c r="H223" s="1" t="s">
        <v>124</v>
      </c>
      <c r="I223" s="1" t="s">
        <v>125</v>
      </c>
      <c r="J223" s="1" t="s">
        <v>126</v>
      </c>
      <c r="K223" s="1" t="s">
        <v>24</v>
      </c>
      <c r="L223" s="1" t="s">
        <v>1232</v>
      </c>
      <c r="M223" s="1" t="s">
        <v>1716</v>
      </c>
      <c r="N223" s="1" t="s">
        <v>1232</v>
      </c>
      <c r="O223" s="1" t="s">
        <v>1716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7AB17-7557-4B18-972B-0E5C31EDFE85}">
  <dimension ref="A1:R272"/>
  <sheetViews>
    <sheetView workbookViewId="0">
      <selection sqref="A1:A1048576"/>
    </sheetView>
  </sheetViews>
  <sheetFormatPr baseColWidth="10" defaultRowHeight="14.25" x14ac:dyDescent="0.35"/>
  <cols>
    <col min="1" max="1" width="10" style="1" bestFit="1" customWidth="1"/>
    <col min="2" max="2" width="10" style="1" customWidth="1"/>
    <col min="3" max="3" width="53.140625" style="1" bestFit="1" customWidth="1"/>
    <col min="4" max="4" width="10" style="1" customWidth="1"/>
    <col min="5" max="5" width="4" style="1" bestFit="1" customWidth="1"/>
    <col min="6" max="6" width="34.28515625" style="1" customWidth="1"/>
    <col min="7" max="7" width="9" style="1" bestFit="1" customWidth="1"/>
    <col min="8" max="8" width="14" style="1" customWidth="1"/>
    <col min="9" max="9" width="126.140625" style="1" customWidth="1"/>
    <col min="10" max="10" width="12" style="1" bestFit="1" customWidth="1"/>
    <col min="11" max="11" width="10" style="1" bestFit="1" customWidth="1"/>
    <col min="12" max="12" width="39.7109375" style="1" bestFit="1" customWidth="1"/>
    <col min="13" max="13" width="13" style="1" bestFit="1" customWidth="1"/>
    <col min="14" max="14" width="9" style="1" bestFit="1" customWidth="1"/>
    <col min="15" max="15" width="14" style="1" bestFit="1" customWidth="1"/>
    <col min="16" max="16" width="24.28515625" style="1" bestFit="1" customWidth="1"/>
    <col min="17" max="17" width="19.140625" style="1" bestFit="1" customWidth="1"/>
    <col min="18" max="18" width="24.28515625" style="1" bestFit="1" customWidth="1"/>
    <col min="19" max="16384" width="11.42578125" style="1"/>
  </cols>
  <sheetData>
    <row r="1" spans="1:18" x14ac:dyDescent="0.35">
      <c r="A1" s="1" t="s">
        <v>0</v>
      </c>
      <c r="E1" s="1" t="s">
        <v>1</v>
      </c>
      <c r="F1" s="1" t="s">
        <v>2</v>
      </c>
      <c r="G1" s="1" t="s">
        <v>3</v>
      </c>
      <c r="H1" s="1" t="s">
        <v>4</v>
      </c>
      <c r="I1" s="1" t="s">
        <v>5</v>
      </c>
      <c r="J1" s="1" t="s">
        <v>6</v>
      </c>
      <c r="K1" s="1" t="s">
        <v>7</v>
      </c>
      <c r="L1" s="1" t="s">
        <v>8</v>
      </c>
      <c r="M1" s="1" t="s">
        <v>9</v>
      </c>
      <c r="N1" s="1" t="s">
        <v>10</v>
      </c>
      <c r="O1" s="1" t="s">
        <v>11</v>
      </c>
      <c r="P1" s="1" t="s">
        <v>12</v>
      </c>
      <c r="Q1" s="1" t="s">
        <v>13</v>
      </c>
      <c r="R1" s="1" t="s">
        <v>14</v>
      </c>
    </row>
    <row r="2" spans="1:18" x14ac:dyDescent="0.35">
      <c r="A2" s="1" t="s">
        <v>15</v>
      </c>
      <c r="B2" s="1" t="s">
        <v>16</v>
      </c>
      <c r="C2" t="str">
        <f>CONCATENATE("UPDATE mst_QuerysSqlite SET Id='",B2,"' WHERE Id='",D2,"'")</f>
        <v>UPDATE mst_QuerysSqlite SET Id='001' WHERE Id='524'</v>
      </c>
      <c r="D2">
        <f>E2+300</f>
        <v>524</v>
      </c>
      <c r="E2">
        <v>224</v>
      </c>
      <c r="F2" s="1" t="s">
        <v>1075</v>
      </c>
      <c r="G2" s="1" t="s">
        <v>18</v>
      </c>
      <c r="H2" s="1" t="s">
        <v>18</v>
      </c>
      <c r="I2" s="1" t="s">
        <v>1718</v>
      </c>
      <c r="J2" s="1" t="s">
        <v>18</v>
      </c>
      <c r="K2" s="1" t="s">
        <v>21</v>
      </c>
      <c r="L2" s="1" t="s">
        <v>1085</v>
      </c>
      <c r="M2" s="1" t="s">
        <v>23</v>
      </c>
      <c r="N2" s="1" t="s">
        <v>24</v>
      </c>
      <c r="O2" s="1" t="s">
        <v>25</v>
      </c>
      <c r="P2" s="1" t="s">
        <v>1719</v>
      </c>
      <c r="Q2" s="1" t="s">
        <v>25</v>
      </c>
      <c r="R2" s="1" t="s">
        <v>1719</v>
      </c>
    </row>
    <row r="3" spans="1:18" x14ac:dyDescent="0.35">
      <c r="A3" s="1" t="s">
        <v>15</v>
      </c>
      <c r="B3" s="1" t="s">
        <v>27</v>
      </c>
      <c r="C3" t="str">
        <f t="shared" ref="C3:C66" si="0">CONCATENATE("UPDATE mst_QuerysSqlite SET Id='",B3,"' WHERE Id='",D3,"'")</f>
        <v>UPDATE mst_QuerysSqlite SET Id='002' WHERE Id='525'</v>
      </c>
      <c r="D3">
        <f t="shared" ref="D3:D66" si="1">E3+300</f>
        <v>525</v>
      </c>
      <c r="E3">
        <v>225</v>
      </c>
      <c r="F3" s="1" t="s">
        <v>1076</v>
      </c>
      <c r="G3" s="1" t="s">
        <v>18</v>
      </c>
      <c r="H3" s="1" t="s">
        <v>1258</v>
      </c>
      <c r="I3" s="1" t="s">
        <v>1720</v>
      </c>
      <c r="J3" s="1" t="s">
        <v>18</v>
      </c>
      <c r="K3" s="1" t="s">
        <v>21</v>
      </c>
      <c r="L3" s="1" t="s">
        <v>1085</v>
      </c>
      <c r="M3" s="1" t="s">
        <v>131</v>
      </c>
      <c r="N3" s="1" t="s">
        <v>24</v>
      </c>
      <c r="O3" s="1" t="s">
        <v>25</v>
      </c>
      <c r="P3" s="1" t="s">
        <v>1721</v>
      </c>
      <c r="Q3" s="1" t="s">
        <v>25</v>
      </c>
      <c r="R3" s="1" t="s">
        <v>1721</v>
      </c>
    </row>
    <row r="4" spans="1:18" x14ac:dyDescent="0.35">
      <c r="A4" s="1" t="s">
        <v>15</v>
      </c>
      <c r="B4" s="1" t="s">
        <v>32</v>
      </c>
      <c r="C4" t="str">
        <f t="shared" si="0"/>
        <v>UPDATE mst_QuerysSqlite SET Id='003' WHERE Id='526'</v>
      </c>
      <c r="D4">
        <f t="shared" si="1"/>
        <v>526</v>
      </c>
      <c r="E4">
        <v>226</v>
      </c>
      <c r="F4" s="1" t="s">
        <v>1077</v>
      </c>
      <c r="G4" s="1" t="s">
        <v>18</v>
      </c>
      <c r="H4" s="1" t="s">
        <v>1258</v>
      </c>
      <c r="I4" s="1" t="s">
        <v>1722</v>
      </c>
      <c r="J4" s="1" t="s">
        <v>18</v>
      </c>
      <c r="K4" s="1" t="s">
        <v>135</v>
      </c>
      <c r="L4" s="1" t="s">
        <v>1085</v>
      </c>
      <c r="M4" s="1" t="s">
        <v>126</v>
      </c>
      <c r="N4" s="1" t="s">
        <v>24</v>
      </c>
      <c r="O4" s="1" t="s">
        <v>25</v>
      </c>
      <c r="P4" s="1" t="s">
        <v>1723</v>
      </c>
      <c r="Q4" s="1" t="s">
        <v>25</v>
      </c>
      <c r="R4" s="1" t="s">
        <v>1723</v>
      </c>
    </row>
    <row r="5" spans="1:18" x14ac:dyDescent="0.35">
      <c r="A5" s="1" t="s">
        <v>15</v>
      </c>
      <c r="B5" s="1" t="s">
        <v>38</v>
      </c>
      <c r="C5" t="str">
        <f t="shared" si="0"/>
        <v>UPDATE mst_QuerysSqlite SET Id='004' WHERE Id='527'</v>
      </c>
      <c r="D5">
        <f t="shared" si="1"/>
        <v>527</v>
      </c>
      <c r="E5">
        <v>227</v>
      </c>
      <c r="F5" s="1" t="s">
        <v>1078</v>
      </c>
      <c r="G5" s="1" t="s">
        <v>18</v>
      </c>
      <c r="H5" s="1" t="s">
        <v>1258</v>
      </c>
      <c r="I5" s="1" t="s">
        <v>1724</v>
      </c>
      <c r="J5" s="1" t="s">
        <v>18</v>
      </c>
      <c r="K5" s="1" t="s">
        <v>135</v>
      </c>
      <c r="L5" s="1" t="s">
        <v>1085</v>
      </c>
      <c r="M5" s="1" t="s">
        <v>126</v>
      </c>
      <c r="N5" s="1" t="s">
        <v>24</v>
      </c>
      <c r="O5" s="1" t="s">
        <v>25</v>
      </c>
      <c r="P5" s="1" t="s">
        <v>1725</v>
      </c>
      <c r="Q5" s="1" t="s">
        <v>25</v>
      </c>
      <c r="R5" s="1" t="s">
        <v>1725</v>
      </c>
    </row>
    <row r="6" spans="1:18" x14ac:dyDescent="0.35">
      <c r="A6" s="1" t="s">
        <v>15</v>
      </c>
      <c r="B6" s="1" t="s">
        <v>43</v>
      </c>
      <c r="C6" t="str">
        <f t="shared" si="0"/>
        <v>UPDATE mst_QuerysSqlite SET Id='005' WHERE Id='528'</v>
      </c>
      <c r="D6">
        <f t="shared" si="1"/>
        <v>528</v>
      </c>
      <c r="E6">
        <v>228</v>
      </c>
      <c r="F6" s="1" t="s">
        <v>1079</v>
      </c>
      <c r="G6" s="1" t="s">
        <v>18</v>
      </c>
      <c r="H6" s="1" t="s">
        <v>1258</v>
      </c>
      <c r="I6" s="1" t="s">
        <v>1726</v>
      </c>
      <c r="J6" s="1" t="s">
        <v>18</v>
      </c>
      <c r="K6" s="1" t="s">
        <v>21</v>
      </c>
      <c r="L6" s="1" t="s">
        <v>1085</v>
      </c>
      <c r="M6" s="1" t="s">
        <v>143</v>
      </c>
      <c r="N6" s="1" t="s">
        <v>24</v>
      </c>
      <c r="O6" s="1" t="s">
        <v>25</v>
      </c>
      <c r="P6" s="1" t="s">
        <v>1727</v>
      </c>
      <c r="Q6" s="1" t="s">
        <v>25</v>
      </c>
      <c r="R6" s="1" t="s">
        <v>1727</v>
      </c>
    </row>
    <row r="7" spans="1:18" x14ac:dyDescent="0.35">
      <c r="A7" s="1" t="s">
        <v>15</v>
      </c>
      <c r="B7" s="1" t="s">
        <v>49</v>
      </c>
      <c r="C7" t="str">
        <f t="shared" si="0"/>
        <v>UPDATE mst_QuerysSqlite SET Id='006' WHERE Id='529'</v>
      </c>
      <c r="D7">
        <f t="shared" si="1"/>
        <v>529</v>
      </c>
      <c r="E7">
        <v>229</v>
      </c>
      <c r="F7" s="1" t="s">
        <v>1080</v>
      </c>
      <c r="G7" s="1" t="s">
        <v>18</v>
      </c>
      <c r="H7" s="1" t="s">
        <v>1258</v>
      </c>
      <c r="I7" s="1" t="s">
        <v>1728</v>
      </c>
      <c r="J7" s="1" t="s">
        <v>18</v>
      </c>
      <c r="K7" s="1" t="s">
        <v>21</v>
      </c>
      <c r="L7" s="1" t="s">
        <v>1085</v>
      </c>
      <c r="M7" s="1" t="s">
        <v>148</v>
      </c>
      <c r="N7" s="1" t="s">
        <v>24</v>
      </c>
      <c r="O7" s="1" t="s">
        <v>25</v>
      </c>
      <c r="P7" s="1" t="s">
        <v>1729</v>
      </c>
      <c r="Q7" s="1" t="s">
        <v>25</v>
      </c>
      <c r="R7" s="1" t="s">
        <v>1729</v>
      </c>
    </row>
    <row r="8" spans="1:18" x14ac:dyDescent="0.35">
      <c r="A8" s="1" t="s">
        <v>15</v>
      </c>
      <c r="B8" s="1" t="s">
        <v>54</v>
      </c>
      <c r="C8" t="str">
        <f t="shared" si="0"/>
        <v>UPDATE mst_QuerysSqlite SET Id='007' WHERE Id='530'</v>
      </c>
      <c r="D8">
        <f t="shared" si="1"/>
        <v>530</v>
      </c>
      <c r="E8">
        <v>230</v>
      </c>
      <c r="F8" s="1" t="s">
        <v>1081</v>
      </c>
      <c r="G8" s="1" t="s">
        <v>18</v>
      </c>
      <c r="H8" s="1" t="s">
        <v>1258</v>
      </c>
      <c r="I8" s="1" t="s">
        <v>1730</v>
      </c>
      <c r="J8" s="1" t="s">
        <v>18</v>
      </c>
      <c r="K8" s="1" t="s">
        <v>21</v>
      </c>
      <c r="L8" s="1" t="s">
        <v>1085</v>
      </c>
      <c r="M8" s="1" t="s">
        <v>152</v>
      </c>
      <c r="N8" s="1" t="s">
        <v>24</v>
      </c>
      <c r="O8" s="1" t="s">
        <v>25</v>
      </c>
      <c r="P8" s="1" t="s">
        <v>1731</v>
      </c>
      <c r="Q8" s="1" t="s">
        <v>25</v>
      </c>
      <c r="R8" s="1" t="s">
        <v>1731</v>
      </c>
    </row>
    <row r="9" spans="1:18" x14ac:dyDescent="0.35">
      <c r="A9" s="1" t="s">
        <v>15</v>
      </c>
      <c r="B9" s="1" t="s">
        <v>60</v>
      </c>
      <c r="C9" t="str">
        <f t="shared" si="0"/>
        <v>UPDATE mst_QuerysSqlite SET Id='008' WHERE Id='531'</v>
      </c>
      <c r="D9">
        <f t="shared" si="1"/>
        <v>531</v>
      </c>
      <c r="E9">
        <v>231</v>
      </c>
      <c r="F9" s="1" t="s">
        <v>1082</v>
      </c>
      <c r="G9" s="1" t="s">
        <v>18</v>
      </c>
      <c r="H9" s="1" t="s">
        <v>1258</v>
      </c>
      <c r="I9" s="1" t="s">
        <v>1732</v>
      </c>
      <c r="J9" s="1" t="s">
        <v>18</v>
      </c>
      <c r="K9" s="1" t="s">
        <v>21</v>
      </c>
      <c r="L9" s="1" t="s">
        <v>1085</v>
      </c>
      <c r="M9" s="1" t="s">
        <v>143</v>
      </c>
      <c r="N9" s="1" t="s">
        <v>24</v>
      </c>
      <c r="O9" s="1" t="s">
        <v>25</v>
      </c>
      <c r="P9" s="1" t="s">
        <v>1733</v>
      </c>
      <c r="Q9" s="1" t="s">
        <v>25</v>
      </c>
      <c r="R9" s="1" t="s">
        <v>1733</v>
      </c>
    </row>
    <row r="10" spans="1:18" x14ac:dyDescent="0.35">
      <c r="A10" s="1" t="s">
        <v>15</v>
      </c>
      <c r="B10" s="1" t="s">
        <v>65</v>
      </c>
      <c r="C10" t="str">
        <f t="shared" si="0"/>
        <v>UPDATE mst_QuerysSqlite SET Id='009' WHERE Id='532'</v>
      </c>
      <c r="D10">
        <f t="shared" si="1"/>
        <v>532</v>
      </c>
      <c r="E10">
        <v>232</v>
      </c>
      <c r="F10" s="1" t="s">
        <v>1083</v>
      </c>
      <c r="G10" s="1" t="s">
        <v>18</v>
      </c>
      <c r="H10" s="1" t="s">
        <v>1258</v>
      </c>
      <c r="I10" s="1" t="s">
        <v>1734</v>
      </c>
      <c r="J10" s="1" t="s">
        <v>18</v>
      </c>
      <c r="K10" s="1" t="s">
        <v>135</v>
      </c>
      <c r="L10" s="1" t="s">
        <v>1085</v>
      </c>
      <c r="M10" s="1" t="s">
        <v>126</v>
      </c>
      <c r="N10" s="1" t="s">
        <v>24</v>
      </c>
      <c r="O10" s="1" t="s">
        <v>25</v>
      </c>
      <c r="P10" s="1" t="s">
        <v>1735</v>
      </c>
      <c r="Q10" s="1" t="s">
        <v>25</v>
      </c>
      <c r="R10" s="1" t="s">
        <v>1735</v>
      </c>
    </row>
    <row r="11" spans="1:18" x14ac:dyDescent="0.35">
      <c r="A11" s="1" t="s">
        <v>15</v>
      </c>
      <c r="B11" s="1" t="s">
        <v>71</v>
      </c>
      <c r="C11" t="str">
        <f t="shared" si="0"/>
        <v>UPDATE mst_QuerysSqlite SET Id='010' WHERE Id='533'</v>
      </c>
      <c r="D11">
        <f t="shared" si="1"/>
        <v>533</v>
      </c>
      <c r="E11">
        <v>233</v>
      </c>
      <c r="F11" s="1" t="s">
        <v>1084</v>
      </c>
      <c r="G11" s="1" t="s">
        <v>18</v>
      </c>
      <c r="H11" s="1" t="s">
        <v>1258</v>
      </c>
      <c r="I11" s="1" t="s">
        <v>1736</v>
      </c>
      <c r="J11" s="1" t="s">
        <v>18</v>
      </c>
      <c r="K11" s="1" t="s">
        <v>135</v>
      </c>
      <c r="L11" s="1" t="s">
        <v>1085</v>
      </c>
      <c r="M11" s="1" t="s">
        <v>126</v>
      </c>
      <c r="N11" s="1" t="s">
        <v>24</v>
      </c>
      <c r="O11" s="1" t="s">
        <v>25</v>
      </c>
      <c r="P11" s="1" t="s">
        <v>1737</v>
      </c>
      <c r="Q11" s="1" t="s">
        <v>25</v>
      </c>
      <c r="R11" s="1" t="s">
        <v>1737</v>
      </c>
    </row>
    <row r="12" spans="1:18" x14ac:dyDescent="0.35">
      <c r="A12" s="1" t="s">
        <v>15</v>
      </c>
      <c r="B12" s="1" t="s">
        <v>76</v>
      </c>
      <c r="C12" t="str">
        <f t="shared" si="0"/>
        <v>UPDATE mst_QuerysSqlite SET Id='011' WHERE Id='301'</v>
      </c>
      <c r="D12">
        <f t="shared" si="1"/>
        <v>301</v>
      </c>
      <c r="E12">
        <v>1</v>
      </c>
      <c r="F12" s="1" t="s">
        <v>17</v>
      </c>
      <c r="G12" s="1" t="s">
        <v>18</v>
      </c>
      <c r="H12" s="1" t="s">
        <v>19</v>
      </c>
      <c r="I12" s="1" t="s">
        <v>1256</v>
      </c>
      <c r="J12" s="1" t="s">
        <v>18</v>
      </c>
      <c r="K12" s="1" t="s">
        <v>21</v>
      </c>
      <c r="L12" s="1" t="s">
        <v>22</v>
      </c>
      <c r="M12" s="1" t="s">
        <v>23</v>
      </c>
      <c r="N12" s="1" t="s">
        <v>24</v>
      </c>
      <c r="O12" s="1" t="s">
        <v>1232</v>
      </c>
      <c r="P12" s="1" t="s">
        <v>1257</v>
      </c>
      <c r="Q12" s="1" t="s">
        <v>1232</v>
      </c>
      <c r="R12" s="1" t="s">
        <v>1257</v>
      </c>
    </row>
    <row r="13" spans="1:18" x14ac:dyDescent="0.35">
      <c r="A13" s="1" t="s">
        <v>15</v>
      </c>
      <c r="B13" s="1" t="s">
        <v>82</v>
      </c>
      <c r="C13" t="str">
        <f t="shared" si="0"/>
        <v>UPDATE mst_QuerysSqlite SET Id='012' WHERE Id='302'</v>
      </c>
      <c r="D13">
        <f t="shared" si="1"/>
        <v>302</v>
      </c>
      <c r="E13">
        <v>2</v>
      </c>
      <c r="F13" s="1" t="s">
        <v>289</v>
      </c>
      <c r="G13" s="1" t="s">
        <v>18</v>
      </c>
      <c r="H13" s="1" t="s">
        <v>1258</v>
      </c>
      <c r="I13" s="1" t="s">
        <v>1259</v>
      </c>
      <c r="J13" s="1" t="s">
        <v>34</v>
      </c>
      <c r="K13" s="1" t="s">
        <v>21</v>
      </c>
      <c r="L13" s="1" t="s">
        <v>22</v>
      </c>
      <c r="M13" s="1" t="s">
        <v>131</v>
      </c>
      <c r="N13" s="1" t="s">
        <v>24</v>
      </c>
      <c r="O13" s="1" t="s">
        <v>1232</v>
      </c>
      <c r="P13" s="1" t="s">
        <v>1260</v>
      </c>
      <c r="Q13" s="1" t="s">
        <v>1232</v>
      </c>
      <c r="R13" s="1" t="s">
        <v>1260</v>
      </c>
    </row>
    <row r="14" spans="1:18" x14ac:dyDescent="0.35">
      <c r="A14" s="1" t="s">
        <v>15</v>
      </c>
      <c r="B14" s="1" t="s">
        <v>87</v>
      </c>
      <c r="C14" t="str">
        <f t="shared" si="0"/>
        <v>UPDATE mst_QuerysSqlite SET Id='013' WHERE Id='303'</v>
      </c>
      <c r="D14">
        <f t="shared" si="1"/>
        <v>303</v>
      </c>
      <c r="E14">
        <v>3</v>
      </c>
      <c r="F14" s="1" t="s">
        <v>293</v>
      </c>
      <c r="G14" s="1" t="s">
        <v>18</v>
      </c>
      <c r="H14" s="1" t="s">
        <v>1258</v>
      </c>
      <c r="I14" s="1" t="s">
        <v>1261</v>
      </c>
      <c r="J14" s="1" t="s">
        <v>18</v>
      </c>
      <c r="K14" s="1" t="s">
        <v>135</v>
      </c>
      <c r="L14" s="1" t="s">
        <v>22</v>
      </c>
      <c r="M14" s="1" t="s">
        <v>126</v>
      </c>
      <c r="N14" s="1" t="s">
        <v>24</v>
      </c>
      <c r="O14" s="1" t="s">
        <v>1232</v>
      </c>
      <c r="P14" s="1" t="s">
        <v>1262</v>
      </c>
      <c r="Q14" s="1" t="s">
        <v>1232</v>
      </c>
      <c r="R14" s="1" t="s">
        <v>1262</v>
      </c>
    </row>
    <row r="15" spans="1:18" x14ac:dyDescent="0.35">
      <c r="A15" s="1" t="s">
        <v>15</v>
      </c>
      <c r="B15" s="1" t="s">
        <v>93</v>
      </c>
      <c r="C15" t="str">
        <f t="shared" si="0"/>
        <v>UPDATE mst_QuerysSqlite SET Id='014' WHERE Id='304'</v>
      </c>
      <c r="D15">
        <f t="shared" si="1"/>
        <v>304</v>
      </c>
      <c r="E15">
        <v>4</v>
      </c>
      <c r="F15" s="1" t="s">
        <v>296</v>
      </c>
      <c r="G15" s="1" t="s">
        <v>18</v>
      </c>
      <c r="H15" s="1" t="s">
        <v>1258</v>
      </c>
      <c r="I15" s="1" t="s">
        <v>1263</v>
      </c>
      <c r="J15" s="1" t="s">
        <v>18</v>
      </c>
      <c r="K15" s="1" t="s">
        <v>135</v>
      </c>
      <c r="L15" s="1" t="s">
        <v>22</v>
      </c>
      <c r="M15" s="1" t="s">
        <v>126</v>
      </c>
      <c r="N15" s="1" t="s">
        <v>24</v>
      </c>
      <c r="O15" s="1" t="s">
        <v>1232</v>
      </c>
      <c r="P15" s="1" t="s">
        <v>1264</v>
      </c>
      <c r="Q15" s="1" t="s">
        <v>1232</v>
      </c>
      <c r="R15" s="1" t="s">
        <v>1264</v>
      </c>
    </row>
    <row r="16" spans="1:18" x14ac:dyDescent="0.35">
      <c r="A16" s="1" t="s">
        <v>15</v>
      </c>
      <c r="B16" s="1" t="s">
        <v>97</v>
      </c>
      <c r="C16" t="str">
        <f t="shared" si="0"/>
        <v>UPDATE mst_QuerysSqlite SET Id='015' WHERE Id='305'</v>
      </c>
      <c r="D16">
        <f t="shared" si="1"/>
        <v>305</v>
      </c>
      <c r="E16">
        <v>5</v>
      </c>
      <c r="F16" s="1" t="s">
        <v>300</v>
      </c>
      <c r="G16" s="1" t="s">
        <v>18</v>
      </c>
      <c r="H16" s="1" t="s">
        <v>1258</v>
      </c>
      <c r="I16" s="1" t="s">
        <v>1265</v>
      </c>
      <c r="J16" s="1" t="s">
        <v>19</v>
      </c>
      <c r="K16" s="1" t="s">
        <v>21</v>
      </c>
      <c r="L16" s="1" t="s">
        <v>22</v>
      </c>
      <c r="M16" s="1" t="s">
        <v>143</v>
      </c>
      <c r="N16" s="1" t="s">
        <v>24</v>
      </c>
      <c r="O16" s="1" t="s">
        <v>1232</v>
      </c>
      <c r="P16" s="1" t="s">
        <v>1266</v>
      </c>
      <c r="Q16" s="1" t="s">
        <v>1232</v>
      </c>
      <c r="R16" s="1" t="s">
        <v>1266</v>
      </c>
    </row>
    <row r="17" spans="1:18" x14ac:dyDescent="0.35">
      <c r="A17" s="1" t="s">
        <v>15</v>
      </c>
      <c r="B17" s="1" t="s">
        <v>102</v>
      </c>
      <c r="C17" t="str">
        <f t="shared" si="0"/>
        <v>UPDATE mst_QuerysSqlite SET Id='016' WHERE Id='306'</v>
      </c>
      <c r="D17">
        <f t="shared" si="1"/>
        <v>306</v>
      </c>
      <c r="E17">
        <v>6</v>
      </c>
      <c r="F17" s="1" t="s">
        <v>303</v>
      </c>
      <c r="G17" s="1" t="s">
        <v>18</v>
      </c>
      <c r="H17" s="1" t="s">
        <v>1258</v>
      </c>
      <c r="I17" s="1" t="s">
        <v>1267</v>
      </c>
      <c r="J17" s="1" t="s">
        <v>18</v>
      </c>
      <c r="K17" s="1" t="s">
        <v>21</v>
      </c>
      <c r="L17" s="1" t="s">
        <v>22</v>
      </c>
      <c r="M17" s="1" t="s">
        <v>148</v>
      </c>
      <c r="N17" s="1" t="s">
        <v>24</v>
      </c>
      <c r="O17" s="1" t="s">
        <v>1232</v>
      </c>
      <c r="P17" s="1" t="s">
        <v>1268</v>
      </c>
      <c r="Q17" s="1" t="s">
        <v>1232</v>
      </c>
      <c r="R17" s="1" t="s">
        <v>1268</v>
      </c>
    </row>
    <row r="18" spans="1:18" x14ac:dyDescent="0.35">
      <c r="A18" s="1" t="s">
        <v>15</v>
      </c>
      <c r="B18" s="1" t="s">
        <v>108</v>
      </c>
      <c r="C18" t="str">
        <f t="shared" si="0"/>
        <v>UPDATE mst_QuerysSqlite SET Id='017' WHERE Id='307'</v>
      </c>
      <c r="D18">
        <f t="shared" si="1"/>
        <v>307</v>
      </c>
      <c r="E18">
        <v>7</v>
      </c>
      <c r="F18" s="1" t="s">
        <v>307</v>
      </c>
      <c r="G18" s="1" t="s">
        <v>18</v>
      </c>
      <c r="H18" s="1" t="s">
        <v>1258</v>
      </c>
      <c r="I18" s="1" t="s">
        <v>1269</v>
      </c>
      <c r="J18" s="1" t="s">
        <v>40</v>
      </c>
      <c r="K18" s="1" t="s">
        <v>21</v>
      </c>
      <c r="L18" s="1" t="s">
        <v>22</v>
      </c>
      <c r="M18" s="1" t="s">
        <v>152</v>
      </c>
      <c r="N18" s="1" t="s">
        <v>24</v>
      </c>
      <c r="O18" s="1" t="s">
        <v>1232</v>
      </c>
      <c r="P18" s="1" t="s">
        <v>1270</v>
      </c>
      <c r="Q18" s="1" t="s">
        <v>1232</v>
      </c>
      <c r="R18" s="1" t="s">
        <v>1270</v>
      </c>
    </row>
    <row r="19" spans="1:18" x14ac:dyDescent="0.35">
      <c r="A19" s="1" t="s">
        <v>15</v>
      </c>
      <c r="B19" s="1" t="s">
        <v>112</v>
      </c>
      <c r="C19" t="str">
        <f t="shared" si="0"/>
        <v>UPDATE mst_QuerysSqlite SET Id='018' WHERE Id='308'</v>
      </c>
      <c r="D19">
        <f t="shared" si="1"/>
        <v>308</v>
      </c>
      <c r="E19">
        <v>8</v>
      </c>
      <c r="F19" s="1" t="s">
        <v>310</v>
      </c>
      <c r="G19" s="1" t="s">
        <v>18</v>
      </c>
      <c r="H19" s="1" t="s">
        <v>1258</v>
      </c>
      <c r="I19" s="1" t="s">
        <v>1271</v>
      </c>
      <c r="J19" s="1" t="s">
        <v>18</v>
      </c>
      <c r="K19" s="1" t="s">
        <v>21</v>
      </c>
      <c r="L19" s="1" t="s">
        <v>22</v>
      </c>
      <c r="M19" s="1" t="s">
        <v>143</v>
      </c>
      <c r="N19" s="1" t="s">
        <v>24</v>
      </c>
      <c r="O19" s="1" t="s">
        <v>1232</v>
      </c>
      <c r="P19" s="1" t="s">
        <v>1272</v>
      </c>
      <c r="Q19" s="1" t="s">
        <v>1232</v>
      </c>
      <c r="R19" s="1" t="s">
        <v>1272</v>
      </c>
    </row>
    <row r="20" spans="1:18" x14ac:dyDescent="0.35">
      <c r="A20" s="1" t="s">
        <v>15</v>
      </c>
      <c r="B20" s="1" t="s">
        <v>117</v>
      </c>
      <c r="C20" t="str">
        <f t="shared" si="0"/>
        <v>UPDATE mst_QuerysSqlite SET Id='019' WHERE Id='309'</v>
      </c>
      <c r="D20">
        <f t="shared" si="1"/>
        <v>309</v>
      </c>
      <c r="E20">
        <v>9</v>
      </c>
      <c r="F20" s="1" t="s">
        <v>314</v>
      </c>
      <c r="G20" s="1" t="s">
        <v>18</v>
      </c>
      <c r="H20" s="1" t="s">
        <v>1258</v>
      </c>
      <c r="I20" s="1" t="s">
        <v>1273</v>
      </c>
      <c r="J20" s="1" t="s">
        <v>18</v>
      </c>
      <c r="K20" s="1" t="s">
        <v>135</v>
      </c>
      <c r="L20" s="1" t="s">
        <v>22</v>
      </c>
      <c r="M20" s="1" t="s">
        <v>126</v>
      </c>
      <c r="N20" s="1" t="s">
        <v>24</v>
      </c>
      <c r="O20" s="1" t="s">
        <v>1232</v>
      </c>
      <c r="P20" s="1" t="s">
        <v>1274</v>
      </c>
      <c r="Q20" s="1" t="s">
        <v>1232</v>
      </c>
      <c r="R20" s="1" t="s">
        <v>1274</v>
      </c>
    </row>
    <row r="21" spans="1:18" x14ac:dyDescent="0.35">
      <c r="A21" s="1" t="s">
        <v>15</v>
      </c>
      <c r="B21" s="1" t="s">
        <v>121</v>
      </c>
      <c r="C21" t="str">
        <f t="shared" si="0"/>
        <v>UPDATE mst_QuerysSqlite SET Id='020' WHERE Id='310'</v>
      </c>
      <c r="D21">
        <f t="shared" si="1"/>
        <v>310</v>
      </c>
      <c r="E21">
        <v>10</v>
      </c>
      <c r="F21" s="1" t="s">
        <v>317</v>
      </c>
      <c r="G21" s="1" t="s">
        <v>18</v>
      </c>
      <c r="H21" s="1" t="s">
        <v>1258</v>
      </c>
      <c r="I21" s="1" t="s">
        <v>1275</v>
      </c>
      <c r="J21" s="1" t="s">
        <v>19</v>
      </c>
      <c r="K21" s="1" t="s">
        <v>135</v>
      </c>
      <c r="L21" s="1" t="s">
        <v>22</v>
      </c>
      <c r="M21" s="1" t="s">
        <v>126</v>
      </c>
      <c r="N21" s="1" t="s">
        <v>24</v>
      </c>
      <c r="O21" s="1" t="s">
        <v>1232</v>
      </c>
      <c r="P21" s="1" t="s">
        <v>1276</v>
      </c>
      <c r="Q21" s="1" t="s">
        <v>1232</v>
      </c>
      <c r="R21" s="1" t="s">
        <v>1276</v>
      </c>
    </row>
    <row r="22" spans="1:18" x14ac:dyDescent="0.35">
      <c r="A22" s="1" t="s">
        <v>15</v>
      </c>
      <c r="B22" s="1" t="s">
        <v>128</v>
      </c>
      <c r="C22" t="str">
        <f t="shared" si="0"/>
        <v>UPDATE mst_QuerysSqlite SET Id='021' WHERE Id='311'</v>
      </c>
      <c r="D22">
        <f t="shared" si="1"/>
        <v>311</v>
      </c>
      <c r="E22">
        <v>11</v>
      </c>
      <c r="F22" s="1" t="s">
        <v>28</v>
      </c>
      <c r="G22" s="1" t="s">
        <v>18</v>
      </c>
      <c r="H22" s="1" t="s">
        <v>29</v>
      </c>
      <c r="I22" s="1" t="s">
        <v>1277</v>
      </c>
      <c r="J22" s="1" t="s">
        <v>18</v>
      </c>
      <c r="K22" s="1" t="s">
        <v>21</v>
      </c>
      <c r="L22" s="1" t="s">
        <v>31</v>
      </c>
      <c r="M22" s="1" t="s">
        <v>23</v>
      </c>
      <c r="N22" s="1" t="s">
        <v>24</v>
      </c>
      <c r="O22" s="1" t="s">
        <v>1232</v>
      </c>
      <c r="P22" s="1" t="s">
        <v>1278</v>
      </c>
      <c r="Q22" s="1" t="s">
        <v>1232</v>
      </c>
      <c r="R22" s="1" t="s">
        <v>1278</v>
      </c>
    </row>
    <row r="23" spans="1:18" x14ac:dyDescent="0.35">
      <c r="A23" s="1" t="s">
        <v>15</v>
      </c>
      <c r="B23" s="1" t="s">
        <v>132</v>
      </c>
      <c r="C23" t="str">
        <f t="shared" si="0"/>
        <v>UPDATE mst_QuerysSqlite SET Id='022' WHERE Id='312'</v>
      </c>
      <c r="D23">
        <f t="shared" si="1"/>
        <v>312</v>
      </c>
      <c r="E23">
        <v>12</v>
      </c>
      <c r="F23" s="1" t="s">
        <v>257</v>
      </c>
      <c r="G23" s="1" t="s">
        <v>18</v>
      </c>
      <c r="H23" s="1" t="s">
        <v>1258</v>
      </c>
      <c r="I23" s="1" t="s">
        <v>1279</v>
      </c>
      <c r="J23" s="1" t="s">
        <v>56</v>
      </c>
      <c r="K23" s="1" t="s">
        <v>21</v>
      </c>
      <c r="L23" s="1" t="s">
        <v>31</v>
      </c>
      <c r="M23" s="1" t="s">
        <v>131</v>
      </c>
      <c r="N23" s="1" t="s">
        <v>24</v>
      </c>
      <c r="O23" s="1" t="s">
        <v>1232</v>
      </c>
      <c r="P23" s="1" t="s">
        <v>1280</v>
      </c>
      <c r="Q23" s="1" t="s">
        <v>1232</v>
      </c>
      <c r="R23" s="1" t="s">
        <v>1280</v>
      </c>
    </row>
    <row r="24" spans="1:18" x14ac:dyDescent="0.35">
      <c r="A24" s="1" t="s">
        <v>15</v>
      </c>
      <c r="B24" s="1" t="s">
        <v>137</v>
      </c>
      <c r="C24" t="str">
        <f t="shared" si="0"/>
        <v>UPDATE mst_QuerysSqlite SET Id='023' WHERE Id='313'</v>
      </c>
      <c r="D24">
        <f t="shared" si="1"/>
        <v>313</v>
      </c>
      <c r="E24">
        <v>13</v>
      </c>
      <c r="F24" s="1" t="s">
        <v>261</v>
      </c>
      <c r="G24" s="1" t="s">
        <v>18</v>
      </c>
      <c r="H24" s="1" t="s">
        <v>1258</v>
      </c>
      <c r="I24" s="1" t="s">
        <v>1281</v>
      </c>
      <c r="J24" s="1" t="s">
        <v>18</v>
      </c>
      <c r="K24" s="1" t="s">
        <v>135</v>
      </c>
      <c r="L24" s="1" t="s">
        <v>31</v>
      </c>
      <c r="M24" s="1" t="s">
        <v>126</v>
      </c>
      <c r="N24" s="1" t="s">
        <v>24</v>
      </c>
      <c r="O24" s="1" t="s">
        <v>1232</v>
      </c>
      <c r="P24" s="1" t="s">
        <v>1282</v>
      </c>
      <c r="Q24" s="1" t="s">
        <v>1232</v>
      </c>
      <c r="R24" s="1" t="s">
        <v>1282</v>
      </c>
    </row>
    <row r="25" spans="1:18" x14ac:dyDescent="0.35">
      <c r="A25" s="1" t="s">
        <v>15</v>
      </c>
      <c r="B25" s="1" t="s">
        <v>140</v>
      </c>
      <c r="C25" t="str">
        <f t="shared" si="0"/>
        <v>UPDATE mst_QuerysSqlite SET Id='024' WHERE Id='314'</v>
      </c>
      <c r="D25">
        <f t="shared" si="1"/>
        <v>314</v>
      </c>
      <c r="E25">
        <v>14</v>
      </c>
      <c r="F25" s="1" t="s">
        <v>264</v>
      </c>
      <c r="G25" s="1" t="s">
        <v>18</v>
      </c>
      <c r="H25" s="1" t="s">
        <v>1258</v>
      </c>
      <c r="I25" s="1" t="s">
        <v>1283</v>
      </c>
      <c r="J25" s="1" t="s">
        <v>18</v>
      </c>
      <c r="K25" s="1" t="s">
        <v>135</v>
      </c>
      <c r="L25" s="1" t="s">
        <v>31</v>
      </c>
      <c r="M25" s="1" t="s">
        <v>126</v>
      </c>
      <c r="N25" s="1" t="s">
        <v>24</v>
      </c>
      <c r="O25" s="1" t="s">
        <v>1232</v>
      </c>
      <c r="P25" s="1" t="s">
        <v>1284</v>
      </c>
      <c r="Q25" s="1" t="s">
        <v>1232</v>
      </c>
      <c r="R25" s="1" t="s">
        <v>1284</v>
      </c>
    </row>
    <row r="26" spans="1:18" x14ac:dyDescent="0.35">
      <c r="A26" s="1" t="s">
        <v>15</v>
      </c>
      <c r="B26" s="1" t="s">
        <v>145</v>
      </c>
      <c r="C26" t="str">
        <f t="shared" si="0"/>
        <v>UPDATE mst_QuerysSqlite SET Id='025' WHERE Id='315'</v>
      </c>
      <c r="D26">
        <f t="shared" si="1"/>
        <v>315</v>
      </c>
      <c r="E26">
        <v>15</v>
      </c>
      <c r="F26" s="1" t="s">
        <v>268</v>
      </c>
      <c r="G26" s="1" t="s">
        <v>18</v>
      </c>
      <c r="H26" s="1" t="s">
        <v>1258</v>
      </c>
      <c r="I26" s="1" t="s">
        <v>1285</v>
      </c>
      <c r="J26" s="1" t="s">
        <v>19</v>
      </c>
      <c r="K26" s="1" t="s">
        <v>21</v>
      </c>
      <c r="L26" s="1" t="s">
        <v>31</v>
      </c>
      <c r="M26" s="1" t="s">
        <v>143</v>
      </c>
      <c r="N26" s="1" t="s">
        <v>24</v>
      </c>
      <c r="O26" s="1" t="s">
        <v>1232</v>
      </c>
      <c r="P26" s="1" t="s">
        <v>1286</v>
      </c>
      <c r="Q26" s="1" t="s">
        <v>1232</v>
      </c>
      <c r="R26" s="1" t="s">
        <v>1286</v>
      </c>
    </row>
    <row r="27" spans="1:18" x14ac:dyDescent="0.35">
      <c r="A27" s="1" t="s">
        <v>15</v>
      </c>
      <c r="B27" s="1" t="s">
        <v>149</v>
      </c>
      <c r="C27" t="str">
        <f t="shared" si="0"/>
        <v>UPDATE mst_QuerysSqlite SET Id='026' WHERE Id='316'</v>
      </c>
      <c r="D27">
        <f t="shared" si="1"/>
        <v>316</v>
      </c>
      <c r="E27">
        <v>16</v>
      </c>
      <c r="F27" s="1" t="s">
        <v>271</v>
      </c>
      <c r="G27" s="1" t="s">
        <v>18</v>
      </c>
      <c r="H27" s="1" t="s">
        <v>1258</v>
      </c>
      <c r="I27" s="1" t="s">
        <v>1287</v>
      </c>
      <c r="J27" s="1" t="s">
        <v>18</v>
      </c>
      <c r="K27" s="1" t="s">
        <v>21</v>
      </c>
      <c r="L27" s="1" t="s">
        <v>31</v>
      </c>
      <c r="M27" s="1" t="s">
        <v>148</v>
      </c>
      <c r="N27" s="1" t="s">
        <v>24</v>
      </c>
      <c r="O27" s="1" t="s">
        <v>1232</v>
      </c>
      <c r="P27" s="1" t="s">
        <v>1288</v>
      </c>
      <c r="Q27" s="1" t="s">
        <v>1232</v>
      </c>
      <c r="R27" s="1" t="s">
        <v>1288</v>
      </c>
    </row>
    <row r="28" spans="1:18" x14ac:dyDescent="0.35">
      <c r="A28" s="1" t="s">
        <v>15</v>
      </c>
      <c r="B28" s="1" t="s">
        <v>154</v>
      </c>
      <c r="C28" t="str">
        <f t="shared" si="0"/>
        <v>UPDATE mst_QuerysSqlite SET Id='027' WHERE Id='317'</v>
      </c>
      <c r="D28">
        <f t="shared" si="1"/>
        <v>317</v>
      </c>
      <c r="E28">
        <v>17</v>
      </c>
      <c r="F28" s="1" t="s">
        <v>275</v>
      </c>
      <c r="G28" s="1" t="s">
        <v>18</v>
      </c>
      <c r="H28" s="1" t="s">
        <v>1258</v>
      </c>
      <c r="I28" s="1" t="s">
        <v>1289</v>
      </c>
      <c r="J28" s="1" t="s">
        <v>56</v>
      </c>
      <c r="K28" s="1" t="s">
        <v>21</v>
      </c>
      <c r="L28" s="1" t="s">
        <v>31</v>
      </c>
      <c r="M28" s="1" t="s">
        <v>152</v>
      </c>
      <c r="N28" s="1" t="s">
        <v>24</v>
      </c>
      <c r="O28" s="1" t="s">
        <v>1232</v>
      </c>
      <c r="P28" s="1" t="s">
        <v>1290</v>
      </c>
      <c r="Q28" s="1" t="s">
        <v>1232</v>
      </c>
      <c r="R28" s="1" t="s">
        <v>1290</v>
      </c>
    </row>
    <row r="29" spans="1:18" x14ac:dyDescent="0.35">
      <c r="A29" s="1" t="s">
        <v>15</v>
      </c>
      <c r="B29" s="1" t="s">
        <v>157</v>
      </c>
      <c r="C29" t="str">
        <f t="shared" si="0"/>
        <v>UPDATE mst_QuerysSqlite SET Id='028' WHERE Id='318'</v>
      </c>
      <c r="D29">
        <f t="shared" si="1"/>
        <v>318</v>
      </c>
      <c r="E29">
        <v>18</v>
      </c>
      <c r="F29" s="1" t="s">
        <v>279</v>
      </c>
      <c r="G29" s="1" t="s">
        <v>18</v>
      </c>
      <c r="H29" s="1" t="s">
        <v>1258</v>
      </c>
      <c r="I29" s="1" t="s">
        <v>1291</v>
      </c>
      <c r="J29" s="1" t="s">
        <v>18</v>
      </c>
      <c r="K29" s="1" t="s">
        <v>21</v>
      </c>
      <c r="L29" s="1" t="s">
        <v>31</v>
      </c>
      <c r="M29" s="1" t="s">
        <v>143</v>
      </c>
      <c r="N29" s="1" t="s">
        <v>24</v>
      </c>
      <c r="O29" s="1" t="s">
        <v>1232</v>
      </c>
      <c r="P29" s="1" t="s">
        <v>1292</v>
      </c>
      <c r="Q29" s="1" t="s">
        <v>1232</v>
      </c>
      <c r="R29" s="1" t="s">
        <v>1292</v>
      </c>
    </row>
    <row r="30" spans="1:18" x14ac:dyDescent="0.35">
      <c r="A30" s="1" t="s">
        <v>15</v>
      </c>
      <c r="B30" s="1" t="s">
        <v>161</v>
      </c>
      <c r="C30" t="str">
        <f t="shared" si="0"/>
        <v>UPDATE mst_QuerysSqlite SET Id='029' WHERE Id='319'</v>
      </c>
      <c r="D30">
        <f t="shared" si="1"/>
        <v>319</v>
      </c>
      <c r="E30">
        <v>19</v>
      </c>
      <c r="F30" s="1" t="s">
        <v>282</v>
      </c>
      <c r="G30" s="1" t="s">
        <v>18</v>
      </c>
      <c r="H30" s="1" t="s">
        <v>1258</v>
      </c>
      <c r="I30" s="1" t="s">
        <v>1293</v>
      </c>
      <c r="J30" s="1" t="s">
        <v>18</v>
      </c>
      <c r="K30" s="1" t="s">
        <v>135</v>
      </c>
      <c r="L30" s="1" t="s">
        <v>31</v>
      </c>
      <c r="M30" s="1" t="s">
        <v>126</v>
      </c>
      <c r="N30" s="1" t="s">
        <v>24</v>
      </c>
      <c r="O30" s="1" t="s">
        <v>1232</v>
      </c>
      <c r="P30" s="1" t="s">
        <v>1294</v>
      </c>
      <c r="Q30" s="1" t="s">
        <v>1232</v>
      </c>
      <c r="R30" s="1" t="s">
        <v>1294</v>
      </c>
    </row>
    <row r="31" spans="1:18" x14ac:dyDescent="0.35">
      <c r="A31" s="1" t="s">
        <v>15</v>
      </c>
      <c r="B31" s="1" t="s">
        <v>165</v>
      </c>
      <c r="C31" t="str">
        <f t="shared" si="0"/>
        <v>UPDATE mst_QuerysSqlite SET Id='030' WHERE Id='320'</v>
      </c>
      <c r="D31">
        <f t="shared" si="1"/>
        <v>320</v>
      </c>
      <c r="E31">
        <v>20</v>
      </c>
      <c r="F31" s="1" t="s">
        <v>286</v>
      </c>
      <c r="G31" s="1" t="s">
        <v>18</v>
      </c>
      <c r="H31" s="1" t="s">
        <v>1258</v>
      </c>
      <c r="I31" s="1" t="s">
        <v>1295</v>
      </c>
      <c r="J31" s="1" t="s">
        <v>19</v>
      </c>
      <c r="K31" s="1" t="s">
        <v>135</v>
      </c>
      <c r="L31" s="1" t="s">
        <v>31</v>
      </c>
      <c r="M31" s="1" t="s">
        <v>126</v>
      </c>
      <c r="N31" s="1" t="s">
        <v>24</v>
      </c>
      <c r="O31" s="1" t="s">
        <v>1232</v>
      </c>
      <c r="P31" s="1" t="s">
        <v>1296</v>
      </c>
      <c r="Q31" s="1" t="s">
        <v>1232</v>
      </c>
      <c r="R31" s="1" t="s">
        <v>1296</v>
      </c>
    </row>
    <row r="32" spans="1:18" x14ac:dyDescent="0.35">
      <c r="A32" s="1" t="s">
        <v>15</v>
      </c>
      <c r="B32" s="1" t="s">
        <v>168</v>
      </c>
      <c r="C32" t="str">
        <f t="shared" si="0"/>
        <v>UPDATE mst_QuerysSqlite SET Id='031' WHERE Id='321'</v>
      </c>
      <c r="D32">
        <f t="shared" si="1"/>
        <v>321</v>
      </c>
      <c r="E32">
        <v>21</v>
      </c>
      <c r="F32" s="1" t="s">
        <v>33</v>
      </c>
      <c r="G32" s="1" t="s">
        <v>18</v>
      </c>
      <c r="H32" s="1" t="s">
        <v>34</v>
      </c>
      <c r="I32" s="1" t="s">
        <v>1297</v>
      </c>
      <c r="J32" s="1" t="s">
        <v>18</v>
      </c>
      <c r="K32" s="1" t="s">
        <v>21</v>
      </c>
      <c r="L32" s="1" t="s">
        <v>36</v>
      </c>
      <c r="M32" s="1" t="s">
        <v>23</v>
      </c>
      <c r="N32" s="1" t="s">
        <v>24</v>
      </c>
      <c r="O32" s="1" t="s">
        <v>1232</v>
      </c>
      <c r="P32" s="1" t="s">
        <v>1298</v>
      </c>
      <c r="Q32" s="1" t="s">
        <v>1232</v>
      </c>
      <c r="R32" s="1" t="s">
        <v>1298</v>
      </c>
    </row>
    <row r="33" spans="1:18" x14ac:dyDescent="0.35">
      <c r="A33" s="1" t="s">
        <v>15</v>
      </c>
      <c r="B33" s="1" t="s">
        <v>172</v>
      </c>
      <c r="C33" t="str">
        <f t="shared" si="0"/>
        <v>UPDATE mst_QuerysSqlite SET Id='032' WHERE Id='322'</v>
      </c>
      <c r="D33">
        <f t="shared" si="1"/>
        <v>322</v>
      </c>
      <c r="E33">
        <v>22</v>
      </c>
      <c r="F33" s="1" t="s">
        <v>353</v>
      </c>
      <c r="G33" s="1" t="s">
        <v>18</v>
      </c>
      <c r="H33" s="1" t="s">
        <v>1258</v>
      </c>
      <c r="I33" s="1" t="s">
        <v>1299</v>
      </c>
      <c r="J33" s="1" t="s">
        <v>45</v>
      </c>
      <c r="K33" s="1" t="s">
        <v>21</v>
      </c>
      <c r="L33" s="1" t="s">
        <v>36</v>
      </c>
      <c r="M33" s="1" t="s">
        <v>131</v>
      </c>
      <c r="N33" s="1" t="s">
        <v>24</v>
      </c>
      <c r="O33" s="1" t="s">
        <v>1232</v>
      </c>
      <c r="P33" s="1" t="s">
        <v>1300</v>
      </c>
      <c r="Q33" s="1" t="s">
        <v>1232</v>
      </c>
      <c r="R33" s="1" t="s">
        <v>1300</v>
      </c>
    </row>
    <row r="34" spans="1:18" x14ac:dyDescent="0.35">
      <c r="A34" s="1" t="s">
        <v>15</v>
      </c>
      <c r="B34" s="1" t="s">
        <v>175</v>
      </c>
      <c r="C34" t="str">
        <f t="shared" si="0"/>
        <v>UPDATE mst_QuerysSqlite SET Id='033' WHERE Id='323'</v>
      </c>
      <c r="D34">
        <f t="shared" si="1"/>
        <v>323</v>
      </c>
      <c r="E34">
        <v>23</v>
      </c>
      <c r="F34" s="1" t="s">
        <v>356</v>
      </c>
      <c r="G34" s="1" t="s">
        <v>18</v>
      </c>
      <c r="H34" s="1" t="s">
        <v>1258</v>
      </c>
      <c r="I34" s="1" t="s">
        <v>1301</v>
      </c>
      <c r="J34" s="1" t="s">
        <v>18</v>
      </c>
      <c r="K34" s="1" t="s">
        <v>135</v>
      </c>
      <c r="L34" s="1" t="s">
        <v>36</v>
      </c>
      <c r="M34" s="1" t="s">
        <v>126</v>
      </c>
      <c r="N34" s="1" t="s">
        <v>24</v>
      </c>
      <c r="O34" s="1" t="s">
        <v>1232</v>
      </c>
      <c r="P34" s="1" t="s">
        <v>1302</v>
      </c>
      <c r="Q34" s="1" t="s">
        <v>1232</v>
      </c>
      <c r="R34" s="1" t="s">
        <v>1302</v>
      </c>
    </row>
    <row r="35" spans="1:18" x14ac:dyDescent="0.35">
      <c r="A35" s="1" t="s">
        <v>15</v>
      </c>
      <c r="B35" s="1" t="s">
        <v>179</v>
      </c>
      <c r="C35" t="str">
        <f t="shared" si="0"/>
        <v>UPDATE mst_QuerysSqlite SET Id='034' WHERE Id='324'</v>
      </c>
      <c r="D35">
        <f t="shared" si="1"/>
        <v>324</v>
      </c>
      <c r="E35">
        <v>24</v>
      </c>
      <c r="F35" s="1" t="s">
        <v>360</v>
      </c>
      <c r="G35" s="1" t="s">
        <v>18</v>
      </c>
      <c r="H35" s="1" t="s">
        <v>1258</v>
      </c>
      <c r="I35" s="1" t="s">
        <v>1303</v>
      </c>
      <c r="J35" s="1" t="s">
        <v>18</v>
      </c>
      <c r="K35" s="1" t="s">
        <v>135</v>
      </c>
      <c r="L35" s="1" t="s">
        <v>36</v>
      </c>
      <c r="M35" s="1" t="s">
        <v>126</v>
      </c>
      <c r="N35" s="1" t="s">
        <v>24</v>
      </c>
      <c r="O35" s="1" t="s">
        <v>1232</v>
      </c>
      <c r="P35" s="1" t="s">
        <v>1304</v>
      </c>
      <c r="Q35" s="1" t="s">
        <v>1232</v>
      </c>
      <c r="R35" s="1" t="s">
        <v>1304</v>
      </c>
    </row>
    <row r="36" spans="1:18" x14ac:dyDescent="0.35">
      <c r="A36" s="1" t="s">
        <v>15</v>
      </c>
      <c r="B36" s="1" t="s">
        <v>182</v>
      </c>
      <c r="C36" t="str">
        <f t="shared" si="0"/>
        <v>UPDATE mst_QuerysSqlite SET Id='035' WHERE Id='325'</v>
      </c>
      <c r="D36">
        <f t="shared" si="1"/>
        <v>325</v>
      </c>
      <c r="E36">
        <v>25</v>
      </c>
      <c r="F36" s="1" t="s">
        <v>363</v>
      </c>
      <c r="G36" s="1" t="s">
        <v>18</v>
      </c>
      <c r="H36" s="1" t="s">
        <v>1258</v>
      </c>
      <c r="I36" s="1" t="s">
        <v>1305</v>
      </c>
      <c r="J36" s="1" t="s">
        <v>19</v>
      </c>
      <c r="K36" s="1" t="s">
        <v>21</v>
      </c>
      <c r="L36" s="1" t="s">
        <v>36</v>
      </c>
      <c r="M36" s="1" t="s">
        <v>143</v>
      </c>
      <c r="N36" s="1" t="s">
        <v>24</v>
      </c>
      <c r="O36" s="1" t="s">
        <v>1232</v>
      </c>
      <c r="P36" s="1" t="s">
        <v>1306</v>
      </c>
      <c r="Q36" s="1" t="s">
        <v>1232</v>
      </c>
      <c r="R36" s="1" t="s">
        <v>1306</v>
      </c>
    </row>
    <row r="37" spans="1:18" x14ac:dyDescent="0.35">
      <c r="A37" s="1" t="s">
        <v>15</v>
      </c>
      <c r="B37" s="1" t="s">
        <v>186</v>
      </c>
      <c r="C37" t="str">
        <f t="shared" si="0"/>
        <v>UPDATE mst_QuerysSqlite SET Id='036' WHERE Id='326'</v>
      </c>
      <c r="D37">
        <f t="shared" si="1"/>
        <v>326</v>
      </c>
      <c r="E37">
        <v>26</v>
      </c>
      <c r="F37" s="1" t="s">
        <v>367</v>
      </c>
      <c r="G37" s="1" t="s">
        <v>18</v>
      </c>
      <c r="H37" s="1" t="s">
        <v>1258</v>
      </c>
      <c r="I37" s="1" t="s">
        <v>1307</v>
      </c>
      <c r="J37" s="1" t="s">
        <v>18</v>
      </c>
      <c r="K37" s="1" t="s">
        <v>21</v>
      </c>
      <c r="L37" s="1" t="s">
        <v>36</v>
      </c>
      <c r="M37" s="1" t="s">
        <v>148</v>
      </c>
      <c r="N37" s="1" t="s">
        <v>24</v>
      </c>
      <c r="O37" s="1" t="s">
        <v>1232</v>
      </c>
      <c r="P37" s="1" t="s">
        <v>1308</v>
      </c>
      <c r="Q37" s="1" t="s">
        <v>1232</v>
      </c>
      <c r="R37" s="1" t="s">
        <v>1308</v>
      </c>
    </row>
    <row r="38" spans="1:18" x14ac:dyDescent="0.35">
      <c r="A38" s="1" t="s">
        <v>15</v>
      </c>
      <c r="B38" s="1" t="s">
        <v>189</v>
      </c>
      <c r="C38" t="str">
        <f t="shared" si="0"/>
        <v>UPDATE mst_QuerysSqlite SET Id='037' WHERE Id='327'</v>
      </c>
      <c r="D38">
        <f t="shared" si="1"/>
        <v>327</v>
      </c>
      <c r="E38">
        <v>27</v>
      </c>
      <c r="F38" s="1" t="s">
        <v>370</v>
      </c>
      <c r="G38" s="1" t="s">
        <v>18</v>
      </c>
      <c r="H38" s="1" t="s">
        <v>1258</v>
      </c>
      <c r="I38" s="1" t="s">
        <v>1309</v>
      </c>
      <c r="J38" s="1" t="s">
        <v>51</v>
      </c>
      <c r="K38" s="1" t="s">
        <v>21</v>
      </c>
      <c r="L38" s="1" t="s">
        <v>36</v>
      </c>
      <c r="M38" s="1" t="s">
        <v>152</v>
      </c>
      <c r="N38" s="1" t="s">
        <v>24</v>
      </c>
      <c r="O38" s="1" t="s">
        <v>1232</v>
      </c>
      <c r="P38" s="1" t="s">
        <v>1310</v>
      </c>
      <c r="Q38" s="1" t="s">
        <v>1232</v>
      </c>
      <c r="R38" s="1" t="s">
        <v>1310</v>
      </c>
    </row>
    <row r="39" spans="1:18" x14ac:dyDescent="0.35">
      <c r="A39" s="1" t="s">
        <v>15</v>
      </c>
      <c r="B39" s="1" t="s">
        <v>193</v>
      </c>
      <c r="C39" t="str">
        <f t="shared" si="0"/>
        <v>UPDATE mst_QuerysSqlite SET Id='038' WHERE Id='328'</v>
      </c>
      <c r="D39">
        <f t="shared" si="1"/>
        <v>328</v>
      </c>
      <c r="E39">
        <v>28</v>
      </c>
      <c r="F39" s="1" t="s">
        <v>374</v>
      </c>
      <c r="G39" s="1" t="s">
        <v>18</v>
      </c>
      <c r="H39" s="1" t="s">
        <v>1258</v>
      </c>
      <c r="I39" s="1" t="s">
        <v>1311</v>
      </c>
      <c r="J39" s="1" t="s">
        <v>18</v>
      </c>
      <c r="K39" s="1" t="s">
        <v>21</v>
      </c>
      <c r="L39" s="1" t="s">
        <v>36</v>
      </c>
      <c r="M39" s="1" t="s">
        <v>143</v>
      </c>
      <c r="N39" s="1" t="s">
        <v>24</v>
      </c>
      <c r="O39" s="1" t="s">
        <v>1232</v>
      </c>
      <c r="P39" s="1" t="s">
        <v>1312</v>
      </c>
      <c r="Q39" s="1" t="s">
        <v>1232</v>
      </c>
      <c r="R39" s="1" t="s">
        <v>1312</v>
      </c>
    </row>
    <row r="40" spans="1:18" x14ac:dyDescent="0.35">
      <c r="A40" s="1" t="s">
        <v>15</v>
      </c>
      <c r="B40" s="1" t="s">
        <v>196</v>
      </c>
      <c r="C40" t="str">
        <f t="shared" si="0"/>
        <v>UPDATE mst_QuerysSqlite SET Id='039' WHERE Id='329'</v>
      </c>
      <c r="D40">
        <f t="shared" si="1"/>
        <v>329</v>
      </c>
      <c r="E40">
        <v>29</v>
      </c>
      <c r="F40" s="1" t="s">
        <v>378</v>
      </c>
      <c r="G40" s="1" t="s">
        <v>18</v>
      </c>
      <c r="H40" s="1" t="s">
        <v>1258</v>
      </c>
      <c r="I40" s="1" t="s">
        <v>1313</v>
      </c>
      <c r="J40" s="1" t="s">
        <v>19</v>
      </c>
      <c r="K40" s="1" t="s">
        <v>135</v>
      </c>
      <c r="L40" s="1" t="s">
        <v>36</v>
      </c>
      <c r="M40" s="1" t="s">
        <v>126</v>
      </c>
      <c r="N40" s="1" t="s">
        <v>24</v>
      </c>
      <c r="O40" s="1" t="s">
        <v>1232</v>
      </c>
      <c r="P40" s="1" t="s">
        <v>1314</v>
      </c>
      <c r="Q40" s="1" t="s">
        <v>1232</v>
      </c>
      <c r="R40" s="1" t="s">
        <v>1314</v>
      </c>
    </row>
    <row r="41" spans="1:18" x14ac:dyDescent="0.35">
      <c r="A41" s="1" t="s">
        <v>15</v>
      </c>
      <c r="B41" s="1" t="s">
        <v>200</v>
      </c>
      <c r="C41" t="str">
        <f t="shared" si="0"/>
        <v>UPDATE mst_QuerysSqlite SET Id='040' WHERE Id='330'</v>
      </c>
      <c r="D41">
        <f t="shared" si="1"/>
        <v>330</v>
      </c>
      <c r="E41">
        <v>30</v>
      </c>
      <c r="F41" s="1" t="s">
        <v>381</v>
      </c>
      <c r="G41" s="1" t="s">
        <v>18</v>
      </c>
      <c r="H41" s="1" t="s">
        <v>1258</v>
      </c>
      <c r="I41" s="1" t="s">
        <v>1315</v>
      </c>
      <c r="J41" s="1" t="s">
        <v>19</v>
      </c>
      <c r="K41" s="1" t="s">
        <v>135</v>
      </c>
      <c r="L41" s="1" t="s">
        <v>36</v>
      </c>
      <c r="M41" s="1" t="s">
        <v>126</v>
      </c>
      <c r="N41" s="1" t="s">
        <v>24</v>
      </c>
      <c r="O41" s="1" t="s">
        <v>1232</v>
      </c>
      <c r="P41" s="1" t="s">
        <v>1316</v>
      </c>
      <c r="Q41" s="1" t="s">
        <v>1232</v>
      </c>
      <c r="R41" s="1" t="s">
        <v>1316</v>
      </c>
    </row>
    <row r="42" spans="1:18" x14ac:dyDescent="0.35">
      <c r="A42" s="1" t="s">
        <v>15</v>
      </c>
      <c r="B42" s="1" t="s">
        <v>203</v>
      </c>
      <c r="C42" t="str">
        <f t="shared" si="0"/>
        <v>UPDATE mst_QuerysSqlite SET Id='041' WHERE Id='331'</v>
      </c>
      <c r="D42">
        <f t="shared" si="1"/>
        <v>331</v>
      </c>
      <c r="E42">
        <v>31</v>
      </c>
      <c r="F42" s="1" t="s">
        <v>39</v>
      </c>
      <c r="G42" s="1" t="s">
        <v>18</v>
      </c>
      <c r="H42" s="1" t="s">
        <v>40</v>
      </c>
      <c r="I42" s="1" t="s">
        <v>1317</v>
      </c>
      <c r="J42" s="1" t="s">
        <v>18</v>
      </c>
      <c r="K42" s="1" t="s">
        <v>21</v>
      </c>
      <c r="L42" s="1" t="s">
        <v>42</v>
      </c>
      <c r="M42" s="1" t="s">
        <v>23</v>
      </c>
      <c r="N42" s="1" t="s">
        <v>24</v>
      </c>
      <c r="O42" s="1" t="s">
        <v>1232</v>
      </c>
      <c r="P42" s="1" t="s">
        <v>1318</v>
      </c>
      <c r="Q42" s="1" t="s">
        <v>1232</v>
      </c>
      <c r="R42" s="1" t="s">
        <v>1318</v>
      </c>
    </row>
    <row r="43" spans="1:18" x14ac:dyDescent="0.35">
      <c r="A43" s="1" t="s">
        <v>15</v>
      </c>
      <c r="B43" s="1" t="s">
        <v>207</v>
      </c>
      <c r="C43" t="str">
        <f t="shared" si="0"/>
        <v>UPDATE mst_QuerysSqlite SET Id='042' WHERE Id='332'</v>
      </c>
      <c r="D43">
        <f t="shared" si="1"/>
        <v>332</v>
      </c>
      <c r="E43">
        <v>32</v>
      </c>
      <c r="F43" s="1" t="s">
        <v>229</v>
      </c>
      <c r="G43" s="1" t="s">
        <v>18</v>
      </c>
      <c r="H43" s="1" t="s">
        <v>1258</v>
      </c>
      <c r="I43" s="1" t="s">
        <v>1319</v>
      </c>
      <c r="J43" s="1" t="s">
        <v>89</v>
      </c>
      <c r="K43" s="1" t="s">
        <v>21</v>
      </c>
      <c r="L43" s="1" t="s">
        <v>42</v>
      </c>
      <c r="M43" s="1" t="s">
        <v>131</v>
      </c>
      <c r="N43" s="1" t="s">
        <v>24</v>
      </c>
      <c r="O43" s="1" t="s">
        <v>1232</v>
      </c>
      <c r="P43" s="1" t="s">
        <v>1320</v>
      </c>
      <c r="Q43" s="1" t="s">
        <v>1232</v>
      </c>
      <c r="R43" s="1" t="s">
        <v>1320</v>
      </c>
    </row>
    <row r="44" spans="1:18" x14ac:dyDescent="0.35">
      <c r="A44" s="1" t="s">
        <v>15</v>
      </c>
      <c r="B44" s="1" t="s">
        <v>210</v>
      </c>
      <c r="C44" t="str">
        <f t="shared" si="0"/>
        <v>UPDATE mst_QuerysSqlite SET Id='043' WHERE Id='333'</v>
      </c>
      <c r="D44">
        <f t="shared" si="1"/>
        <v>333</v>
      </c>
      <c r="E44">
        <v>33</v>
      </c>
      <c r="F44" s="1" t="s">
        <v>233</v>
      </c>
      <c r="G44" s="1" t="s">
        <v>18</v>
      </c>
      <c r="H44" s="1" t="s">
        <v>1258</v>
      </c>
      <c r="I44" s="1" t="s">
        <v>1321</v>
      </c>
      <c r="J44" s="1" t="s">
        <v>18</v>
      </c>
      <c r="K44" s="1" t="s">
        <v>135</v>
      </c>
      <c r="L44" s="1" t="s">
        <v>42</v>
      </c>
      <c r="M44" s="1" t="s">
        <v>126</v>
      </c>
      <c r="N44" s="1" t="s">
        <v>24</v>
      </c>
      <c r="O44" s="1" t="s">
        <v>1232</v>
      </c>
      <c r="P44" s="1" t="s">
        <v>1322</v>
      </c>
      <c r="Q44" s="1" t="s">
        <v>1232</v>
      </c>
      <c r="R44" s="1" t="s">
        <v>1322</v>
      </c>
    </row>
    <row r="45" spans="1:18" x14ac:dyDescent="0.35">
      <c r="A45" s="1" t="s">
        <v>15</v>
      </c>
      <c r="B45" s="1" t="s">
        <v>214</v>
      </c>
      <c r="C45" t="str">
        <f t="shared" si="0"/>
        <v>UPDATE mst_QuerysSqlite SET Id='044' WHERE Id='334'</v>
      </c>
      <c r="D45">
        <f t="shared" si="1"/>
        <v>334</v>
      </c>
      <c r="E45">
        <v>34</v>
      </c>
      <c r="F45" s="1" t="s">
        <v>236</v>
      </c>
      <c r="G45" s="1" t="s">
        <v>18</v>
      </c>
      <c r="H45" s="1" t="s">
        <v>1258</v>
      </c>
      <c r="I45" s="1" t="s">
        <v>1323</v>
      </c>
      <c r="J45" s="1" t="s">
        <v>19</v>
      </c>
      <c r="K45" s="1" t="s">
        <v>21</v>
      </c>
      <c r="L45" s="1" t="s">
        <v>42</v>
      </c>
      <c r="M45" s="1" t="s">
        <v>143</v>
      </c>
      <c r="N45" s="1" t="s">
        <v>24</v>
      </c>
      <c r="O45" s="1" t="s">
        <v>1232</v>
      </c>
      <c r="P45" s="1" t="s">
        <v>1324</v>
      </c>
      <c r="Q45" s="1" t="s">
        <v>1232</v>
      </c>
      <c r="R45" s="1" t="s">
        <v>1324</v>
      </c>
    </row>
    <row r="46" spans="1:18" x14ac:dyDescent="0.35">
      <c r="A46" s="1" t="s">
        <v>15</v>
      </c>
      <c r="B46" s="1" t="s">
        <v>217</v>
      </c>
      <c r="C46" t="str">
        <f t="shared" si="0"/>
        <v>UPDATE mst_QuerysSqlite SET Id='045' WHERE Id='335'</v>
      </c>
      <c r="D46">
        <f t="shared" si="1"/>
        <v>335</v>
      </c>
      <c r="E46">
        <v>35</v>
      </c>
      <c r="F46" s="1" t="s">
        <v>240</v>
      </c>
      <c r="G46" s="1" t="s">
        <v>18</v>
      </c>
      <c r="H46" s="1" t="s">
        <v>1258</v>
      </c>
      <c r="I46" s="1" t="s">
        <v>1325</v>
      </c>
      <c r="J46" s="1" t="s">
        <v>18</v>
      </c>
      <c r="K46" s="1" t="s">
        <v>21</v>
      </c>
      <c r="L46" s="1" t="s">
        <v>42</v>
      </c>
      <c r="M46" s="1" t="s">
        <v>148</v>
      </c>
      <c r="N46" s="1" t="s">
        <v>24</v>
      </c>
      <c r="O46" s="1" t="s">
        <v>1232</v>
      </c>
      <c r="P46" s="1" t="s">
        <v>1326</v>
      </c>
      <c r="Q46" s="1" t="s">
        <v>1232</v>
      </c>
      <c r="R46" s="1" t="s">
        <v>1326</v>
      </c>
    </row>
    <row r="47" spans="1:18" x14ac:dyDescent="0.35">
      <c r="A47" s="1" t="s">
        <v>15</v>
      </c>
      <c r="B47" s="1" t="s">
        <v>221</v>
      </c>
      <c r="C47" t="str">
        <f t="shared" si="0"/>
        <v>UPDATE mst_QuerysSqlite SET Id='046' WHERE Id='336'</v>
      </c>
      <c r="D47">
        <f t="shared" si="1"/>
        <v>336</v>
      </c>
      <c r="E47">
        <v>36</v>
      </c>
      <c r="F47" s="1" t="s">
        <v>243</v>
      </c>
      <c r="G47" s="1" t="s">
        <v>18</v>
      </c>
      <c r="H47" s="1" t="s">
        <v>1258</v>
      </c>
      <c r="I47" s="1" t="s">
        <v>1327</v>
      </c>
      <c r="J47" s="1" t="s">
        <v>89</v>
      </c>
      <c r="K47" s="1" t="s">
        <v>21</v>
      </c>
      <c r="L47" s="1" t="s">
        <v>42</v>
      </c>
      <c r="M47" s="1" t="s">
        <v>152</v>
      </c>
      <c r="N47" s="1" t="s">
        <v>24</v>
      </c>
      <c r="O47" s="1" t="s">
        <v>1232</v>
      </c>
      <c r="P47" s="1" t="s">
        <v>1328</v>
      </c>
      <c r="Q47" s="1" t="s">
        <v>1232</v>
      </c>
      <c r="R47" s="1" t="s">
        <v>1328</v>
      </c>
    </row>
    <row r="48" spans="1:18" x14ac:dyDescent="0.35">
      <c r="A48" s="1" t="s">
        <v>15</v>
      </c>
      <c r="B48" s="1" t="s">
        <v>225</v>
      </c>
      <c r="C48" t="str">
        <f t="shared" si="0"/>
        <v>UPDATE mst_QuerysSqlite SET Id='047' WHERE Id='337'</v>
      </c>
      <c r="D48">
        <f t="shared" si="1"/>
        <v>337</v>
      </c>
      <c r="E48">
        <v>37</v>
      </c>
      <c r="F48" s="1" t="s">
        <v>247</v>
      </c>
      <c r="G48" s="1" t="s">
        <v>18</v>
      </c>
      <c r="H48" s="1" t="s">
        <v>1258</v>
      </c>
      <c r="I48" s="1" t="s">
        <v>1329</v>
      </c>
      <c r="J48" s="1" t="s">
        <v>18</v>
      </c>
      <c r="K48" s="1" t="s">
        <v>21</v>
      </c>
      <c r="L48" s="1" t="s">
        <v>42</v>
      </c>
      <c r="M48" s="1" t="s">
        <v>143</v>
      </c>
      <c r="N48" s="1" t="s">
        <v>24</v>
      </c>
      <c r="O48" s="1" t="s">
        <v>1232</v>
      </c>
      <c r="P48" s="1" t="s">
        <v>1330</v>
      </c>
      <c r="Q48" s="1" t="s">
        <v>1232</v>
      </c>
      <c r="R48" s="1" t="s">
        <v>1330</v>
      </c>
    </row>
    <row r="49" spans="1:18" x14ac:dyDescent="0.35">
      <c r="A49" s="1" t="s">
        <v>15</v>
      </c>
      <c r="B49" s="1" t="s">
        <v>228</v>
      </c>
      <c r="C49" t="str">
        <f t="shared" si="0"/>
        <v>UPDATE mst_QuerysSqlite SET Id='048' WHERE Id='338'</v>
      </c>
      <c r="D49">
        <f t="shared" si="1"/>
        <v>338</v>
      </c>
      <c r="E49">
        <v>38</v>
      </c>
      <c r="F49" s="1" t="s">
        <v>250</v>
      </c>
      <c r="G49" s="1" t="s">
        <v>18</v>
      </c>
      <c r="H49" s="1" t="s">
        <v>1258</v>
      </c>
      <c r="I49" s="1" t="s">
        <v>1331</v>
      </c>
      <c r="J49" s="1" t="s">
        <v>18</v>
      </c>
      <c r="K49" s="1" t="s">
        <v>135</v>
      </c>
      <c r="L49" s="1" t="s">
        <v>42</v>
      </c>
      <c r="M49" s="1" t="s">
        <v>126</v>
      </c>
      <c r="N49" s="1" t="s">
        <v>24</v>
      </c>
      <c r="O49" s="1" t="s">
        <v>1232</v>
      </c>
      <c r="P49" s="1" t="s">
        <v>1332</v>
      </c>
      <c r="Q49" s="1" t="s">
        <v>1232</v>
      </c>
      <c r="R49" s="1" t="s">
        <v>1332</v>
      </c>
    </row>
    <row r="50" spans="1:18" x14ac:dyDescent="0.35">
      <c r="A50" s="1" t="s">
        <v>15</v>
      </c>
      <c r="B50" s="1" t="s">
        <v>232</v>
      </c>
      <c r="C50" t="str">
        <f t="shared" si="0"/>
        <v>UPDATE mst_QuerysSqlite SET Id='049' WHERE Id='339'</v>
      </c>
      <c r="D50">
        <f t="shared" si="1"/>
        <v>339</v>
      </c>
      <c r="E50">
        <v>39</v>
      </c>
      <c r="F50" s="1" t="s">
        <v>254</v>
      </c>
      <c r="G50" s="1" t="s">
        <v>18</v>
      </c>
      <c r="H50" s="1" t="s">
        <v>1258</v>
      </c>
      <c r="I50" s="1" t="s">
        <v>1333</v>
      </c>
      <c r="J50" s="1" t="s">
        <v>19</v>
      </c>
      <c r="K50" s="1" t="s">
        <v>135</v>
      </c>
      <c r="L50" s="1" t="s">
        <v>42</v>
      </c>
      <c r="M50" s="1" t="s">
        <v>126</v>
      </c>
      <c r="N50" s="1" t="s">
        <v>24</v>
      </c>
      <c r="O50" s="1" t="s">
        <v>1232</v>
      </c>
      <c r="P50" s="1" t="s">
        <v>1334</v>
      </c>
      <c r="Q50" s="1" t="s">
        <v>1232</v>
      </c>
      <c r="R50" s="1" t="s">
        <v>1334</v>
      </c>
    </row>
    <row r="51" spans="1:18" x14ac:dyDescent="0.35">
      <c r="A51" s="1" t="s">
        <v>15</v>
      </c>
      <c r="B51" s="1" t="s">
        <v>235</v>
      </c>
      <c r="C51" t="str">
        <f t="shared" si="0"/>
        <v>UPDATE mst_QuerysSqlite SET Id='050' WHERE Id='340'</v>
      </c>
      <c r="D51">
        <f t="shared" si="1"/>
        <v>340</v>
      </c>
      <c r="E51">
        <v>40</v>
      </c>
      <c r="F51" s="1" t="s">
        <v>44</v>
      </c>
      <c r="G51" s="1" t="s">
        <v>18</v>
      </c>
      <c r="H51" s="1" t="s">
        <v>45</v>
      </c>
      <c r="I51" s="1" t="s">
        <v>1335</v>
      </c>
      <c r="J51" s="1" t="s">
        <v>18</v>
      </c>
      <c r="K51" s="1" t="s">
        <v>21</v>
      </c>
      <c r="L51" s="1" t="s">
        <v>47</v>
      </c>
      <c r="M51" s="1" t="s">
        <v>23</v>
      </c>
      <c r="N51" s="1" t="s">
        <v>24</v>
      </c>
      <c r="O51" s="1" t="s">
        <v>1232</v>
      </c>
      <c r="P51" s="1" t="s">
        <v>1336</v>
      </c>
      <c r="Q51" s="1" t="s">
        <v>1232</v>
      </c>
      <c r="R51" s="1" t="s">
        <v>1336</v>
      </c>
    </row>
    <row r="52" spans="1:18" x14ac:dyDescent="0.35">
      <c r="A52" s="1" t="s">
        <v>15</v>
      </c>
      <c r="B52" s="1" t="s">
        <v>239</v>
      </c>
      <c r="C52" t="str">
        <f t="shared" si="0"/>
        <v>UPDATE mst_QuerysSqlite SET Id='051' WHERE Id='341'</v>
      </c>
      <c r="D52">
        <f t="shared" si="1"/>
        <v>341</v>
      </c>
      <c r="E52">
        <v>41</v>
      </c>
      <c r="F52" s="1" t="s">
        <v>518</v>
      </c>
      <c r="G52" s="1" t="s">
        <v>18</v>
      </c>
      <c r="H52" s="1" t="s">
        <v>1258</v>
      </c>
      <c r="I52" s="1" t="s">
        <v>1337</v>
      </c>
      <c r="J52" s="1" t="s">
        <v>73</v>
      </c>
      <c r="K52" s="1" t="s">
        <v>21</v>
      </c>
      <c r="L52" s="1" t="s">
        <v>47</v>
      </c>
      <c r="M52" s="1" t="s">
        <v>131</v>
      </c>
      <c r="N52" s="1" t="s">
        <v>24</v>
      </c>
      <c r="O52" s="1" t="s">
        <v>1232</v>
      </c>
      <c r="P52" s="1" t="s">
        <v>1338</v>
      </c>
      <c r="Q52" s="1" t="s">
        <v>1232</v>
      </c>
      <c r="R52" s="1" t="s">
        <v>1338</v>
      </c>
    </row>
    <row r="53" spans="1:18" x14ac:dyDescent="0.35">
      <c r="A53" s="1" t="s">
        <v>15</v>
      </c>
      <c r="B53" s="1" t="s">
        <v>242</v>
      </c>
      <c r="C53" t="str">
        <f t="shared" si="0"/>
        <v>UPDATE mst_QuerysSqlite SET Id='052' WHERE Id='342'</v>
      </c>
      <c r="D53">
        <f t="shared" si="1"/>
        <v>342</v>
      </c>
      <c r="E53">
        <v>42</v>
      </c>
      <c r="F53" s="1" t="s">
        <v>522</v>
      </c>
      <c r="G53" s="1" t="s">
        <v>18</v>
      </c>
      <c r="H53" s="1" t="s">
        <v>1258</v>
      </c>
      <c r="I53" s="1" t="s">
        <v>1339</v>
      </c>
      <c r="J53" s="1" t="s">
        <v>18</v>
      </c>
      <c r="K53" s="1" t="s">
        <v>135</v>
      </c>
      <c r="L53" s="1" t="s">
        <v>47</v>
      </c>
      <c r="M53" s="1" t="s">
        <v>126</v>
      </c>
      <c r="N53" s="1" t="s">
        <v>24</v>
      </c>
      <c r="O53" s="1" t="s">
        <v>1232</v>
      </c>
      <c r="P53" s="1" t="s">
        <v>1340</v>
      </c>
      <c r="Q53" s="1" t="s">
        <v>1232</v>
      </c>
      <c r="R53" s="1" t="s">
        <v>1340</v>
      </c>
    </row>
    <row r="54" spans="1:18" x14ac:dyDescent="0.35">
      <c r="A54" s="1" t="s">
        <v>15</v>
      </c>
      <c r="B54" s="1" t="s">
        <v>246</v>
      </c>
      <c r="C54" t="str">
        <f t="shared" si="0"/>
        <v>UPDATE mst_QuerysSqlite SET Id='053' WHERE Id='343'</v>
      </c>
      <c r="D54">
        <f t="shared" si="1"/>
        <v>343</v>
      </c>
      <c r="E54">
        <v>43</v>
      </c>
      <c r="F54" s="1" t="s">
        <v>526</v>
      </c>
      <c r="G54" s="1" t="s">
        <v>18</v>
      </c>
      <c r="H54" s="1" t="s">
        <v>1258</v>
      </c>
      <c r="I54" s="1" t="s">
        <v>1341</v>
      </c>
      <c r="J54" s="1" t="s">
        <v>29</v>
      </c>
      <c r="K54" s="1" t="s">
        <v>21</v>
      </c>
      <c r="L54" s="1" t="s">
        <v>47</v>
      </c>
      <c r="M54" s="1" t="s">
        <v>143</v>
      </c>
      <c r="N54" s="1" t="s">
        <v>24</v>
      </c>
      <c r="O54" s="1" t="s">
        <v>1232</v>
      </c>
      <c r="P54" s="1" t="s">
        <v>1342</v>
      </c>
      <c r="Q54" s="1" t="s">
        <v>1232</v>
      </c>
      <c r="R54" s="1" t="s">
        <v>1342</v>
      </c>
    </row>
    <row r="55" spans="1:18" x14ac:dyDescent="0.35">
      <c r="A55" s="1" t="s">
        <v>15</v>
      </c>
      <c r="B55" s="1" t="s">
        <v>249</v>
      </c>
      <c r="C55" t="str">
        <f t="shared" si="0"/>
        <v>UPDATE mst_QuerysSqlite SET Id='054' WHERE Id='344'</v>
      </c>
      <c r="D55">
        <f t="shared" si="1"/>
        <v>344</v>
      </c>
      <c r="E55">
        <v>44</v>
      </c>
      <c r="F55" s="1" t="s">
        <v>529</v>
      </c>
      <c r="G55" s="1" t="s">
        <v>18</v>
      </c>
      <c r="H55" s="1" t="s">
        <v>1258</v>
      </c>
      <c r="I55" s="1" t="s">
        <v>1343</v>
      </c>
      <c r="J55" s="1" t="s">
        <v>18</v>
      </c>
      <c r="K55" s="1" t="s">
        <v>21</v>
      </c>
      <c r="L55" s="1" t="s">
        <v>47</v>
      </c>
      <c r="M55" s="1" t="s">
        <v>148</v>
      </c>
      <c r="N55" s="1" t="s">
        <v>24</v>
      </c>
      <c r="O55" s="1" t="s">
        <v>1232</v>
      </c>
      <c r="P55" s="1" t="s">
        <v>1344</v>
      </c>
      <c r="Q55" s="1" t="s">
        <v>1232</v>
      </c>
      <c r="R55" s="1" t="s">
        <v>1344</v>
      </c>
    </row>
    <row r="56" spans="1:18" x14ac:dyDescent="0.35">
      <c r="A56" s="1" t="s">
        <v>15</v>
      </c>
      <c r="B56" s="1" t="s">
        <v>253</v>
      </c>
      <c r="C56" t="str">
        <f t="shared" si="0"/>
        <v>UPDATE mst_QuerysSqlite SET Id='055' WHERE Id='345'</v>
      </c>
      <c r="D56">
        <f t="shared" si="1"/>
        <v>345</v>
      </c>
      <c r="E56">
        <v>45</v>
      </c>
      <c r="F56" s="1" t="s">
        <v>533</v>
      </c>
      <c r="G56" s="1" t="s">
        <v>18</v>
      </c>
      <c r="H56" s="1" t="s">
        <v>1258</v>
      </c>
      <c r="I56" s="1" t="s">
        <v>1345</v>
      </c>
      <c r="J56" s="1" t="s">
        <v>89</v>
      </c>
      <c r="K56" s="1" t="s">
        <v>21</v>
      </c>
      <c r="L56" s="1" t="s">
        <v>47</v>
      </c>
      <c r="M56" s="1" t="s">
        <v>152</v>
      </c>
      <c r="N56" s="1" t="s">
        <v>24</v>
      </c>
      <c r="O56" s="1" t="s">
        <v>1232</v>
      </c>
      <c r="P56" s="1" t="s">
        <v>1346</v>
      </c>
      <c r="Q56" s="1" t="s">
        <v>1232</v>
      </c>
      <c r="R56" s="1" t="s">
        <v>1346</v>
      </c>
    </row>
    <row r="57" spans="1:18" x14ac:dyDescent="0.35">
      <c r="A57" s="1" t="s">
        <v>15</v>
      </c>
      <c r="B57" s="1" t="s">
        <v>256</v>
      </c>
      <c r="C57" t="str">
        <f t="shared" si="0"/>
        <v>UPDATE mst_QuerysSqlite SET Id='056' WHERE Id='346'</v>
      </c>
      <c r="D57">
        <f t="shared" si="1"/>
        <v>346</v>
      </c>
      <c r="E57">
        <v>46</v>
      </c>
      <c r="F57" s="1" t="s">
        <v>536</v>
      </c>
      <c r="G57" s="1" t="s">
        <v>18</v>
      </c>
      <c r="H57" s="1" t="s">
        <v>1258</v>
      </c>
      <c r="I57" s="1" t="s">
        <v>1347</v>
      </c>
      <c r="J57" s="1" t="s">
        <v>18</v>
      </c>
      <c r="K57" s="1" t="s">
        <v>21</v>
      </c>
      <c r="L57" s="1" t="s">
        <v>47</v>
      </c>
      <c r="M57" s="1" t="s">
        <v>143</v>
      </c>
      <c r="N57" s="1" t="s">
        <v>24</v>
      </c>
      <c r="O57" s="1" t="s">
        <v>1232</v>
      </c>
      <c r="P57" s="1" t="s">
        <v>1348</v>
      </c>
      <c r="Q57" s="1" t="s">
        <v>1232</v>
      </c>
      <c r="R57" s="1" t="s">
        <v>1348</v>
      </c>
    </row>
    <row r="58" spans="1:18" x14ac:dyDescent="0.35">
      <c r="A58" s="1" t="s">
        <v>15</v>
      </c>
      <c r="B58" s="1" t="s">
        <v>260</v>
      </c>
      <c r="C58" t="str">
        <f t="shared" si="0"/>
        <v>UPDATE mst_QuerysSqlite SET Id='057' WHERE Id='347'</v>
      </c>
      <c r="D58">
        <f t="shared" si="1"/>
        <v>347</v>
      </c>
      <c r="E58">
        <v>47</v>
      </c>
      <c r="F58" s="1" t="s">
        <v>540</v>
      </c>
      <c r="G58" s="1" t="s">
        <v>18</v>
      </c>
      <c r="H58" s="1" t="s">
        <v>1258</v>
      </c>
      <c r="I58" s="1" t="s">
        <v>1349</v>
      </c>
      <c r="J58" s="1" t="s">
        <v>18</v>
      </c>
      <c r="K58" s="1" t="s">
        <v>135</v>
      </c>
      <c r="L58" s="1" t="s">
        <v>47</v>
      </c>
      <c r="M58" s="1" t="s">
        <v>126</v>
      </c>
      <c r="N58" s="1" t="s">
        <v>24</v>
      </c>
      <c r="O58" s="1" t="s">
        <v>1232</v>
      </c>
      <c r="P58" s="1" t="s">
        <v>1350</v>
      </c>
      <c r="Q58" s="1" t="s">
        <v>1232</v>
      </c>
      <c r="R58" s="1" t="s">
        <v>1350</v>
      </c>
    </row>
    <row r="59" spans="1:18" x14ac:dyDescent="0.35">
      <c r="A59" s="1" t="s">
        <v>15</v>
      </c>
      <c r="B59" s="1" t="s">
        <v>263</v>
      </c>
      <c r="C59" t="str">
        <f t="shared" si="0"/>
        <v>UPDATE mst_QuerysSqlite SET Id='058' WHERE Id='348'</v>
      </c>
      <c r="D59">
        <f t="shared" si="1"/>
        <v>348</v>
      </c>
      <c r="E59">
        <v>48</v>
      </c>
      <c r="F59" s="1" t="s">
        <v>543</v>
      </c>
      <c r="G59" s="1" t="s">
        <v>18</v>
      </c>
      <c r="H59" s="1" t="s">
        <v>1258</v>
      </c>
      <c r="I59" s="1" t="s">
        <v>1351</v>
      </c>
      <c r="J59" s="1" t="s">
        <v>104</v>
      </c>
      <c r="K59" s="1" t="s">
        <v>135</v>
      </c>
      <c r="L59" s="1" t="s">
        <v>47</v>
      </c>
      <c r="M59" s="1" t="s">
        <v>126</v>
      </c>
      <c r="N59" s="1" t="s">
        <v>24</v>
      </c>
      <c r="O59" s="1" t="s">
        <v>1232</v>
      </c>
      <c r="P59" s="1" t="s">
        <v>1352</v>
      </c>
      <c r="Q59" s="1" t="s">
        <v>1232</v>
      </c>
      <c r="R59" s="1" t="s">
        <v>1352</v>
      </c>
    </row>
    <row r="60" spans="1:18" x14ac:dyDescent="0.35">
      <c r="A60" s="1" t="s">
        <v>15</v>
      </c>
      <c r="B60" s="1" t="s">
        <v>267</v>
      </c>
      <c r="C60" t="str">
        <f t="shared" si="0"/>
        <v>UPDATE mst_QuerysSqlite SET Id='059' WHERE Id='349'</v>
      </c>
      <c r="D60">
        <f t="shared" si="1"/>
        <v>349</v>
      </c>
      <c r="E60">
        <v>49</v>
      </c>
      <c r="F60" s="1" t="s">
        <v>547</v>
      </c>
      <c r="G60" s="1" t="s">
        <v>18</v>
      </c>
      <c r="H60" s="1" t="s">
        <v>1258</v>
      </c>
      <c r="I60" s="1" t="s">
        <v>1353</v>
      </c>
      <c r="J60" s="1" t="s">
        <v>29</v>
      </c>
      <c r="K60" s="1" t="s">
        <v>135</v>
      </c>
      <c r="L60" s="1" t="s">
        <v>47</v>
      </c>
      <c r="M60" s="1" t="s">
        <v>126</v>
      </c>
      <c r="N60" s="1" t="s">
        <v>24</v>
      </c>
      <c r="O60" s="1" t="s">
        <v>1232</v>
      </c>
      <c r="P60" s="1" t="s">
        <v>1354</v>
      </c>
      <c r="Q60" s="1" t="s">
        <v>1232</v>
      </c>
      <c r="R60" s="1" t="s">
        <v>1354</v>
      </c>
    </row>
    <row r="61" spans="1:18" x14ac:dyDescent="0.35">
      <c r="A61" s="1" t="s">
        <v>15</v>
      </c>
      <c r="B61" s="1" t="s">
        <v>270</v>
      </c>
      <c r="C61" t="str">
        <f t="shared" si="0"/>
        <v>UPDATE mst_QuerysSqlite SET Id='060' WHERE Id='350'</v>
      </c>
      <c r="D61">
        <f t="shared" si="1"/>
        <v>350</v>
      </c>
      <c r="E61">
        <v>50</v>
      </c>
      <c r="F61" s="1" t="s">
        <v>50</v>
      </c>
      <c r="G61" s="1" t="s">
        <v>18</v>
      </c>
      <c r="H61" s="1" t="s">
        <v>51</v>
      </c>
      <c r="I61" s="1" t="s">
        <v>1355</v>
      </c>
      <c r="J61" s="1" t="s">
        <v>18</v>
      </c>
      <c r="K61" s="1" t="s">
        <v>21</v>
      </c>
      <c r="L61" s="1" t="s">
        <v>53</v>
      </c>
      <c r="M61" s="1" t="s">
        <v>23</v>
      </c>
      <c r="N61" s="1" t="s">
        <v>24</v>
      </c>
      <c r="O61" s="1" t="s">
        <v>1232</v>
      </c>
      <c r="P61" s="1" t="s">
        <v>1356</v>
      </c>
      <c r="Q61" s="1" t="s">
        <v>1232</v>
      </c>
      <c r="R61" s="1" t="s">
        <v>1356</v>
      </c>
    </row>
    <row r="62" spans="1:18" x14ac:dyDescent="0.35">
      <c r="A62" s="1" t="s">
        <v>15</v>
      </c>
      <c r="B62" s="1" t="s">
        <v>274</v>
      </c>
      <c r="C62" t="str">
        <f t="shared" si="0"/>
        <v>UPDATE mst_QuerysSqlite SET Id='061' WHERE Id='351'</v>
      </c>
      <c r="D62">
        <f t="shared" si="1"/>
        <v>351</v>
      </c>
      <c r="E62">
        <v>51</v>
      </c>
      <c r="F62" s="1" t="s">
        <v>418</v>
      </c>
      <c r="G62" s="1" t="s">
        <v>18</v>
      </c>
      <c r="H62" s="1" t="s">
        <v>1258</v>
      </c>
      <c r="I62" s="1" t="s">
        <v>1357</v>
      </c>
      <c r="J62" s="1" t="s">
        <v>67</v>
      </c>
      <c r="K62" s="1" t="s">
        <v>21</v>
      </c>
      <c r="L62" s="1" t="s">
        <v>53</v>
      </c>
      <c r="M62" s="1" t="s">
        <v>131</v>
      </c>
      <c r="N62" s="1" t="s">
        <v>24</v>
      </c>
      <c r="O62" s="1" t="s">
        <v>1232</v>
      </c>
      <c r="P62" s="1" t="s">
        <v>1358</v>
      </c>
      <c r="Q62" s="1" t="s">
        <v>1232</v>
      </c>
      <c r="R62" s="1" t="s">
        <v>1358</v>
      </c>
    </row>
    <row r="63" spans="1:18" x14ac:dyDescent="0.35">
      <c r="A63" s="1" t="s">
        <v>15</v>
      </c>
      <c r="B63" s="1" t="s">
        <v>278</v>
      </c>
      <c r="C63" t="str">
        <f t="shared" si="0"/>
        <v>UPDATE mst_QuerysSqlite SET Id='062' WHERE Id='352'</v>
      </c>
      <c r="D63">
        <f t="shared" si="1"/>
        <v>352</v>
      </c>
      <c r="E63">
        <v>52</v>
      </c>
      <c r="F63" s="1" t="s">
        <v>422</v>
      </c>
      <c r="G63" s="1" t="s">
        <v>18</v>
      </c>
      <c r="H63" s="1" t="s">
        <v>1258</v>
      </c>
      <c r="I63" s="1" t="s">
        <v>1359</v>
      </c>
      <c r="J63" s="1" t="s">
        <v>19</v>
      </c>
      <c r="K63" s="1" t="s">
        <v>135</v>
      </c>
      <c r="L63" s="1" t="s">
        <v>53</v>
      </c>
      <c r="M63" s="1" t="s">
        <v>126</v>
      </c>
      <c r="N63" s="1" t="s">
        <v>24</v>
      </c>
      <c r="O63" s="1" t="s">
        <v>1232</v>
      </c>
      <c r="P63" s="1" t="s">
        <v>1360</v>
      </c>
      <c r="Q63" s="1" t="s">
        <v>1232</v>
      </c>
      <c r="R63" s="1" t="s">
        <v>1360</v>
      </c>
    </row>
    <row r="64" spans="1:18" x14ac:dyDescent="0.35">
      <c r="A64" s="1" t="s">
        <v>15</v>
      </c>
      <c r="B64" s="1" t="s">
        <v>281</v>
      </c>
      <c r="C64" t="str">
        <f t="shared" si="0"/>
        <v>UPDATE mst_QuerysSqlite SET Id='063' WHERE Id='353'</v>
      </c>
      <c r="D64">
        <f t="shared" si="1"/>
        <v>353</v>
      </c>
      <c r="E64">
        <v>53</v>
      </c>
      <c r="F64" s="1" t="s">
        <v>426</v>
      </c>
      <c r="G64" s="1" t="s">
        <v>18</v>
      </c>
      <c r="H64" s="1" t="s">
        <v>1258</v>
      </c>
      <c r="I64" s="1" t="s">
        <v>1361</v>
      </c>
      <c r="J64" s="1" t="s">
        <v>18</v>
      </c>
      <c r="K64" s="1" t="s">
        <v>135</v>
      </c>
      <c r="L64" s="1" t="s">
        <v>53</v>
      </c>
      <c r="M64" s="1" t="s">
        <v>126</v>
      </c>
      <c r="N64" s="1" t="s">
        <v>24</v>
      </c>
      <c r="O64" s="1" t="s">
        <v>1232</v>
      </c>
      <c r="P64" s="1" t="s">
        <v>1362</v>
      </c>
      <c r="Q64" s="1" t="s">
        <v>1232</v>
      </c>
      <c r="R64" s="1" t="s">
        <v>1362</v>
      </c>
    </row>
    <row r="65" spans="1:18" x14ac:dyDescent="0.35">
      <c r="A65" s="1" t="s">
        <v>15</v>
      </c>
      <c r="B65" s="1" t="s">
        <v>285</v>
      </c>
      <c r="C65" t="str">
        <f t="shared" si="0"/>
        <v>UPDATE mst_QuerysSqlite SET Id='064' WHERE Id='354'</v>
      </c>
      <c r="D65">
        <f t="shared" si="1"/>
        <v>354</v>
      </c>
      <c r="E65">
        <v>54</v>
      </c>
      <c r="F65" s="1" t="s">
        <v>429</v>
      </c>
      <c r="G65" s="1" t="s">
        <v>18</v>
      </c>
      <c r="H65" s="1" t="s">
        <v>1258</v>
      </c>
      <c r="I65" s="1" t="s">
        <v>1363</v>
      </c>
      <c r="J65" s="1" t="s">
        <v>29</v>
      </c>
      <c r="K65" s="1" t="s">
        <v>21</v>
      </c>
      <c r="L65" s="1" t="s">
        <v>53</v>
      </c>
      <c r="M65" s="1" t="s">
        <v>143</v>
      </c>
      <c r="N65" s="1" t="s">
        <v>24</v>
      </c>
      <c r="O65" s="1" t="s">
        <v>1232</v>
      </c>
      <c r="P65" s="1" t="s">
        <v>1364</v>
      </c>
      <c r="Q65" s="1" t="s">
        <v>1232</v>
      </c>
      <c r="R65" s="1" t="s">
        <v>1364</v>
      </c>
    </row>
    <row r="66" spans="1:18" x14ac:dyDescent="0.35">
      <c r="A66" s="1" t="s">
        <v>15</v>
      </c>
      <c r="B66" s="1" t="s">
        <v>288</v>
      </c>
      <c r="C66" t="str">
        <f t="shared" si="0"/>
        <v>UPDATE mst_QuerysSqlite SET Id='065' WHERE Id='355'</v>
      </c>
      <c r="D66">
        <f t="shared" si="1"/>
        <v>355</v>
      </c>
      <c r="E66">
        <v>55</v>
      </c>
      <c r="F66" s="1" t="s">
        <v>433</v>
      </c>
      <c r="G66" s="1" t="s">
        <v>18</v>
      </c>
      <c r="H66" s="1" t="s">
        <v>1258</v>
      </c>
      <c r="I66" s="1" t="s">
        <v>1365</v>
      </c>
      <c r="J66" s="1" t="s">
        <v>18</v>
      </c>
      <c r="K66" s="1" t="s">
        <v>21</v>
      </c>
      <c r="L66" s="1" t="s">
        <v>53</v>
      </c>
      <c r="M66" s="1" t="s">
        <v>148</v>
      </c>
      <c r="N66" s="1" t="s">
        <v>24</v>
      </c>
      <c r="O66" s="1" t="s">
        <v>1232</v>
      </c>
      <c r="P66" s="1" t="s">
        <v>1366</v>
      </c>
      <c r="Q66" s="1" t="s">
        <v>1232</v>
      </c>
      <c r="R66" s="1" t="s">
        <v>1366</v>
      </c>
    </row>
    <row r="67" spans="1:18" x14ac:dyDescent="0.35">
      <c r="A67" s="1" t="s">
        <v>15</v>
      </c>
      <c r="B67" s="1" t="s">
        <v>292</v>
      </c>
      <c r="C67" t="str">
        <f t="shared" ref="C67:C130" si="2">CONCATENATE("UPDATE mst_QuerysSqlite SET Id='",B67,"' WHERE Id='",D67,"'")</f>
        <v>UPDATE mst_QuerysSqlite SET Id='066' WHERE Id='356'</v>
      </c>
      <c r="D67">
        <f t="shared" ref="D67:D130" si="3">E67+300</f>
        <v>356</v>
      </c>
      <c r="E67">
        <v>56</v>
      </c>
      <c r="F67" s="1" t="s">
        <v>437</v>
      </c>
      <c r="G67" s="1" t="s">
        <v>18</v>
      </c>
      <c r="H67" s="1" t="s">
        <v>1258</v>
      </c>
      <c r="I67" s="1" t="s">
        <v>1367</v>
      </c>
      <c r="J67" s="1" t="s">
        <v>73</v>
      </c>
      <c r="K67" s="1" t="s">
        <v>21</v>
      </c>
      <c r="L67" s="1" t="s">
        <v>53</v>
      </c>
      <c r="M67" s="1" t="s">
        <v>152</v>
      </c>
      <c r="N67" s="1" t="s">
        <v>24</v>
      </c>
      <c r="O67" s="1" t="s">
        <v>1232</v>
      </c>
      <c r="P67" s="1" t="s">
        <v>1368</v>
      </c>
      <c r="Q67" s="1" t="s">
        <v>1232</v>
      </c>
      <c r="R67" s="1" t="s">
        <v>1368</v>
      </c>
    </row>
    <row r="68" spans="1:18" x14ac:dyDescent="0.35">
      <c r="A68" s="1" t="s">
        <v>15</v>
      </c>
      <c r="B68" s="1" t="s">
        <v>295</v>
      </c>
      <c r="C68" t="str">
        <f t="shared" si="2"/>
        <v>UPDATE mst_QuerysSqlite SET Id='067' WHERE Id='357'</v>
      </c>
      <c r="D68">
        <f t="shared" si="3"/>
        <v>357</v>
      </c>
      <c r="E68">
        <v>57</v>
      </c>
      <c r="F68" s="1" t="s">
        <v>440</v>
      </c>
      <c r="G68" s="1" t="s">
        <v>18</v>
      </c>
      <c r="H68" s="1" t="s">
        <v>1258</v>
      </c>
      <c r="I68" s="1" t="s">
        <v>1369</v>
      </c>
      <c r="J68" s="1" t="s">
        <v>18</v>
      </c>
      <c r="K68" s="1" t="s">
        <v>21</v>
      </c>
      <c r="L68" s="1" t="s">
        <v>53</v>
      </c>
      <c r="M68" s="1" t="s">
        <v>143</v>
      </c>
      <c r="N68" s="1" t="s">
        <v>24</v>
      </c>
      <c r="O68" s="1" t="s">
        <v>1232</v>
      </c>
      <c r="P68" s="1" t="s">
        <v>1370</v>
      </c>
      <c r="Q68" s="1" t="s">
        <v>1232</v>
      </c>
      <c r="R68" s="1" t="s">
        <v>1370</v>
      </c>
    </row>
    <row r="69" spans="1:18" x14ac:dyDescent="0.35">
      <c r="A69" s="1" t="s">
        <v>15</v>
      </c>
      <c r="B69" s="1" t="s">
        <v>299</v>
      </c>
      <c r="C69" t="str">
        <f t="shared" si="2"/>
        <v>UPDATE mst_QuerysSqlite SET Id='068' WHERE Id='358'</v>
      </c>
      <c r="D69">
        <f t="shared" si="3"/>
        <v>358</v>
      </c>
      <c r="E69">
        <v>58</v>
      </c>
      <c r="F69" s="1" t="s">
        <v>444</v>
      </c>
      <c r="G69" s="1" t="s">
        <v>18</v>
      </c>
      <c r="H69" s="1" t="s">
        <v>1258</v>
      </c>
      <c r="I69" s="1" t="s">
        <v>1371</v>
      </c>
      <c r="J69" s="1" t="s">
        <v>18</v>
      </c>
      <c r="K69" s="1" t="s">
        <v>135</v>
      </c>
      <c r="L69" s="1" t="s">
        <v>53</v>
      </c>
      <c r="M69" s="1" t="s">
        <v>126</v>
      </c>
      <c r="N69" s="1" t="s">
        <v>24</v>
      </c>
      <c r="O69" s="1" t="s">
        <v>1232</v>
      </c>
      <c r="P69" s="1" t="s">
        <v>1372</v>
      </c>
      <c r="Q69" s="1" t="s">
        <v>1232</v>
      </c>
      <c r="R69" s="1" t="s">
        <v>1372</v>
      </c>
    </row>
    <row r="70" spans="1:18" x14ac:dyDescent="0.35">
      <c r="A70" s="1" t="s">
        <v>15</v>
      </c>
      <c r="B70" s="1" t="s">
        <v>302</v>
      </c>
      <c r="C70" t="str">
        <f t="shared" si="2"/>
        <v>UPDATE mst_QuerysSqlite SET Id='069' WHERE Id='359'</v>
      </c>
      <c r="D70">
        <f t="shared" si="3"/>
        <v>359</v>
      </c>
      <c r="E70">
        <v>59</v>
      </c>
      <c r="F70" s="1" t="s">
        <v>448</v>
      </c>
      <c r="G70" s="1" t="s">
        <v>18</v>
      </c>
      <c r="H70" s="1" t="s">
        <v>1258</v>
      </c>
      <c r="I70" s="1" t="s">
        <v>1373</v>
      </c>
      <c r="J70" s="1" t="s">
        <v>29</v>
      </c>
      <c r="K70" s="1" t="s">
        <v>135</v>
      </c>
      <c r="L70" s="1" t="s">
        <v>53</v>
      </c>
      <c r="M70" s="1" t="s">
        <v>126</v>
      </c>
      <c r="N70" s="1" t="s">
        <v>24</v>
      </c>
      <c r="O70" s="1" t="s">
        <v>1232</v>
      </c>
      <c r="P70" s="1" t="s">
        <v>1374</v>
      </c>
      <c r="Q70" s="1" t="s">
        <v>1232</v>
      </c>
      <c r="R70" s="1" t="s">
        <v>1374</v>
      </c>
    </row>
    <row r="71" spans="1:18" x14ac:dyDescent="0.35">
      <c r="A71" s="1" t="s">
        <v>15</v>
      </c>
      <c r="B71" s="1" t="s">
        <v>306</v>
      </c>
      <c r="C71" t="str">
        <f t="shared" si="2"/>
        <v>UPDATE mst_QuerysSqlite SET Id='070' WHERE Id='360'</v>
      </c>
      <c r="D71">
        <f t="shared" si="3"/>
        <v>360</v>
      </c>
      <c r="E71">
        <v>60</v>
      </c>
      <c r="F71" s="1" t="s">
        <v>747</v>
      </c>
      <c r="G71" s="1" t="s">
        <v>19</v>
      </c>
      <c r="H71" s="1" t="s">
        <v>1258</v>
      </c>
      <c r="I71" s="1" t="s">
        <v>1375</v>
      </c>
      <c r="J71" s="1" t="s">
        <v>29</v>
      </c>
      <c r="K71" s="1" t="s">
        <v>135</v>
      </c>
      <c r="L71" s="1" t="s">
        <v>53</v>
      </c>
      <c r="M71" s="1" t="s">
        <v>126</v>
      </c>
      <c r="N71" s="1" t="s">
        <v>24</v>
      </c>
      <c r="O71" s="1" t="s">
        <v>1232</v>
      </c>
      <c r="P71" s="1" t="s">
        <v>1376</v>
      </c>
      <c r="Q71" s="1" t="s">
        <v>1232</v>
      </c>
      <c r="R71" s="1" t="s">
        <v>1376</v>
      </c>
    </row>
    <row r="72" spans="1:18" x14ac:dyDescent="0.35">
      <c r="A72" s="1" t="s">
        <v>15</v>
      </c>
      <c r="B72" s="1" t="s">
        <v>309</v>
      </c>
      <c r="C72" t="str">
        <f t="shared" si="2"/>
        <v>UPDATE mst_QuerysSqlite SET Id='071' WHERE Id='361'</v>
      </c>
      <c r="D72">
        <f t="shared" si="3"/>
        <v>361</v>
      </c>
      <c r="E72">
        <v>61</v>
      </c>
      <c r="F72" s="1" t="s">
        <v>55</v>
      </c>
      <c r="G72" s="1" t="s">
        <v>18</v>
      </c>
      <c r="H72" s="1" t="s">
        <v>56</v>
      </c>
      <c r="I72" s="1" t="s">
        <v>1377</v>
      </c>
      <c r="J72" s="1" t="s">
        <v>18</v>
      </c>
      <c r="K72" s="1" t="s">
        <v>21</v>
      </c>
      <c r="L72" s="1" t="s">
        <v>58</v>
      </c>
      <c r="M72" s="1" t="s">
        <v>23</v>
      </c>
      <c r="N72" s="1" t="s">
        <v>24</v>
      </c>
      <c r="O72" s="1" t="s">
        <v>1232</v>
      </c>
      <c r="P72" s="1" t="s">
        <v>1378</v>
      </c>
      <c r="Q72" s="1" t="s">
        <v>1232</v>
      </c>
      <c r="R72" s="1" t="s">
        <v>1378</v>
      </c>
    </row>
    <row r="73" spans="1:18" x14ac:dyDescent="0.35">
      <c r="A73" s="1" t="s">
        <v>15</v>
      </c>
      <c r="B73" s="1" t="s">
        <v>313</v>
      </c>
      <c r="C73" t="str">
        <f t="shared" si="2"/>
        <v>UPDATE mst_QuerysSqlite SET Id='072' WHERE Id='362'</v>
      </c>
      <c r="D73">
        <f t="shared" si="3"/>
        <v>362</v>
      </c>
      <c r="E73">
        <v>62</v>
      </c>
      <c r="F73" s="1" t="s">
        <v>197</v>
      </c>
      <c r="G73" s="1" t="s">
        <v>18</v>
      </c>
      <c r="H73" s="1" t="s">
        <v>1258</v>
      </c>
      <c r="I73" s="1" t="s">
        <v>1379</v>
      </c>
      <c r="J73" s="1" t="s">
        <v>45</v>
      </c>
      <c r="K73" s="1" t="s">
        <v>21</v>
      </c>
      <c r="L73" s="1" t="s">
        <v>58</v>
      </c>
      <c r="M73" s="1" t="s">
        <v>131</v>
      </c>
      <c r="N73" s="1" t="s">
        <v>24</v>
      </c>
      <c r="O73" s="1" t="s">
        <v>1232</v>
      </c>
      <c r="P73" s="1" t="s">
        <v>1380</v>
      </c>
      <c r="Q73" s="1" t="s">
        <v>1232</v>
      </c>
      <c r="R73" s="1" t="s">
        <v>1380</v>
      </c>
    </row>
    <row r="74" spans="1:18" x14ac:dyDescent="0.35">
      <c r="A74" s="1" t="s">
        <v>15</v>
      </c>
      <c r="B74" s="1" t="s">
        <v>316</v>
      </c>
      <c r="C74" t="str">
        <f t="shared" si="2"/>
        <v>UPDATE mst_QuerysSqlite SET Id='073' WHERE Id='363'</v>
      </c>
      <c r="D74">
        <f t="shared" si="3"/>
        <v>363</v>
      </c>
      <c r="E74">
        <v>63</v>
      </c>
      <c r="F74" s="1" t="s">
        <v>201</v>
      </c>
      <c r="G74" s="1" t="s">
        <v>18</v>
      </c>
      <c r="H74" s="1" t="s">
        <v>1258</v>
      </c>
      <c r="I74" s="1" t="s">
        <v>1381</v>
      </c>
      <c r="J74" s="1" t="s">
        <v>19</v>
      </c>
      <c r="K74" s="1" t="s">
        <v>135</v>
      </c>
      <c r="L74" s="1" t="s">
        <v>58</v>
      </c>
      <c r="M74" s="1" t="s">
        <v>126</v>
      </c>
      <c r="N74" s="1" t="s">
        <v>24</v>
      </c>
      <c r="O74" s="1" t="s">
        <v>1232</v>
      </c>
      <c r="P74" s="1" t="s">
        <v>1382</v>
      </c>
      <c r="Q74" s="1" t="s">
        <v>1232</v>
      </c>
      <c r="R74" s="1" t="s">
        <v>1382</v>
      </c>
    </row>
    <row r="75" spans="1:18" x14ac:dyDescent="0.35">
      <c r="A75" s="1" t="s">
        <v>15</v>
      </c>
      <c r="B75" s="1" t="s">
        <v>320</v>
      </c>
      <c r="C75" t="str">
        <f t="shared" si="2"/>
        <v>UPDATE mst_QuerysSqlite SET Id='074' WHERE Id='364'</v>
      </c>
      <c r="D75">
        <f t="shared" si="3"/>
        <v>364</v>
      </c>
      <c r="E75">
        <v>64</v>
      </c>
      <c r="F75" s="1" t="s">
        <v>204</v>
      </c>
      <c r="G75" s="1" t="s">
        <v>18</v>
      </c>
      <c r="H75" s="1" t="s">
        <v>1258</v>
      </c>
      <c r="I75" s="1" t="s">
        <v>1383</v>
      </c>
      <c r="J75" s="1" t="s">
        <v>18</v>
      </c>
      <c r="K75" s="1" t="s">
        <v>135</v>
      </c>
      <c r="L75" s="1" t="s">
        <v>58</v>
      </c>
      <c r="M75" s="1" t="s">
        <v>126</v>
      </c>
      <c r="N75" s="1" t="s">
        <v>24</v>
      </c>
      <c r="O75" s="1" t="s">
        <v>1232</v>
      </c>
      <c r="P75" s="1" t="s">
        <v>1384</v>
      </c>
      <c r="Q75" s="1" t="s">
        <v>1232</v>
      </c>
      <c r="R75" s="1" t="s">
        <v>1384</v>
      </c>
    </row>
    <row r="76" spans="1:18" x14ac:dyDescent="0.35">
      <c r="A76" s="1" t="s">
        <v>15</v>
      </c>
      <c r="B76" s="1" t="s">
        <v>324</v>
      </c>
      <c r="C76" t="str">
        <f t="shared" si="2"/>
        <v>UPDATE mst_QuerysSqlite SET Id='075' WHERE Id='365'</v>
      </c>
      <c r="D76">
        <f t="shared" si="3"/>
        <v>365</v>
      </c>
      <c r="E76">
        <v>65</v>
      </c>
      <c r="F76" s="1" t="s">
        <v>208</v>
      </c>
      <c r="G76" s="1" t="s">
        <v>18</v>
      </c>
      <c r="H76" s="1" t="s">
        <v>1258</v>
      </c>
      <c r="I76" s="1" t="s">
        <v>1385</v>
      </c>
      <c r="J76" s="1" t="s">
        <v>29</v>
      </c>
      <c r="K76" s="1" t="s">
        <v>21</v>
      </c>
      <c r="L76" s="1" t="s">
        <v>58</v>
      </c>
      <c r="M76" s="1" t="s">
        <v>143</v>
      </c>
      <c r="N76" s="1" t="s">
        <v>24</v>
      </c>
      <c r="O76" s="1" t="s">
        <v>1232</v>
      </c>
      <c r="P76" s="1" t="s">
        <v>1386</v>
      </c>
      <c r="Q76" s="1" t="s">
        <v>1232</v>
      </c>
      <c r="R76" s="1" t="s">
        <v>1386</v>
      </c>
    </row>
    <row r="77" spans="1:18" x14ac:dyDescent="0.35">
      <c r="A77" s="1" t="s">
        <v>15</v>
      </c>
      <c r="B77" s="1" t="s">
        <v>327</v>
      </c>
      <c r="C77" t="str">
        <f t="shared" si="2"/>
        <v>UPDATE mst_QuerysSqlite SET Id='076' WHERE Id='366'</v>
      </c>
      <c r="D77">
        <f t="shared" si="3"/>
        <v>366</v>
      </c>
      <c r="E77">
        <v>66</v>
      </c>
      <c r="F77" s="1" t="s">
        <v>211</v>
      </c>
      <c r="G77" s="1" t="s">
        <v>18</v>
      </c>
      <c r="H77" s="1" t="s">
        <v>1258</v>
      </c>
      <c r="I77" s="1" t="s">
        <v>1387</v>
      </c>
      <c r="J77" s="1" t="s">
        <v>18</v>
      </c>
      <c r="K77" s="1" t="s">
        <v>21</v>
      </c>
      <c r="L77" s="1" t="s">
        <v>58</v>
      </c>
      <c r="M77" s="1" t="s">
        <v>148</v>
      </c>
      <c r="N77" s="1" t="s">
        <v>24</v>
      </c>
      <c r="O77" s="1" t="s">
        <v>1232</v>
      </c>
      <c r="P77" s="1" t="s">
        <v>1388</v>
      </c>
      <c r="Q77" s="1" t="s">
        <v>1232</v>
      </c>
      <c r="R77" s="1" t="s">
        <v>1388</v>
      </c>
    </row>
    <row r="78" spans="1:18" x14ac:dyDescent="0.35">
      <c r="A78" s="1" t="s">
        <v>15</v>
      </c>
      <c r="B78" s="1" t="s">
        <v>331</v>
      </c>
      <c r="C78" t="str">
        <f t="shared" si="2"/>
        <v>UPDATE mst_QuerysSqlite SET Id='077' WHERE Id='367'</v>
      </c>
      <c r="D78">
        <f t="shared" si="3"/>
        <v>367</v>
      </c>
      <c r="E78">
        <v>67</v>
      </c>
      <c r="F78" s="1" t="s">
        <v>215</v>
      </c>
      <c r="G78" s="1" t="s">
        <v>18</v>
      </c>
      <c r="H78" s="1" t="s">
        <v>1258</v>
      </c>
      <c r="I78" s="1" t="s">
        <v>1389</v>
      </c>
      <c r="J78" s="1" t="s">
        <v>51</v>
      </c>
      <c r="K78" s="1" t="s">
        <v>21</v>
      </c>
      <c r="L78" s="1" t="s">
        <v>58</v>
      </c>
      <c r="M78" s="1" t="s">
        <v>152</v>
      </c>
      <c r="N78" s="1" t="s">
        <v>24</v>
      </c>
      <c r="O78" s="1" t="s">
        <v>1232</v>
      </c>
      <c r="P78" s="1" t="s">
        <v>1390</v>
      </c>
      <c r="Q78" s="1" t="s">
        <v>1232</v>
      </c>
      <c r="R78" s="1" t="s">
        <v>1390</v>
      </c>
    </row>
    <row r="79" spans="1:18" x14ac:dyDescent="0.35">
      <c r="A79" s="1" t="s">
        <v>15</v>
      </c>
      <c r="B79" s="1" t="s">
        <v>334</v>
      </c>
      <c r="C79" t="str">
        <f t="shared" si="2"/>
        <v>UPDATE mst_QuerysSqlite SET Id='078' WHERE Id='368'</v>
      </c>
      <c r="D79">
        <f t="shared" si="3"/>
        <v>368</v>
      </c>
      <c r="E79">
        <v>68</v>
      </c>
      <c r="F79" s="1" t="s">
        <v>218</v>
      </c>
      <c r="G79" s="1" t="s">
        <v>18</v>
      </c>
      <c r="H79" s="1" t="s">
        <v>1258</v>
      </c>
      <c r="I79" s="1" t="s">
        <v>1391</v>
      </c>
      <c r="J79" s="1" t="s">
        <v>18</v>
      </c>
      <c r="K79" s="1" t="s">
        <v>21</v>
      </c>
      <c r="L79" s="1" t="s">
        <v>58</v>
      </c>
      <c r="M79" s="1" t="s">
        <v>143</v>
      </c>
      <c r="N79" s="1" t="s">
        <v>24</v>
      </c>
      <c r="O79" s="1" t="s">
        <v>1232</v>
      </c>
      <c r="P79" s="1" t="s">
        <v>1392</v>
      </c>
      <c r="Q79" s="1" t="s">
        <v>1232</v>
      </c>
      <c r="R79" s="1" t="s">
        <v>1392</v>
      </c>
    </row>
    <row r="80" spans="1:18" x14ac:dyDescent="0.35">
      <c r="A80" s="1" t="s">
        <v>15</v>
      </c>
      <c r="B80" s="1" t="s">
        <v>338</v>
      </c>
      <c r="C80" t="str">
        <f t="shared" si="2"/>
        <v>UPDATE mst_QuerysSqlite SET Id='079' WHERE Id='369'</v>
      </c>
      <c r="D80">
        <f t="shared" si="3"/>
        <v>369</v>
      </c>
      <c r="E80">
        <v>69</v>
      </c>
      <c r="F80" s="1" t="s">
        <v>222</v>
      </c>
      <c r="G80" s="1" t="s">
        <v>18</v>
      </c>
      <c r="H80" s="1" t="s">
        <v>1258</v>
      </c>
      <c r="I80" s="1" t="s">
        <v>1393</v>
      </c>
      <c r="J80" s="1" t="s">
        <v>18</v>
      </c>
      <c r="K80" s="1" t="s">
        <v>135</v>
      </c>
      <c r="L80" s="1" t="s">
        <v>58</v>
      </c>
      <c r="M80" s="1" t="s">
        <v>126</v>
      </c>
      <c r="N80" s="1" t="s">
        <v>24</v>
      </c>
      <c r="O80" s="1" t="s">
        <v>1232</v>
      </c>
      <c r="P80" s="1" t="s">
        <v>1394</v>
      </c>
      <c r="Q80" s="1" t="s">
        <v>1232</v>
      </c>
      <c r="R80" s="1" t="s">
        <v>1394</v>
      </c>
    </row>
    <row r="81" spans="1:18" x14ac:dyDescent="0.35">
      <c r="A81" s="1" t="s">
        <v>15</v>
      </c>
      <c r="B81" s="1" t="s">
        <v>341</v>
      </c>
      <c r="C81" t="str">
        <f t="shared" si="2"/>
        <v>UPDATE mst_QuerysSqlite SET Id='080' WHERE Id='370'</v>
      </c>
      <c r="D81">
        <f t="shared" si="3"/>
        <v>370</v>
      </c>
      <c r="E81">
        <v>70</v>
      </c>
      <c r="F81" s="1" t="s">
        <v>226</v>
      </c>
      <c r="G81" s="1" t="s">
        <v>18</v>
      </c>
      <c r="H81" s="1" t="s">
        <v>1258</v>
      </c>
      <c r="I81" s="1" t="s">
        <v>1395</v>
      </c>
      <c r="J81" s="1" t="s">
        <v>29</v>
      </c>
      <c r="K81" s="1" t="s">
        <v>135</v>
      </c>
      <c r="L81" s="1" t="s">
        <v>58</v>
      </c>
      <c r="M81" s="1" t="s">
        <v>126</v>
      </c>
      <c r="N81" s="1" t="s">
        <v>24</v>
      </c>
      <c r="O81" s="1" t="s">
        <v>1232</v>
      </c>
      <c r="P81" s="1" t="s">
        <v>1396</v>
      </c>
      <c r="Q81" s="1" t="s">
        <v>1232</v>
      </c>
      <c r="R81" s="1" t="s">
        <v>1396</v>
      </c>
    </row>
    <row r="82" spans="1:18" x14ac:dyDescent="0.35">
      <c r="A82" s="1" t="s">
        <v>15</v>
      </c>
      <c r="B82" s="1" t="s">
        <v>345</v>
      </c>
      <c r="C82" t="str">
        <f t="shared" si="2"/>
        <v>UPDATE mst_QuerysSqlite SET Id='081' WHERE Id='371'</v>
      </c>
      <c r="D82">
        <f t="shared" si="3"/>
        <v>371</v>
      </c>
      <c r="E82">
        <v>71</v>
      </c>
      <c r="F82" s="1" t="s">
        <v>61</v>
      </c>
      <c r="G82" s="1" t="s">
        <v>18</v>
      </c>
      <c r="H82" s="1" t="s">
        <v>62</v>
      </c>
      <c r="I82" s="1" t="s">
        <v>1397</v>
      </c>
      <c r="J82" s="1" t="s">
        <v>18</v>
      </c>
      <c r="K82" s="1" t="s">
        <v>21</v>
      </c>
      <c r="L82" s="1" t="s">
        <v>64</v>
      </c>
      <c r="M82" s="1" t="s">
        <v>23</v>
      </c>
      <c r="N82" s="1" t="s">
        <v>24</v>
      </c>
      <c r="O82" s="1" t="s">
        <v>1232</v>
      </c>
      <c r="P82" s="1" t="s">
        <v>1398</v>
      </c>
      <c r="Q82" s="1" t="s">
        <v>1232</v>
      </c>
      <c r="R82" s="1" t="s">
        <v>1398</v>
      </c>
    </row>
    <row r="83" spans="1:18" x14ac:dyDescent="0.35">
      <c r="A83" s="1" t="s">
        <v>15</v>
      </c>
      <c r="B83" s="1" t="s">
        <v>348</v>
      </c>
      <c r="C83" t="str">
        <f t="shared" si="2"/>
        <v>UPDATE mst_QuerysSqlite SET Id='082' WHERE Id='372'</v>
      </c>
      <c r="D83">
        <f t="shared" si="3"/>
        <v>372</v>
      </c>
      <c r="E83">
        <v>72</v>
      </c>
      <c r="F83" s="1" t="s">
        <v>550</v>
      </c>
      <c r="G83" s="1" t="s">
        <v>18</v>
      </c>
      <c r="H83" s="1" t="s">
        <v>1258</v>
      </c>
      <c r="I83" s="1" t="s">
        <v>1399</v>
      </c>
      <c r="J83" s="1" t="s">
        <v>51</v>
      </c>
      <c r="K83" s="1" t="s">
        <v>21</v>
      </c>
      <c r="L83" s="1" t="s">
        <v>64</v>
      </c>
      <c r="M83" s="1" t="s">
        <v>131</v>
      </c>
      <c r="N83" s="1" t="s">
        <v>24</v>
      </c>
      <c r="O83" s="1" t="s">
        <v>1232</v>
      </c>
      <c r="P83" s="1" t="s">
        <v>1400</v>
      </c>
      <c r="Q83" s="1" t="s">
        <v>1232</v>
      </c>
      <c r="R83" s="1" t="s">
        <v>1400</v>
      </c>
    </row>
    <row r="84" spans="1:18" x14ac:dyDescent="0.35">
      <c r="A84" s="1" t="s">
        <v>15</v>
      </c>
      <c r="B84" s="1" t="s">
        <v>352</v>
      </c>
      <c r="C84" t="str">
        <f t="shared" si="2"/>
        <v>UPDATE mst_QuerysSqlite SET Id='083' WHERE Id='373'</v>
      </c>
      <c r="D84">
        <f t="shared" si="3"/>
        <v>373</v>
      </c>
      <c r="E84">
        <v>73</v>
      </c>
      <c r="F84" s="1" t="s">
        <v>554</v>
      </c>
      <c r="G84" s="1" t="s">
        <v>18</v>
      </c>
      <c r="H84" s="1" t="s">
        <v>1258</v>
      </c>
      <c r="I84" s="1" t="s">
        <v>1401</v>
      </c>
      <c r="J84" s="1" t="s">
        <v>29</v>
      </c>
      <c r="K84" s="1" t="s">
        <v>135</v>
      </c>
      <c r="L84" s="1" t="s">
        <v>64</v>
      </c>
      <c r="M84" s="1" t="s">
        <v>126</v>
      </c>
      <c r="N84" s="1" t="s">
        <v>24</v>
      </c>
      <c r="O84" s="1" t="s">
        <v>1232</v>
      </c>
      <c r="P84" s="1" t="s">
        <v>1402</v>
      </c>
      <c r="Q84" s="1" t="s">
        <v>1232</v>
      </c>
      <c r="R84" s="1" t="s">
        <v>1402</v>
      </c>
    </row>
    <row r="85" spans="1:18" x14ac:dyDescent="0.35">
      <c r="A85" s="1" t="s">
        <v>15</v>
      </c>
      <c r="B85" s="1" t="s">
        <v>355</v>
      </c>
      <c r="C85" t="str">
        <f t="shared" si="2"/>
        <v>UPDATE mst_QuerysSqlite SET Id='084' WHERE Id='374'</v>
      </c>
      <c r="D85">
        <f t="shared" si="3"/>
        <v>374</v>
      </c>
      <c r="E85">
        <v>74</v>
      </c>
      <c r="F85" s="1" t="s">
        <v>558</v>
      </c>
      <c r="G85" s="1" t="s">
        <v>18</v>
      </c>
      <c r="H85" s="1" t="s">
        <v>1258</v>
      </c>
      <c r="I85" s="1" t="s">
        <v>1403</v>
      </c>
      <c r="J85" s="1" t="s">
        <v>18</v>
      </c>
      <c r="K85" s="1" t="s">
        <v>135</v>
      </c>
      <c r="L85" s="1" t="s">
        <v>64</v>
      </c>
      <c r="M85" s="1" t="s">
        <v>126</v>
      </c>
      <c r="N85" s="1" t="s">
        <v>24</v>
      </c>
      <c r="O85" s="1" t="s">
        <v>1232</v>
      </c>
      <c r="P85" s="1" t="s">
        <v>1404</v>
      </c>
      <c r="Q85" s="1" t="s">
        <v>1232</v>
      </c>
      <c r="R85" s="1" t="s">
        <v>1404</v>
      </c>
    </row>
    <row r="86" spans="1:18" x14ac:dyDescent="0.35">
      <c r="A86" s="1" t="s">
        <v>15</v>
      </c>
      <c r="B86" s="1" t="s">
        <v>359</v>
      </c>
      <c r="C86" t="str">
        <f t="shared" si="2"/>
        <v>UPDATE mst_QuerysSqlite SET Id='085' WHERE Id='375'</v>
      </c>
      <c r="D86">
        <f t="shared" si="3"/>
        <v>375</v>
      </c>
      <c r="E86">
        <v>75</v>
      </c>
      <c r="F86" s="1" t="s">
        <v>561</v>
      </c>
      <c r="G86" s="1" t="s">
        <v>18</v>
      </c>
      <c r="H86" s="1" t="s">
        <v>1258</v>
      </c>
      <c r="I86" s="1" t="s">
        <v>1405</v>
      </c>
      <c r="J86" s="1" t="s">
        <v>34</v>
      </c>
      <c r="K86" s="1" t="s">
        <v>21</v>
      </c>
      <c r="L86" s="1" t="s">
        <v>64</v>
      </c>
      <c r="M86" s="1" t="s">
        <v>143</v>
      </c>
      <c r="N86" s="1" t="s">
        <v>24</v>
      </c>
      <c r="O86" s="1" t="s">
        <v>1232</v>
      </c>
      <c r="P86" s="1" t="s">
        <v>1406</v>
      </c>
      <c r="Q86" s="1" t="s">
        <v>1232</v>
      </c>
      <c r="R86" s="1" t="s">
        <v>1406</v>
      </c>
    </row>
    <row r="87" spans="1:18" x14ac:dyDescent="0.35">
      <c r="A87" s="1" t="s">
        <v>15</v>
      </c>
      <c r="B87" s="1" t="s">
        <v>362</v>
      </c>
      <c r="C87" t="str">
        <f t="shared" si="2"/>
        <v>UPDATE mst_QuerysSqlite SET Id='086' WHERE Id='376'</v>
      </c>
      <c r="D87">
        <f t="shared" si="3"/>
        <v>376</v>
      </c>
      <c r="E87">
        <v>76</v>
      </c>
      <c r="F87" s="1" t="s">
        <v>565</v>
      </c>
      <c r="G87" s="1" t="s">
        <v>18</v>
      </c>
      <c r="H87" s="1" t="s">
        <v>1258</v>
      </c>
      <c r="I87" s="1" t="s">
        <v>1407</v>
      </c>
      <c r="J87" s="1" t="s">
        <v>18</v>
      </c>
      <c r="K87" s="1" t="s">
        <v>21</v>
      </c>
      <c r="L87" s="1" t="s">
        <v>64</v>
      </c>
      <c r="M87" s="1" t="s">
        <v>148</v>
      </c>
      <c r="N87" s="1" t="s">
        <v>24</v>
      </c>
      <c r="O87" s="1" t="s">
        <v>1232</v>
      </c>
      <c r="P87" s="1" t="s">
        <v>1408</v>
      </c>
      <c r="Q87" s="1" t="s">
        <v>1232</v>
      </c>
      <c r="R87" s="1" t="s">
        <v>1408</v>
      </c>
    </row>
    <row r="88" spans="1:18" x14ac:dyDescent="0.35">
      <c r="A88" s="1" t="s">
        <v>15</v>
      </c>
      <c r="B88" s="1" t="s">
        <v>366</v>
      </c>
      <c r="C88" t="str">
        <f t="shared" si="2"/>
        <v>UPDATE mst_QuerysSqlite SET Id='087' WHERE Id='377'</v>
      </c>
      <c r="D88">
        <f t="shared" si="3"/>
        <v>377</v>
      </c>
      <c r="E88">
        <v>77</v>
      </c>
      <c r="F88" s="1" t="s">
        <v>568</v>
      </c>
      <c r="G88" s="1" t="s">
        <v>18</v>
      </c>
      <c r="H88" s="1" t="s">
        <v>1258</v>
      </c>
      <c r="I88" s="1" t="s">
        <v>1409</v>
      </c>
      <c r="J88" s="1" t="s">
        <v>56</v>
      </c>
      <c r="K88" s="1" t="s">
        <v>21</v>
      </c>
      <c r="L88" s="1" t="s">
        <v>64</v>
      </c>
      <c r="M88" s="1" t="s">
        <v>152</v>
      </c>
      <c r="N88" s="1" t="s">
        <v>24</v>
      </c>
      <c r="O88" s="1" t="s">
        <v>1232</v>
      </c>
      <c r="P88" s="1" t="s">
        <v>1410</v>
      </c>
      <c r="Q88" s="1" t="s">
        <v>1232</v>
      </c>
      <c r="R88" s="1" t="s">
        <v>1410</v>
      </c>
    </row>
    <row r="89" spans="1:18" x14ac:dyDescent="0.35">
      <c r="A89" s="1" t="s">
        <v>15</v>
      </c>
      <c r="B89" s="1" t="s">
        <v>369</v>
      </c>
      <c r="C89" t="str">
        <f t="shared" si="2"/>
        <v>UPDATE mst_QuerysSqlite SET Id='088' WHERE Id='378'</v>
      </c>
      <c r="D89">
        <f t="shared" si="3"/>
        <v>378</v>
      </c>
      <c r="E89">
        <v>78</v>
      </c>
      <c r="F89" s="1" t="s">
        <v>572</v>
      </c>
      <c r="G89" s="1" t="s">
        <v>18</v>
      </c>
      <c r="H89" s="1" t="s">
        <v>1258</v>
      </c>
      <c r="I89" s="1" t="s">
        <v>1411</v>
      </c>
      <c r="J89" s="1" t="s">
        <v>18</v>
      </c>
      <c r="K89" s="1" t="s">
        <v>21</v>
      </c>
      <c r="L89" s="1" t="s">
        <v>64</v>
      </c>
      <c r="M89" s="1" t="s">
        <v>143</v>
      </c>
      <c r="N89" s="1" t="s">
        <v>24</v>
      </c>
      <c r="O89" s="1" t="s">
        <v>1232</v>
      </c>
      <c r="P89" s="1" t="s">
        <v>1412</v>
      </c>
      <c r="Q89" s="1" t="s">
        <v>1232</v>
      </c>
      <c r="R89" s="1" t="s">
        <v>1412</v>
      </c>
    </row>
    <row r="90" spans="1:18" x14ac:dyDescent="0.35">
      <c r="A90" s="1" t="s">
        <v>15</v>
      </c>
      <c r="B90" s="1" t="s">
        <v>373</v>
      </c>
      <c r="C90" t="str">
        <f t="shared" si="2"/>
        <v>UPDATE mst_QuerysSqlite SET Id='089' WHERE Id='379'</v>
      </c>
      <c r="D90">
        <f t="shared" si="3"/>
        <v>379</v>
      </c>
      <c r="E90">
        <v>79</v>
      </c>
      <c r="F90" s="1" t="s">
        <v>575</v>
      </c>
      <c r="G90" s="1" t="s">
        <v>18</v>
      </c>
      <c r="H90" s="1" t="s">
        <v>1258</v>
      </c>
      <c r="I90" s="1" t="s">
        <v>1413</v>
      </c>
      <c r="J90" s="1" t="s">
        <v>18</v>
      </c>
      <c r="K90" s="1" t="s">
        <v>135</v>
      </c>
      <c r="L90" s="1" t="s">
        <v>64</v>
      </c>
      <c r="M90" s="1" t="s">
        <v>126</v>
      </c>
      <c r="N90" s="1" t="s">
        <v>24</v>
      </c>
      <c r="O90" s="1" t="s">
        <v>1232</v>
      </c>
      <c r="P90" s="1" t="s">
        <v>1414</v>
      </c>
      <c r="Q90" s="1" t="s">
        <v>1232</v>
      </c>
      <c r="R90" s="1" t="s">
        <v>1414</v>
      </c>
    </row>
    <row r="91" spans="1:18" x14ac:dyDescent="0.35">
      <c r="A91" s="1" t="s">
        <v>15</v>
      </c>
      <c r="B91" s="1" t="s">
        <v>377</v>
      </c>
      <c r="C91" t="str">
        <f t="shared" si="2"/>
        <v>UPDATE mst_QuerysSqlite SET Id='090' WHERE Id='380'</v>
      </c>
      <c r="D91">
        <f t="shared" si="3"/>
        <v>380</v>
      </c>
      <c r="E91">
        <v>80</v>
      </c>
      <c r="F91" s="1" t="s">
        <v>579</v>
      </c>
      <c r="G91" s="1" t="s">
        <v>18</v>
      </c>
      <c r="H91" s="1" t="s">
        <v>1258</v>
      </c>
      <c r="I91" s="1" t="s">
        <v>1415</v>
      </c>
      <c r="J91" s="1" t="s">
        <v>34</v>
      </c>
      <c r="K91" s="1" t="s">
        <v>135</v>
      </c>
      <c r="L91" s="1" t="s">
        <v>64</v>
      </c>
      <c r="M91" s="1" t="s">
        <v>126</v>
      </c>
      <c r="N91" s="1" t="s">
        <v>24</v>
      </c>
      <c r="O91" s="1" t="s">
        <v>1232</v>
      </c>
      <c r="P91" s="1" t="s">
        <v>1416</v>
      </c>
      <c r="Q91" s="1" t="s">
        <v>1232</v>
      </c>
      <c r="R91" s="1" t="s">
        <v>1416</v>
      </c>
    </row>
    <row r="92" spans="1:18" x14ac:dyDescent="0.35">
      <c r="A92" s="1" t="s">
        <v>15</v>
      </c>
      <c r="B92" s="1" t="s">
        <v>380</v>
      </c>
      <c r="C92" t="str">
        <f t="shared" si="2"/>
        <v>UPDATE mst_QuerysSqlite SET Id='091' WHERE Id='381'</v>
      </c>
      <c r="D92">
        <f t="shared" si="3"/>
        <v>381</v>
      </c>
      <c r="E92">
        <v>81</v>
      </c>
      <c r="F92" s="1" t="s">
        <v>66</v>
      </c>
      <c r="G92" s="1" t="s">
        <v>18</v>
      </c>
      <c r="H92" s="1" t="s">
        <v>67</v>
      </c>
      <c r="I92" s="1" t="s">
        <v>1417</v>
      </c>
      <c r="J92" s="1" t="s">
        <v>18</v>
      </c>
      <c r="K92" s="1" t="s">
        <v>21</v>
      </c>
      <c r="L92" s="1" t="s">
        <v>69</v>
      </c>
      <c r="M92" s="1" t="s">
        <v>23</v>
      </c>
      <c r="N92" s="1" t="s">
        <v>24</v>
      </c>
      <c r="O92" s="1" t="s">
        <v>1232</v>
      </c>
      <c r="P92" s="1" t="s">
        <v>1418</v>
      </c>
      <c r="Q92" s="1" t="s">
        <v>1232</v>
      </c>
      <c r="R92" s="1" t="s">
        <v>1418</v>
      </c>
    </row>
    <row r="93" spans="1:18" x14ac:dyDescent="0.35">
      <c r="A93" s="1" t="s">
        <v>15</v>
      </c>
      <c r="B93" s="1" t="s">
        <v>384</v>
      </c>
      <c r="C93" t="str">
        <f t="shared" si="2"/>
        <v>UPDATE mst_QuerysSqlite SET Id='092' WHERE Id='382'</v>
      </c>
      <c r="D93">
        <f t="shared" si="3"/>
        <v>382</v>
      </c>
      <c r="E93">
        <v>82</v>
      </c>
      <c r="F93" s="1" t="s">
        <v>129</v>
      </c>
      <c r="G93" s="1" t="s">
        <v>18</v>
      </c>
      <c r="H93" s="1" t="s">
        <v>1258</v>
      </c>
      <c r="I93" s="1" t="s">
        <v>1419</v>
      </c>
      <c r="J93" s="1" t="s">
        <v>45</v>
      </c>
      <c r="K93" s="1" t="s">
        <v>21</v>
      </c>
      <c r="L93" s="1" t="s">
        <v>69</v>
      </c>
      <c r="M93" s="1" t="s">
        <v>131</v>
      </c>
      <c r="N93" s="1" t="s">
        <v>24</v>
      </c>
      <c r="O93" s="1" t="s">
        <v>1232</v>
      </c>
      <c r="P93" s="1" t="s">
        <v>1420</v>
      </c>
      <c r="Q93" s="1" t="s">
        <v>1232</v>
      </c>
      <c r="R93" s="1" t="s">
        <v>1420</v>
      </c>
    </row>
    <row r="94" spans="1:18" x14ac:dyDescent="0.35">
      <c r="A94" s="1" t="s">
        <v>15</v>
      </c>
      <c r="B94" s="1" t="s">
        <v>388</v>
      </c>
      <c r="C94" t="str">
        <f t="shared" si="2"/>
        <v>UPDATE mst_QuerysSqlite SET Id='093' WHERE Id='383'</v>
      </c>
      <c r="D94">
        <f t="shared" si="3"/>
        <v>383</v>
      </c>
      <c r="E94">
        <v>83</v>
      </c>
      <c r="F94" s="1" t="s">
        <v>133</v>
      </c>
      <c r="G94" s="1" t="s">
        <v>18</v>
      </c>
      <c r="H94" s="1" t="s">
        <v>1258</v>
      </c>
      <c r="I94" s="1" t="s">
        <v>1421</v>
      </c>
      <c r="J94" s="1" t="s">
        <v>19</v>
      </c>
      <c r="K94" s="1" t="s">
        <v>135</v>
      </c>
      <c r="L94" s="1" t="s">
        <v>69</v>
      </c>
      <c r="M94" s="1" t="s">
        <v>126</v>
      </c>
      <c r="N94" s="1" t="s">
        <v>24</v>
      </c>
      <c r="O94" s="1" t="s">
        <v>1232</v>
      </c>
      <c r="P94" s="1" t="s">
        <v>1422</v>
      </c>
      <c r="Q94" s="1" t="s">
        <v>1232</v>
      </c>
      <c r="R94" s="1" t="s">
        <v>1422</v>
      </c>
    </row>
    <row r="95" spans="1:18" x14ac:dyDescent="0.35">
      <c r="A95" s="1" t="s">
        <v>15</v>
      </c>
      <c r="B95" s="1" t="s">
        <v>392</v>
      </c>
      <c r="C95" t="str">
        <f t="shared" si="2"/>
        <v>UPDATE mst_QuerysSqlite SET Id='094' WHERE Id='384'</v>
      </c>
      <c r="D95">
        <f t="shared" si="3"/>
        <v>384</v>
      </c>
      <c r="E95">
        <v>84</v>
      </c>
      <c r="F95" s="1" t="s">
        <v>138</v>
      </c>
      <c r="G95" s="1" t="s">
        <v>18</v>
      </c>
      <c r="H95" s="1" t="s">
        <v>1258</v>
      </c>
      <c r="I95" s="1" t="s">
        <v>1423</v>
      </c>
      <c r="J95" s="1" t="s">
        <v>18</v>
      </c>
      <c r="K95" s="1" t="s">
        <v>135</v>
      </c>
      <c r="L95" s="1" t="s">
        <v>69</v>
      </c>
      <c r="M95" s="1" t="s">
        <v>126</v>
      </c>
      <c r="N95" s="1" t="s">
        <v>24</v>
      </c>
      <c r="O95" s="1" t="s">
        <v>1232</v>
      </c>
      <c r="P95" s="1" t="s">
        <v>1424</v>
      </c>
      <c r="Q95" s="1" t="s">
        <v>1232</v>
      </c>
      <c r="R95" s="1" t="s">
        <v>1424</v>
      </c>
    </row>
    <row r="96" spans="1:18" x14ac:dyDescent="0.35">
      <c r="A96" s="1" t="s">
        <v>15</v>
      </c>
      <c r="B96" s="1" t="s">
        <v>396</v>
      </c>
      <c r="C96" t="str">
        <f t="shared" si="2"/>
        <v>UPDATE mst_QuerysSqlite SET Id='095' WHERE Id='385'</v>
      </c>
      <c r="D96">
        <f t="shared" si="3"/>
        <v>385</v>
      </c>
      <c r="E96">
        <v>85</v>
      </c>
      <c r="F96" s="1" t="s">
        <v>141</v>
      </c>
      <c r="G96" s="1" t="s">
        <v>18</v>
      </c>
      <c r="H96" s="1" t="s">
        <v>1258</v>
      </c>
      <c r="I96" s="1" t="s">
        <v>1425</v>
      </c>
      <c r="J96" s="1" t="s">
        <v>29</v>
      </c>
      <c r="K96" s="1" t="s">
        <v>21</v>
      </c>
      <c r="L96" s="1" t="s">
        <v>69</v>
      </c>
      <c r="M96" s="1" t="s">
        <v>143</v>
      </c>
      <c r="N96" s="1" t="s">
        <v>24</v>
      </c>
      <c r="O96" s="1" t="s">
        <v>1232</v>
      </c>
      <c r="P96" s="1" t="s">
        <v>1426</v>
      </c>
      <c r="Q96" s="1" t="s">
        <v>1232</v>
      </c>
      <c r="R96" s="1" t="s">
        <v>1426</v>
      </c>
    </row>
    <row r="97" spans="1:18" x14ac:dyDescent="0.35">
      <c r="A97" s="1" t="s">
        <v>15</v>
      </c>
      <c r="B97" s="1" t="s">
        <v>399</v>
      </c>
      <c r="C97" t="str">
        <f t="shared" si="2"/>
        <v>UPDATE mst_QuerysSqlite SET Id='096' WHERE Id='386'</v>
      </c>
      <c r="D97">
        <f t="shared" si="3"/>
        <v>386</v>
      </c>
      <c r="E97">
        <v>86</v>
      </c>
      <c r="F97" s="1" t="s">
        <v>146</v>
      </c>
      <c r="G97" s="1" t="s">
        <v>18</v>
      </c>
      <c r="H97" s="1" t="s">
        <v>1258</v>
      </c>
      <c r="I97" s="1" t="s">
        <v>1427</v>
      </c>
      <c r="J97" s="1" t="s">
        <v>18</v>
      </c>
      <c r="K97" s="1" t="s">
        <v>21</v>
      </c>
      <c r="L97" s="1" t="s">
        <v>69</v>
      </c>
      <c r="M97" s="1" t="s">
        <v>148</v>
      </c>
      <c r="N97" s="1" t="s">
        <v>24</v>
      </c>
      <c r="O97" s="1" t="s">
        <v>1232</v>
      </c>
      <c r="P97" s="1" t="s">
        <v>1428</v>
      </c>
      <c r="Q97" s="1" t="s">
        <v>1232</v>
      </c>
      <c r="R97" s="1" t="s">
        <v>1428</v>
      </c>
    </row>
    <row r="98" spans="1:18" x14ac:dyDescent="0.35">
      <c r="A98" s="1" t="s">
        <v>15</v>
      </c>
      <c r="B98" s="1" t="s">
        <v>403</v>
      </c>
      <c r="C98" t="str">
        <f t="shared" si="2"/>
        <v>UPDATE mst_QuerysSqlite SET Id='097' WHERE Id='387'</v>
      </c>
      <c r="D98">
        <f t="shared" si="3"/>
        <v>387</v>
      </c>
      <c r="E98">
        <v>87</v>
      </c>
      <c r="F98" s="1" t="s">
        <v>150</v>
      </c>
      <c r="G98" s="1" t="s">
        <v>18</v>
      </c>
      <c r="H98" s="1" t="s">
        <v>1258</v>
      </c>
      <c r="I98" s="1" t="s">
        <v>1429</v>
      </c>
      <c r="J98" s="1" t="s">
        <v>51</v>
      </c>
      <c r="K98" s="1" t="s">
        <v>21</v>
      </c>
      <c r="L98" s="1" t="s">
        <v>69</v>
      </c>
      <c r="M98" s="1" t="s">
        <v>152</v>
      </c>
      <c r="N98" s="1" t="s">
        <v>24</v>
      </c>
      <c r="O98" s="1" t="s">
        <v>1232</v>
      </c>
      <c r="P98" s="1" t="s">
        <v>1430</v>
      </c>
      <c r="Q98" s="1" t="s">
        <v>1232</v>
      </c>
      <c r="R98" s="1" t="s">
        <v>1430</v>
      </c>
    </row>
    <row r="99" spans="1:18" x14ac:dyDescent="0.35">
      <c r="A99" s="1" t="s">
        <v>15</v>
      </c>
      <c r="B99" s="1" t="s">
        <v>406</v>
      </c>
      <c r="C99" t="str">
        <f t="shared" si="2"/>
        <v>UPDATE mst_QuerysSqlite SET Id='098' WHERE Id='388'</v>
      </c>
      <c r="D99">
        <f t="shared" si="3"/>
        <v>388</v>
      </c>
      <c r="E99">
        <v>88</v>
      </c>
      <c r="F99" s="1" t="s">
        <v>155</v>
      </c>
      <c r="G99" s="1" t="s">
        <v>18</v>
      </c>
      <c r="H99" s="1" t="s">
        <v>1258</v>
      </c>
      <c r="I99" s="1" t="s">
        <v>1431</v>
      </c>
      <c r="J99" s="1" t="s">
        <v>18</v>
      </c>
      <c r="K99" s="1" t="s">
        <v>21</v>
      </c>
      <c r="L99" s="1" t="s">
        <v>69</v>
      </c>
      <c r="M99" s="1" t="s">
        <v>143</v>
      </c>
      <c r="N99" s="1" t="s">
        <v>24</v>
      </c>
      <c r="O99" s="1" t="s">
        <v>1232</v>
      </c>
      <c r="P99" s="1" t="s">
        <v>1432</v>
      </c>
      <c r="Q99" s="1" t="s">
        <v>1232</v>
      </c>
      <c r="R99" s="1" t="s">
        <v>1432</v>
      </c>
    </row>
    <row r="100" spans="1:18" x14ac:dyDescent="0.35">
      <c r="A100" s="1" t="s">
        <v>15</v>
      </c>
      <c r="B100" s="1" t="s">
        <v>410</v>
      </c>
      <c r="C100" t="str">
        <f t="shared" si="2"/>
        <v>UPDATE mst_QuerysSqlite SET Id='099' WHERE Id='389'</v>
      </c>
      <c r="D100">
        <f t="shared" si="3"/>
        <v>389</v>
      </c>
      <c r="E100">
        <v>89</v>
      </c>
      <c r="F100" s="1" t="s">
        <v>158</v>
      </c>
      <c r="G100" s="1" t="s">
        <v>18</v>
      </c>
      <c r="H100" s="1" t="s">
        <v>1258</v>
      </c>
      <c r="I100" s="1" t="s">
        <v>1433</v>
      </c>
      <c r="J100" s="1" t="s">
        <v>18</v>
      </c>
      <c r="K100" s="1" t="s">
        <v>135</v>
      </c>
      <c r="L100" s="1" t="s">
        <v>69</v>
      </c>
      <c r="M100" s="1" t="s">
        <v>126</v>
      </c>
      <c r="N100" s="1" t="s">
        <v>24</v>
      </c>
      <c r="O100" s="1" t="s">
        <v>1232</v>
      </c>
      <c r="P100" s="1" t="s">
        <v>1434</v>
      </c>
      <c r="Q100" s="1" t="s">
        <v>1232</v>
      </c>
      <c r="R100" s="1" t="s">
        <v>1434</v>
      </c>
    </row>
    <row r="101" spans="1:18" x14ac:dyDescent="0.35">
      <c r="A101" s="1" t="s">
        <v>15</v>
      </c>
      <c r="B101" s="1" t="s">
        <v>414</v>
      </c>
      <c r="C101" t="str">
        <f t="shared" si="2"/>
        <v>UPDATE mst_QuerysSqlite SET Id='100' WHERE Id='390'</v>
      </c>
      <c r="D101">
        <f t="shared" si="3"/>
        <v>390</v>
      </c>
      <c r="E101">
        <v>90</v>
      </c>
      <c r="F101" s="1" t="s">
        <v>162</v>
      </c>
      <c r="G101" s="1" t="s">
        <v>18</v>
      </c>
      <c r="H101" s="1" t="s">
        <v>1258</v>
      </c>
      <c r="I101" s="1" t="s">
        <v>1435</v>
      </c>
      <c r="J101" s="1" t="s">
        <v>29</v>
      </c>
      <c r="K101" s="1" t="s">
        <v>135</v>
      </c>
      <c r="L101" s="1" t="s">
        <v>69</v>
      </c>
      <c r="M101" s="1" t="s">
        <v>126</v>
      </c>
      <c r="N101" s="1" t="s">
        <v>24</v>
      </c>
      <c r="O101" s="1" t="s">
        <v>1232</v>
      </c>
      <c r="P101" s="1" t="s">
        <v>1436</v>
      </c>
      <c r="Q101" s="1" t="s">
        <v>1232</v>
      </c>
      <c r="R101" s="1" t="s">
        <v>1436</v>
      </c>
    </row>
    <row r="102" spans="1:18" x14ac:dyDescent="0.35">
      <c r="A102" s="1" t="s">
        <v>15</v>
      </c>
      <c r="B102" s="1" t="s">
        <v>417</v>
      </c>
      <c r="C102" t="str">
        <f t="shared" si="2"/>
        <v>UPDATE mst_QuerysSqlite SET Id='101' WHERE Id='391'</v>
      </c>
      <c r="D102">
        <f t="shared" si="3"/>
        <v>391</v>
      </c>
      <c r="E102">
        <v>91</v>
      </c>
      <c r="F102" s="1" t="s">
        <v>72</v>
      </c>
      <c r="G102" s="1" t="s">
        <v>18</v>
      </c>
      <c r="H102" s="1" t="s">
        <v>73</v>
      </c>
      <c r="I102" s="1" t="s">
        <v>1437</v>
      </c>
      <c r="J102" s="1" t="s">
        <v>18</v>
      </c>
      <c r="K102" s="1" t="s">
        <v>21</v>
      </c>
      <c r="L102" s="1" t="s">
        <v>75</v>
      </c>
      <c r="M102" s="1" t="s">
        <v>23</v>
      </c>
      <c r="N102" s="1" t="s">
        <v>24</v>
      </c>
      <c r="O102" s="1" t="s">
        <v>1232</v>
      </c>
      <c r="P102" s="1" t="s">
        <v>1438</v>
      </c>
      <c r="Q102" s="1" t="s">
        <v>1232</v>
      </c>
      <c r="R102" s="1" t="s">
        <v>1438</v>
      </c>
    </row>
    <row r="103" spans="1:18" x14ac:dyDescent="0.35">
      <c r="A103" s="1" t="s">
        <v>15</v>
      </c>
      <c r="B103" s="1" t="s">
        <v>421</v>
      </c>
      <c r="C103" t="str">
        <f t="shared" si="2"/>
        <v>UPDATE mst_QuerysSqlite SET Id='102' WHERE Id='392'</v>
      </c>
      <c r="D103">
        <f t="shared" si="3"/>
        <v>392</v>
      </c>
      <c r="E103">
        <v>92</v>
      </c>
      <c r="F103" s="1" t="s">
        <v>321</v>
      </c>
      <c r="G103" s="1" t="s">
        <v>18</v>
      </c>
      <c r="H103" s="1" t="s">
        <v>1258</v>
      </c>
      <c r="I103" s="1" t="s">
        <v>1439</v>
      </c>
      <c r="J103" s="1" t="s">
        <v>51</v>
      </c>
      <c r="K103" s="1" t="s">
        <v>21</v>
      </c>
      <c r="L103" s="1" t="s">
        <v>75</v>
      </c>
      <c r="M103" s="1" t="s">
        <v>131</v>
      </c>
      <c r="N103" s="1" t="s">
        <v>24</v>
      </c>
      <c r="O103" s="1" t="s">
        <v>1232</v>
      </c>
      <c r="P103" s="1" t="s">
        <v>1440</v>
      </c>
      <c r="Q103" s="1" t="s">
        <v>1232</v>
      </c>
      <c r="R103" s="1" t="s">
        <v>1440</v>
      </c>
    </row>
    <row r="104" spans="1:18" x14ac:dyDescent="0.35">
      <c r="A104" s="1" t="s">
        <v>15</v>
      </c>
      <c r="B104" s="1" t="s">
        <v>425</v>
      </c>
      <c r="C104" t="str">
        <f t="shared" si="2"/>
        <v>UPDATE mst_QuerysSqlite SET Id='103' WHERE Id='393'</v>
      </c>
      <c r="D104">
        <f t="shared" si="3"/>
        <v>393</v>
      </c>
      <c r="E104">
        <v>93</v>
      </c>
      <c r="F104" s="1" t="s">
        <v>325</v>
      </c>
      <c r="G104" s="1" t="s">
        <v>18</v>
      </c>
      <c r="H104" s="1" t="s">
        <v>1258</v>
      </c>
      <c r="I104" s="1" t="s">
        <v>1441</v>
      </c>
      <c r="J104" s="1" t="s">
        <v>29</v>
      </c>
      <c r="K104" s="1" t="s">
        <v>135</v>
      </c>
      <c r="L104" s="1" t="s">
        <v>75</v>
      </c>
      <c r="M104" s="1" t="s">
        <v>126</v>
      </c>
      <c r="N104" s="1" t="s">
        <v>24</v>
      </c>
      <c r="O104" s="1" t="s">
        <v>1232</v>
      </c>
      <c r="P104" s="1" t="s">
        <v>1442</v>
      </c>
      <c r="Q104" s="1" t="s">
        <v>1232</v>
      </c>
      <c r="R104" s="1" t="s">
        <v>1442</v>
      </c>
    </row>
    <row r="105" spans="1:18" x14ac:dyDescent="0.35">
      <c r="A105" s="1" t="s">
        <v>15</v>
      </c>
      <c r="B105" s="1" t="s">
        <v>428</v>
      </c>
      <c r="C105" t="str">
        <f t="shared" si="2"/>
        <v>UPDATE mst_QuerysSqlite SET Id='104' WHERE Id='394'</v>
      </c>
      <c r="D105">
        <f t="shared" si="3"/>
        <v>394</v>
      </c>
      <c r="E105">
        <v>94</v>
      </c>
      <c r="F105" s="1" t="s">
        <v>328</v>
      </c>
      <c r="G105" s="1" t="s">
        <v>18</v>
      </c>
      <c r="H105" s="1" t="s">
        <v>1258</v>
      </c>
      <c r="I105" s="1" t="s">
        <v>1443</v>
      </c>
      <c r="J105" s="1" t="s">
        <v>18</v>
      </c>
      <c r="K105" s="1" t="s">
        <v>135</v>
      </c>
      <c r="L105" s="1" t="s">
        <v>75</v>
      </c>
      <c r="M105" s="1" t="s">
        <v>126</v>
      </c>
      <c r="N105" s="1" t="s">
        <v>24</v>
      </c>
      <c r="O105" s="1" t="s">
        <v>1232</v>
      </c>
      <c r="P105" s="1" t="s">
        <v>1444</v>
      </c>
      <c r="Q105" s="1" t="s">
        <v>1232</v>
      </c>
      <c r="R105" s="1" t="s">
        <v>1444</v>
      </c>
    </row>
    <row r="106" spans="1:18" x14ac:dyDescent="0.35">
      <c r="A106" s="1" t="s">
        <v>15</v>
      </c>
      <c r="B106" s="1" t="s">
        <v>432</v>
      </c>
      <c r="C106" t="str">
        <f t="shared" si="2"/>
        <v>UPDATE mst_QuerysSqlite SET Id='105' WHERE Id='395'</v>
      </c>
      <c r="D106">
        <f t="shared" si="3"/>
        <v>395</v>
      </c>
      <c r="E106">
        <v>95</v>
      </c>
      <c r="F106" s="1" t="s">
        <v>332</v>
      </c>
      <c r="G106" s="1" t="s">
        <v>18</v>
      </c>
      <c r="H106" s="1" t="s">
        <v>1258</v>
      </c>
      <c r="I106" s="1" t="s">
        <v>1445</v>
      </c>
      <c r="J106" s="1" t="s">
        <v>34</v>
      </c>
      <c r="K106" s="1" t="s">
        <v>21</v>
      </c>
      <c r="L106" s="1" t="s">
        <v>75</v>
      </c>
      <c r="M106" s="1" t="s">
        <v>143</v>
      </c>
      <c r="N106" s="1" t="s">
        <v>24</v>
      </c>
      <c r="O106" s="1" t="s">
        <v>1232</v>
      </c>
      <c r="P106" s="1" t="s">
        <v>1446</v>
      </c>
      <c r="Q106" s="1" t="s">
        <v>1232</v>
      </c>
      <c r="R106" s="1" t="s">
        <v>1446</v>
      </c>
    </row>
    <row r="107" spans="1:18" x14ac:dyDescent="0.35">
      <c r="A107" s="1" t="s">
        <v>15</v>
      </c>
      <c r="B107" s="1" t="s">
        <v>436</v>
      </c>
      <c r="C107" t="str">
        <f t="shared" si="2"/>
        <v>UPDATE mst_QuerysSqlite SET Id='106' WHERE Id='396'</v>
      </c>
      <c r="D107">
        <f t="shared" si="3"/>
        <v>396</v>
      </c>
      <c r="E107">
        <v>96</v>
      </c>
      <c r="F107" s="1" t="s">
        <v>335</v>
      </c>
      <c r="G107" s="1" t="s">
        <v>18</v>
      </c>
      <c r="H107" s="1" t="s">
        <v>1258</v>
      </c>
      <c r="I107" s="1" t="s">
        <v>1447</v>
      </c>
      <c r="J107" s="1" t="s">
        <v>18</v>
      </c>
      <c r="K107" s="1" t="s">
        <v>21</v>
      </c>
      <c r="L107" s="1" t="s">
        <v>75</v>
      </c>
      <c r="M107" s="1" t="s">
        <v>148</v>
      </c>
      <c r="N107" s="1" t="s">
        <v>24</v>
      </c>
      <c r="O107" s="1" t="s">
        <v>1232</v>
      </c>
      <c r="P107" s="1" t="s">
        <v>1448</v>
      </c>
      <c r="Q107" s="1" t="s">
        <v>1232</v>
      </c>
      <c r="R107" s="1" t="s">
        <v>1448</v>
      </c>
    </row>
    <row r="108" spans="1:18" x14ac:dyDescent="0.35">
      <c r="A108" s="1" t="s">
        <v>15</v>
      </c>
      <c r="B108" s="1" t="s">
        <v>439</v>
      </c>
      <c r="C108" t="str">
        <f t="shared" si="2"/>
        <v>UPDATE mst_QuerysSqlite SET Id='107' WHERE Id='397'</v>
      </c>
      <c r="D108">
        <f t="shared" si="3"/>
        <v>397</v>
      </c>
      <c r="E108">
        <v>97</v>
      </c>
      <c r="F108" s="1" t="s">
        <v>339</v>
      </c>
      <c r="G108" s="1" t="s">
        <v>18</v>
      </c>
      <c r="H108" s="1" t="s">
        <v>1258</v>
      </c>
      <c r="I108" s="1" t="s">
        <v>1449</v>
      </c>
      <c r="J108" s="1" t="s">
        <v>56</v>
      </c>
      <c r="K108" s="1" t="s">
        <v>21</v>
      </c>
      <c r="L108" s="1" t="s">
        <v>75</v>
      </c>
      <c r="M108" s="1" t="s">
        <v>152</v>
      </c>
      <c r="N108" s="1" t="s">
        <v>24</v>
      </c>
      <c r="O108" s="1" t="s">
        <v>1232</v>
      </c>
      <c r="P108" s="1" t="s">
        <v>1450</v>
      </c>
      <c r="Q108" s="1" t="s">
        <v>1232</v>
      </c>
      <c r="R108" s="1" t="s">
        <v>1450</v>
      </c>
    </row>
    <row r="109" spans="1:18" x14ac:dyDescent="0.35">
      <c r="A109" s="1" t="s">
        <v>15</v>
      </c>
      <c r="B109" s="1" t="s">
        <v>443</v>
      </c>
      <c r="C109" t="str">
        <f t="shared" si="2"/>
        <v>UPDATE mst_QuerysSqlite SET Id='108' WHERE Id='398'</v>
      </c>
      <c r="D109">
        <f t="shared" si="3"/>
        <v>398</v>
      </c>
      <c r="E109">
        <v>98</v>
      </c>
      <c r="F109" s="1" t="s">
        <v>342</v>
      </c>
      <c r="G109" s="1" t="s">
        <v>18</v>
      </c>
      <c r="H109" s="1" t="s">
        <v>1258</v>
      </c>
      <c r="I109" s="1" t="s">
        <v>1451</v>
      </c>
      <c r="J109" s="1" t="s">
        <v>18</v>
      </c>
      <c r="K109" s="1" t="s">
        <v>21</v>
      </c>
      <c r="L109" s="1" t="s">
        <v>75</v>
      </c>
      <c r="M109" s="1" t="s">
        <v>143</v>
      </c>
      <c r="N109" s="1" t="s">
        <v>24</v>
      </c>
      <c r="O109" s="1" t="s">
        <v>1232</v>
      </c>
      <c r="P109" s="1" t="s">
        <v>1452</v>
      </c>
      <c r="Q109" s="1" t="s">
        <v>1232</v>
      </c>
      <c r="R109" s="1" t="s">
        <v>1452</v>
      </c>
    </row>
    <row r="110" spans="1:18" x14ac:dyDescent="0.35">
      <c r="A110" s="1" t="s">
        <v>15</v>
      </c>
      <c r="B110" s="1" t="s">
        <v>447</v>
      </c>
      <c r="C110" t="str">
        <f t="shared" si="2"/>
        <v>UPDATE mst_QuerysSqlite SET Id='109' WHERE Id='399'</v>
      </c>
      <c r="D110">
        <f t="shared" si="3"/>
        <v>399</v>
      </c>
      <c r="E110">
        <v>99</v>
      </c>
      <c r="F110" s="1" t="s">
        <v>346</v>
      </c>
      <c r="G110" s="1" t="s">
        <v>18</v>
      </c>
      <c r="H110" s="1" t="s">
        <v>1258</v>
      </c>
      <c r="I110" s="1" t="s">
        <v>1453</v>
      </c>
      <c r="J110" s="1" t="s">
        <v>18</v>
      </c>
      <c r="K110" s="1" t="s">
        <v>135</v>
      </c>
      <c r="L110" s="1" t="s">
        <v>75</v>
      </c>
      <c r="M110" s="1" t="s">
        <v>126</v>
      </c>
      <c r="N110" s="1" t="s">
        <v>24</v>
      </c>
      <c r="O110" s="1" t="s">
        <v>1232</v>
      </c>
      <c r="P110" s="1" t="s">
        <v>1454</v>
      </c>
      <c r="Q110" s="1" t="s">
        <v>1232</v>
      </c>
      <c r="R110" s="1" t="s">
        <v>1454</v>
      </c>
    </row>
    <row r="111" spans="1:18" x14ac:dyDescent="0.35">
      <c r="A111" s="1" t="s">
        <v>15</v>
      </c>
      <c r="B111" s="1" t="s">
        <v>451</v>
      </c>
      <c r="C111" t="str">
        <f t="shared" si="2"/>
        <v>UPDATE mst_QuerysSqlite SET Id='110' WHERE Id='400'</v>
      </c>
      <c r="D111">
        <f t="shared" si="3"/>
        <v>400</v>
      </c>
      <c r="E111">
        <v>100</v>
      </c>
      <c r="F111" s="1" t="s">
        <v>349</v>
      </c>
      <c r="G111" s="1" t="s">
        <v>18</v>
      </c>
      <c r="H111" s="1" t="s">
        <v>1258</v>
      </c>
      <c r="I111" s="1" t="s">
        <v>1455</v>
      </c>
      <c r="J111" s="1" t="s">
        <v>34</v>
      </c>
      <c r="K111" s="1" t="s">
        <v>135</v>
      </c>
      <c r="L111" s="1" t="s">
        <v>75</v>
      </c>
      <c r="M111" s="1" t="s">
        <v>126</v>
      </c>
      <c r="N111" s="1" t="s">
        <v>24</v>
      </c>
      <c r="O111" s="1" t="s">
        <v>1232</v>
      </c>
      <c r="P111" s="1" t="s">
        <v>1456</v>
      </c>
      <c r="Q111" s="1" t="s">
        <v>1232</v>
      </c>
      <c r="R111" s="1" t="s">
        <v>1456</v>
      </c>
    </row>
    <row r="112" spans="1:18" x14ac:dyDescent="0.35">
      <c r="A112" s="1" t="s">
        <v>15</v>
      </c>
      <c r="B112" s="1" t="s">
        <v>455</v>
      </c>
      <c r="C112" t="str">
        <f t="shared" si="2"/>
        <v>UPDATE mst_QuerysSqlite SET Id='111' WHERE Id='401'</v>
      </c>
      <c r="D112">
        <f t="shared" si="3"/>
        <v>401</v>
      </c>
      <c r="E112">
        <v>101</v>
      </c>
      <c r="F112" s="1" t="s">
        <v>77</v>
      </c>
      <c r="G112" s="1" t="s">
        <v>18</v>
      </c>
      <c r="H112" s="1" t="s">
        <v>78</v>
      </c>
      <c r="I112" s="1" t="s">
        <v>1457</v>
      </c>
      <c r="J112" s="1" t="s">
        <v>18</v>
      </c>
      <c r="K112" s="1" t="s">
        <v>21</v>
      </c>
      <c r="L112" s="1" t="s">
        <v>80</v>
      </c>
      <c r="M112" s="1" t="s">
        <v>23</v>
      </c>
      <c r="N112" s="1" t="s">
        <v>24</v>
      </c>
      <c r="O112" s="1" t="s">
        <v>1232</v>
      </c>
      <c r="P112" s="1" t="s">
        <v>1458</v>
      </c>
      <c r="Q112" s="1" t="s">
        <v>1232</v>
      </c>
      <c r="R112" s="1" t="s">
        <v>1458</v>
      </c>
    </row>
    <row r="113" spans="1:18" x14ac:dyDescent="0.35">
      <c r="A113" s="1" t="s">
        <v>15</v>
      </c>
      <c r="B113" s="1" t="s">
        <v>458</v>
      </c>
      <c r="C113" t="str">
        <f t="shared" si="2"/>
        <v>UPDATE mst_QuerysSqlite SET Id='112' WHERE Id='402'</v>
      </c>
      <c r="D113">
        <f t="shared" si="3"/>
        <v>402</v>
      </c>
      <c r="E113">
        <v>102</v>
      </c>
      <c r="F113" s="1" t="s">
        <v>166</v>
      </c>
      <c r="G113" s="1" t="s">
        <v>18</v>
      </c>
      <c r="H113" s="1" t="s">
        <v>1258</v>
      </c>
      <c r="I113" s="1" t="s">
        <v>1459</v>
      </c>
      <c r="J113" s="1" t="s">
        <v>45</v>
      </c>
      <c r="K113" s="1" t="s">
        <v>21</v>
      </c>
      <c r="L113" s="1" t="s">
        <v>80</v>
      </c>
      <c r="M113" s="1" t="s">
        <v>131</v>
      </c>
      <c r="N113" s="1" t="s">
        <v>24</v>
      </c>
      <c r="O113" s="1" t="s">
        <v>1232</v>
      </c>
      <c r="P113" s="1" t="s">
        <v>1460</v>
      </c>
      <c r="Q113" s="1" t="s">
        <v>1232</v>
      </c>
      <c r="R113" s="1" t="s">
        <v>1460</v>
      </c>
    </row>
    <row r="114" spans="1:18" x14ac:dyDescent="0.35">
      <c r="A114" s="1" t="s">
        <v>15</v>
      </c>
      <c r="B114" s="1" t="s">
        <v>462</v>
      </c>
      <c r="C114" t="str">
        <f t="shared" si="2"/>
        <v>UPDATE mst_QuerysSqlite SET Id='113' WHERE Id='403'</v>
      </c>
      <c r="D114">
        <f t="shared" si="3"/>
        <v>403</v>
      </c>
      <c r="E114">
        <v>103</v>
      </c>
      <c r="F114" s="1" t="s">
        <v>169</v>
      </c>
      <c r="G114" s="1" t="s">
        <v>18</v>
      </c>
      <c r="H114" s="1" t="s">
        <v>1258</v>
      </c>
      <c r="I114" s="1" t="s">
        <v>1461</v>
      </c>
      <c r="J114" s="1" t="s">
        <v>19</v>
      </c>
      <c r="K114" s="1" t="s">
        <v>135</v>
      </c>
      <c r="L114" s="1" t="s">
        <v>80</v>
      </c>
      <c r="M114" s="1" t="s">
        <v>126</v>
      </c>
      <c r="N114" s="1" t="s">
        <v>24</v>
      </c>
      <c r="O114" s="1" t="s">
        <v>1232</v>
      </c>
      <c r="P114" s="1" t="s">
        <v>1462</v>
      </c>
      <c r="Q114" s="1" t="s">
        <v>1232</v>
      </c>
      <c r="R114" s="1" t="s">
        <v>1462</v>
      </c>
    </row>
    <row r="115" spans="1:18" x14ac:dyDescent="0.35">
      <c r="A115" s="1" t="s">
        <v>15</v>
      </c>
      <c r="B115" s="1" t="s">
        <v>466</v>
      </c>
      <c r="C115" t="str">
        <f t="shared" si="2"/>
        <v>UPDATE mst_QuerysSqlite SET Id='114' WHERE Id='404'</v>
      </c>
      <c r="D115">
        <f t="shared" si="3"/>
        <v>404</v>
      </c>
      <c r="E115">
        <v>104</v>
      </c>
      <c r="F115" s="1" t="s">
        <v>173</v>
      </c>
      <c r="G115" s="1" t="s">
        <v>18</v>
      </c>
      <c r="H115" s="1" t="s">
        <v>1258</v>
      </c>
      <c r="I115" s="1" t="s">
        <v>1463</v>
      </c>
      <c r="J115" s="1" t="s">
        <v>18</v>
      </c>
      <c r="K115" s="1" t="s">
        <v>135</v>
      </c>
      <c r="L115" s="1" t="s">
        <v>80</v>
      </c>
      <c r="M115" s="1" t="s">
        <v>126</v>
      </c>
      <c r="N115" s="1" t="s">
        <v>24</v>
      </c>
      <c r="O115" s="1" t="s">
        <v>1232</v>
      </c>
      <c r="P115" s="1" t="s">
        <v>1464</v>
      </c>
      <c r="Q115" s="1" t="s">
        <v>1232</v>
      </c>
      <c r="R115" s="1" t="s">
        <v>1464</v>
      </c>
    </row>
    <row r="116" spans="1:18" x14ac:dyDescent="0.35">
      <c r="A116" s="1" t="s">
        <v>15</v>
      </c>
      <c r="B116" s="1" t="s">
        <v>469</v>
      </c>
      <c r="C116" t="str">
        <f t="shared" si="2"/>
        <v>UPDATE mst_QuerysSqlite SET Id='115' WHERE Id='405'</v>
      </c>
      <c r="D116">
        <f t="shared" si="3"/>
        <v>405</v>
      </c>
      <c r="E116">
        <v>105</v>
      </c>
      <c r="F116" s="1" t="s">
        <v>176</v>
      </c>
      <c r="G116" s="1" t="s">
        <v>18</v>
      </c>
      <c r="H116" s="1" t="s">
        <v>1258</v>
      </c>
      <c r="I116" s="1" t="s">
        <v>1465</v>
      </c>
      <c r="J116" s="1" t="s">
        <v>29</v>
      </c>
      <c r="K116" s="1" t="s">
        <v>21</v>
      </c>
      <c r="L116" s="1" t="s">
        <v>80</v>
      </c>
      <c r="M116" s="1" t="s">
        <v>143</v>
      </c>
      <c r="N116" s="1" t="s">
        <v>24</v>
      </c>
      <c r="O116" s="1" t="s">
        <v>1232</v>
      </c>
      <c r="P116" s="1" t="s">
        <v>1466</v>
      </c>
      <c r="Q116" s="1" t="s">
        <v>1232</v>
      </c>
      <c r="R116" s="1" t="s">
        <v>1466</v>
      </c>
    </row>
    <row r="117" spans="1:18" x14ac:dyDescent="0.35">
      <c r="A117" s="1" t="s">
        <v>15</v>
      </c>
      <c r="B117" s="1" t="s">
        <v>473</v>
      </c>
      <c r="C117" t="str">
        <f t="shared" si="2"/>
        <v>UPDATE mst_QuerysSqlite SET Id='116' WHERE Id='406'</v>
      </c>
      <c r="D117">
        <f t="shared" si="3"/>
        <v>406</v>
      </c>
      <c r="E117">
        <v>106</v>
      </c>
      <c r="F117" s="1" t="s">
        <v>180</v>
      </c>
      <c r="G117" s="1" t="s">
        <v>18</v>
      </c>
      <c r="H117" s="1" t="s">
        <v>1258</v>
      </c>
      <c r="I117" s="1" t="s">
        <v>1467</v>
      </c>
      <c r="J117" s="1" t="s">
        <v>18</v>
      </c>
      <c r="K117" s="1" t="s">
        <v>21</v>
      </c>
      <c r="L117" s="1" t="s">
        <v>80</v>
      </c>
      <c r="M117" s="1" t="s">
        <v>148</v>
      </c>
      <c r="N117" s="1" t="s">
        <v>24</v>
      </c>
      <c r="O117" s="1" t="s">
        <v>1232</v>
      </c>
      <c r="P117" s="1" t="s">
        <v>1468</v>
      </c>
      <c r="Q117" s="1" t="s">
        <v>1232</v>
      </c>
      <c r="R117" s="1" t="s">
        <v>1468</v>
      </c>
    </row>
    <row r="118" spans="1:18" x14ac:dyDescent="0.35">
      <c r="A118" s="1" t="s">
        <v>15</v>
      </c>
      <c r="B118" s="1" t="s">
        <v>477</v>
      </c>
      <c r="C118" t="str">
        <f t="shared" si="2"/>
        <v>UPDATE mst_QuerysSqlite SET Id='117' WHERE Id='407'</v>
      </c>
      <c r="D118">
        <f t="shared" si="3"/>
        <v>407</v>
      </c>
      <c r="E118">
        <v>107</v>
      </c>
      <c r="F118" s="1" t="s">
        <v>183</v>
      </c>
      <c r="G118" s="1" t="s">
        <v>18</v>
      </c>
      <c r="H118" s="1" t="s">
        <v>1258</v>
      </c>
      <c r="I118" s="1" t="s">
        <v>1469</v>
      </c>
      <c r="J118" s="1" t="s">
        <v>51</v>
      </c>
      <c r="K118" s="1" t="s">
        <v>21</v>
      </c>
      <c r="L118" s="1" t="s">
        <v>80</v>
      </c>
      <c r="M118" s="1" t="s">
        <v>152</v>
      </c>
      <c r="N118" s="1" t="s">
        <v>24</v>
      </c>
      <c r="O118" s="1" t="s">
        <v>1232</v>
      </c>
      <c r="P118" s="1" t="s">
        <v>1470</v>
      </c>
      <c r="Q118" s="1" t="s">
        <v>1232</v>
      </c>
      <c r="R118" s="1" t="s">
        <v>1470</v>
      </c>
    </row>
    <row r="119" spans="1:18" x14ac:dyDescent="0.35">
      <c r="A119" s="1" t="s">
        <v>15</v>
      </c>
      <c r="B119" s="1" t="s">
        <v>481</v>
      </c>
      <c r="C119" t="str">
        <f t="shared" si="2"/>
        <v>UPDATE mst_QuerysSqlite SET Id='118' WHERE Id='408'</v>
      </c>
      <c r="D119">
        <f t="shared" si="3"/>
        <v>408</v>
      </c>
      <c r="E119">
        <v>108</v>
      </c>
      <c r="F119" s="1" t="s">
        <v>187</v>
      </c>
      <c r="G119" s="1" t="s">
        <v>18</v>
      </c>
      <c r="H119" s="1" t="s">
        <v>1258</v>
      </c>
      <c r="I119" s="1" t="s">
        <v>1471</v>
      </c>
      <c r="J119" s="1" t="s">
        <v>18</v>
      </c>
      <c r="K119" s="1" t="s">
        <v>21</v>
      </c>
      <c r="L119" s="1" t="s">
        <v>80</v>
      </c>
      <c r="M119" s="1" t="s">
        <v>143</v>
      </c>
      <c r="N119" s="1" t="s">
        <v>24</v>
      </c>
      <c r="O119" s="1" t="s">
        <v>1232</v>
      </c>
      <c r="P119" s="1" t="s">
        <v>1472</v>
      </c>
      <c r="Q119" s="1" t="s">
        <v>1232</v>
      </c>
      <c r="R119" s="1" t="s">
        <v>1472</v>
      </c>
    </row>
    <row r="120" spans="1:18" x14ac:dyDescent="0.35">
      <c r="A120" s="1" t="s">
        <v>15</v>
      </c>
      <c r="B120" s="1" t="s">
        <v>485</v>
      </c>
      <c r="C120" t="str">
        <f t="shared" si="2"/>
        <v>UPDATE mst_QuerysSqlite SET Id='119' WHERE Id='409'</v>
      </c>
      <c r="D120">
        <f t="shared" si="3"/>
        <v>409</v>
      </c>
      <c r="E120">
        <v>109</v>
      </c>
      <c r="F120" s="1" t="s">
        <v>190</v>
      </c>
      <c r="G120" s="1" t="s">
        <v>18</v>
      </c>
      <c r="H120" s="1" t="s">
        <v>1258</v>
      </c>
      <c r="I120" s="1" t="s">
        <v>1473</v>
      </c>
      <c r="J120" s="1" t="s">
        <v>18</v>
      </c>
      <c r="K120" s="1" t="s">
        <v>135</v>
      </c>
      <c r="L120" s="1" t="s">
        <v>80</v>
      </c>
      <c r="M120" s="1" t="s">
        <v>126</v>
      </c>
      <c r="N120" s="1" t="s">
        <v>24</v>
      </c>
      <c r="O120" s="1" t="s">
        <v>1232</v>
      </c>
      <c r="P120" s="1" t="s">
        <v>1474</v>
      </c>
      <c r="Q120" s="1" t="s">
        <v>1232</v>
      </c>
      <c r="R120" s="1" t="s">
        <v>1474</v>
      </c>
    </row>
    <row r="121" spans="1:18" x14ac:dyDescent="0.35">
      <c r="A121" s="1" t="s">
        <v>15</v>
      </c>
      <c r="B121" s="1" t="s">
        <v>488</v>
      </c>
      <c r="C121" t="str">
        <f t="shared" si="2"/>
        <v>UPDATE mst_QuerysSqlite SET Id='120' WHERE Id='410'</v>
      </c>
      <c r="D121">
        <f t="shared" si="3"/>
        <v>410</v>
      </c>
      <c r="E121">
        <v>110</v>
      </c>
      <c r="F121" s="1" t="s">
        <v>194</v>
      </c>
      <c r="G121" s="1" t="s">
        <v>18</v>
      </c>
      <c r="H121" s="1" t="s">
        <v>1258</v>
      </c>
      <c r="I121" s="1" t="s">
        <v>1475</v>
      </c>
      <c r="J121" s="1" t="s">
        <v>29</v>
      </c>
      <c r="K121" s="1" t="s">
        <v>135</v>
      </c>
      <c r="L121" s="1" t="s">
        <v>80</v>
      </c>
      <c r="M121" s="1" t="s">
        <v>126</v>
      </c>
      <c r="N121" s="1" t="s">
        <v>24</v>
      </c>
      <c r="O121" s="1" t="s">
        <v>1232</v>
      </c>
      <c r="P121" s="1" t="s">
        <v>1476</v>
      </c>
      <c r="Q121" s="1" t="s">
        <v>1232</v>
      </c>
      <c r="R121" s="1" t="s">
        <v>1476</v>
      </c>
    </row>
    <row r="122" spans="1:18" x14ac:dyDescent="0.35">
      <c r="A122" s="1" t="s">
        <v>15</v>
      </c>
      <c r="B122" s="1" t="s">
        <v>492</v>
      </c>
      <c r="C122" t="str">
        <f t="shared" si="2"/>
        <v>UPDATE mst_QuerysSqlite SET Id='121' WHERE Id='411'</v>
      </c>
      <c r="D122">
        <f t="shared" si="3"/>
        <v>411</v>
      </c>
      <c r="E122">
        <v>111</v>
      </c>
      <c r="F122" s="1" t="s">
        <v>113</v>
      </c>
      <c r="G122" s="1" t="s">
        <v>18</v>
      </c>
      <c r="H122" s="1" t="s">
        <v>84</v>
      </c>
      <c r="I122" s="1" t="s">
        <v>1477</v>
      </c>
      <c r="J122" s="1" t="s">
        <v>18</v>
      </c>
      <c r="K122" s="1" t="s">
        <v>21</v>
      </c>
      <c r="L122" s="1" t="s">
        <v>115</v>
      </c>
      <c r="M122" s="1" t="s">
        <v>23</v>
      </c>
      <c r="N122" s="1" t="s">
        <v>24</v>
      </c>
      <c r="O122" s="1" t="s">
        <v>1232</v>
      </c>
      <c r="P122" s="1" t="s">
        <v>1478</v>
      </c>
      <c r="Q122" s="1" t="s">
        <v>1232</v>
      </c>
      <c r="R122" s="1" t="s">
        <v>1478</v>
      </c>
    </row>
    <row r="123" spans="1:18" x14ac:dyDescent="0.35">
      <c r="A123" s="1" t="s">
        <v>15</v>
      </c>
      <c r="B123" s="1" t="s">
        <v>495</v>
      </c>
      <c r="C123" t="str">
        <f t="shared" si="2"/>
        <v>UPDATE mst_QuerysSqlite SET Id='122' WHERE Id='412'</v>
      </c>
      <c r="D123">
        <f t="shared" si="3"/>
        <v>412</v>
      </c>
      <c r="E123">
        <v>112</v>
      </c>
      <c r="F123" s="1" t="s">
        <v>486</v>
      </c>
      <c r="G123" s="1" t="s">
        <v>18</v>
      </c>
      <c r="H123" s="1" t="s">
        <v>1258</v>
      </c>
      <c r="I123" s="1" t="s">
        <v>1479</v>
      </c>
      <c r="J123" s="1" t="s">
        <v>45</v>
      </c>
      <c r="K123" s="1" t="s">
        <v>21</v>
      </c>
      <c r="L123" s="1" t="s">
        <v>115</v>
      </c>
      <c r="M123" s="1" t="s">
        <v>131</v>
      </c>
      <c r="N123" s="1" t="s">
        <v>24</v>
      </c>
      <c r="O123" s="1" t="s">
        <v>1232</v>
      </c>
      <c r="P123" s="1" t="s">
        <v>1480</v>
      </c>
      <c r="Q123" s="1" t="s">
        <v>1232</v>
      </c>
      <c r="R123" s="1" t="s">
        <v>1480</v>
      </c>
    </row>
    <row r="124" spans="1:18" x14ac:dyDescent="0.35">
      <c r="A124" s="1" t="s">
        <v>15</v>
      </c>
      <c r="B124" s="1" t="s">
        <v>499</v>
      </c>
      <c r="C124" t="str">
        <f t="shared" si="2"/>
        <v>UPDATE mst_QuerysSqlite SET Id='123' WHERE Id='413'</v>
      </c>
      <c r="D124">
        <f t="shared" si="3"/>
        <v>413</v>
      </c>
      <c r="E124">
        <v>113</v>
      </c>
      <c r="F124" s="1" t="s">
        <v>489</v>
      </c>
      <c r="G124" s="1" t="s">
        <v>18</v>
      </c>
      <c r="H124" s="1" t="s">
        <v>1258</v>
      </c>
      <c r="I124" s="1" t="s">
        <v>1481</v>
      </c>
      <c r="J124" s="1" t="s">
        <v>19</v>
      </c>
      <c r="K124" s="1" t="s">
        <v>135</v>
      </c>
      <c r="L124" s="1" t="s">
        <v>115</v>
      </c>
      <c r="M124" s="1" t="s">
        <v>126</v>
      </c>
      <c r="N124" s="1" t="s">
        <v>24</v>
      </c>
      <c r="O124" s="1" t="s">
        <v>1232</v>
      </c>
      <c r="P124" s="1" t="s">
        <v>1482</v>
      </c>
      <c r="Q124" s="1" t="s">
        <v>1232</v>
      </c>
      <c r="R124" s="1" t="s">
        <v>1482</v>
      </c>
    </row>
    <row r="125" spans="1:18" x14ac:dyDescent="0.35">
      <c r="A125" s="1" t="s">
        <v>15</v>
      </c>
      <c r="B125" s="1" t="s">
        <v>503</v>
      </c>
      <c r="C125" t="str">
        <f t="shared" si="2"/>
        <v>UPDATE mst_QuerysSqlite SET Id='124' WHERE Id='414'</v>
      </c>
      <c r="D125">
        <f t="shared" si="3"/>
        <v>414</v>
      </c>
      <c r="E125">
        <v>114</v>
      </c>
      <c r="F125" s="1" t="s">
        <v>493</v>
      </c>
      <c r="G125" s="1" t="s">
        <v>18</v>
      </c>
      <c r="H125" s="1" t="s">
        <v>1258</v>
      </c>
      <c r="I125" s="1" t="s">
        <v>1483</v>
      </c>
      <c r="J125" s="1" t="s">
        <v>18</v>
      </c>
      <c r="K125" s="1" t="s">
        <v>135</v>
      </c>
      <c r="L125" s="1" t="s">
        <v>115</v>
      </c>
      <c r="M125" s="1" t="s">
        <v>126</v>
      </c>
      <c r="N125" s="1" t="s">
        <v>24</v>
      </c>
      <c r="O125" s="1" t="s">
        <v>1232</v>
      </c>
      <c r="P125" s="1" t="s">
        <v>1484</v>
      </c>
      <c r="Q125" s="1" t="s">
        <v>1232</v>
      </c>
      <c r="R125" s="1" t="s">
        <v>1484</v>
      </c>
    </row>
    <row r="126" spans="1:18" x14ac:dyDescent="0.35">
      <c r="A126" s="1" t="s">
        <v>15</v>
      </c>
      <c r="B126" s="1" t="s">
        <v>507</v>
      </c>
      <c r="C126" t="str">
        <f t="shared" si="2"/>
        <v>UPDATE mst_QuerysSqlite SET Id='125' WHERE Id='415'</v>
      </c>
      <c r="D126">
        <f t="shared" si="3"/>
        <v>415</v>
      </c>
      <c r="E126">
        <v>115</v>
      </c>
      <c r="F126" s="1" t="s">
        <v>496</v>
      </c>
      <c r="G126" s="1" t="s">
        <v>18</v>
      </c>
      <c r="H126" s="1" t="s">
        <v>1258</v>
      </c>
      <c r="I126" s="1" t="s">
        <v>1485</v>
      </c>
      <c r="J126" s="1" t="s">
        <v>29</v>
      </c>
      <c r="K126" s="1" t="s">
        <v>21</v>
      </c>
      <c r="L126" s="1" t="s">
        <v>115</v>
      </c>
      <c r="M126" s="1" t="s">
        <v>143</v>
      </c>
      <c r="N126" s="1" t="s">
        <v>24</v>
      </c>
      <c r="O126" s="1" t="s">
        <v>1232</v>
      </c>
      <c r="P126" s="1" t="s">
        <v>1486</v>
      </c>
      <c r="Q126" s="1" t="s">
        <v>1232</v>
      </c>
      <c r="R126" s="1" t="s">
        <v>1486</v>
      </c>
    </row>
    <row r="127" spans="1:18" x14ac:dyDescent="0.35">
      <c r="A127" s="1" t="s">
        <v>15</v>
      </c>
      <c r="B127" s="1" t="s">
        <v>510</v>
      </c>
      <c r="C127" t="str">
        <f t="shared" si="2"/>
        <v>UPDATE mst_QuerysSqlite SET Id='126' WHERE Id='416'</v>
      </c>
      <c r="D127">
        <f t="shared" si="3"/>
        <v>416</v>
      </c>
      <c r="E127">
        <v>116</v>
      </c>
      <c r="F127" s="1" t="s">
        <v>500</v>
      </c>
      <c r="G127" s="1" t="s">
        <v>18</v>
      </c>
      <c r="H127" s="1" t="s">
        <v>1258</v>
      </c>
      <c r="I127" s="1" t="s">
        <v>1487</v>
      </c>
      <c r="J127" s="1" t="s">
        <v>18</v>
      </c>
      <c r="K127" s="1" t="s">
        <v>21</v>
      </c>
      <c r="L127" s="1" t="s">
        <v>115</v>
      </c>
      <c r="M127" s="1" t="s">
        <v>148</v>
      </c>
      <c r="N127" s="1" t="s">
        <v>24</v>
      </c>
      <c r="O127" s="1" t="s">
        <v>1232</v>
      </c>
      <c r="P127" s="1" t="s">
        <v>1488</v>
      </c>
      <c r="Q127" s="1" t="s">
        <v>1232</v>
      </c>
      <c r="R127" s="1" t="s">
        <v>1488</v>
      </c>
    </row>
    <row r="128" spans="1:18" x14ac:dyDescent="0.35">
      <c r="A128" s="1" t="s">
        <v>15</v>
      </c>
      <c r="B128" s="1" t="s">
        <v>514</v>
      </c>
      <c r="C128" t="str">
        <f t="shared" si="2"/>
        <v>UPDATE mst_QuerysSqlite SET Id='127' WHERE Id='417'</v>
      </c>
      <c r="D128">
        <f t="shared" si="3"/>
        <v>417</v>
      </c>
      <c r="E128">
        <v>117</v>
      </c>
      <c r="F128" s="1" t="s">
        <v>504</v>
      </c>
      <c r="G128" s="1" t="s">
        <v>18</v>
      </c>
      <c r="H128" s="1" t="s">
        <v>1258</v>
      </c>
      <c r="I128" s="1" t="s">
        <v>1489</v>
      </c>
      <c r="J128" s="1" t="s">
        <v>51</v>
      </c>
      <c r="K128" s="1" t="s">
        <v>21</v>
      </c>
      <c r="L128" s="1" t="s">
        <v>115</v>
      </c>
      <c r="M128" s="1" t="s">
        <v>152</v>
      </c>
      <c r="N128" s="1" t="s">
        <v>24</v>
      </c>
      <c r="O128" s="1" t="s">
        <v>1232</v>
      </c>
      <c r="P128" s="1" t="s">
        <v>1490</v>
      </c>
      <c r="Q128" s="1" t="s">
        <v>1232</v>
      </c>
      <c r="R128" s="1" t="s">
        <v>1490</v>
      </c>
    </row>
    <row r="129" spans="1:18" x14ac:dyDescent="0.35">
      <c r="A129" s="1" t="s">
        <v>15</v>
      </c>
      <c r="B129" s="1" t="s">
        <v>517</v>
      </c>
      <c r="C129" t="str">
        <f t="shared" si="2"/>
        <v>UPDATE mst_QuerysSqlite SET Id='128' WHERE Id='418'</v>
      </c>
      <c r="D129">
        <f t="shared" si="3"/>
        <v>418</v>
      </c>
      <c r="E129">
        <v>118</v>
      </c>
      <c r="F129" s="1" t="s">
        <v>508</v>
      </c>
      <c r="G129" s="1" t="s">
        <v>18</v>
      </c>
      <c r="H129" s="1" t="s">
        <v>1258</v>
      </c>
      <c r="I129" s="1" t="s">
        <v>1491</v>
      </c>
      <c r="J129" s="1" t="s">
        <v>18</v>
      </c>
      <c r="K129" s="1" t="s">
        <v>21</v>
      </c>
      <c r="L129" s="1" t="s">
        <v>115</v>
      </c>
      <c r="M129" s="1" t="s">
        <v>143</v>
      </c>
      <c r="N129" s="1" t="s">
        <v>24</v>
      </c>
      <c r="O129" s="1" t="s">
        <v>1232</v>
      </c>
      <c r="P129" s="1" t="s">
        <v>1492</v>
      </c>
      <c r="Q129" s="1" t="s">
        <v>1232</v>
      </c>
      <c r="R129" s="1" t="s">
        <v>1492</v>
      </c>
    </row>
    <row r="130" spans="1:18" x14ac:dyDescent="0.35">
      <c r="A130" s="1" t="s">
        <v>15</v>
      </c>
      <c r="B130" s="1" t="s">
        <v>521</v>
      </c>
      <c r="C130" t="str">
        <f t="shared" si="2"/>
        <v>UPDATE mst_QuerysSqlite SET Id='129' WHERE Id='419'</v>
      </c>
      <c r="D130">
        <f t="shared" si="3"/>
        <v>419</v>
      </c>
      <c r="E130">
        <v>119</v>
      </c>
      <c r="F130" s="1" t="s">
        <v>511</v>
      </c>
      <c r="G130" s="1" t="s">
        <v>18</v>
      </c>
      <c r="H130" s="1" t="s">
        <v>1258</v>
      </c>
      <c r="I130" s="1" t="s">
        <v>1493</v>
      </c>
      <c r="J130" s="1" t="s">
        <v>18</v>
      </c>
      <c r="K130" s="1" t="s">
        <v>135</v>
      </c>
      <c r="L130" s="1" t="s">
        <v>115</v>
      </c>
      <c r="M130" s="1" t="s">
        <v>126</v>
      </c>
      <c r="N130" s="1" t="s">
        <v>24</v>
      </c>
      <c r="O130" s="1" t="s">
        <v>1232</v>
      </c>
      <c r="P130" s="1" t="s">
        <v>1494</v>
      </c>
      <c r="Q130" s="1" t="s">
        <v>1232</v>
      </c>
      <c r="R130" s="1" t="s">
        <v>1494</v>
      </c>
    </row>
    <row r="131" spans="1:18" x14ac:dyDescent="0.35">
      <c r="A131" s="1" t="s">
        <v>15</v>
      </c>
      <c r="B131" s="1" t="s">
        <v>525</v>
      </c>
      <c r="C131" t="str">
        <f t="shared" ref="C131:C194" si="4">CONCATENATE("UPDATE mst_QuerysSqlite SET Id='",B131,"' WHERE Id='",D131,"'")</f>
        <v>UPDATE mst_QuerysSqlite SET Id='130' WHERE Id='420'</v>
      </c>
      <c r="D131">
        <f t="shared" ref="D131:D194" si="5">E131+300</f>
        <v>420</v>
      </c>
      <c r="E131">
        <v>120</v>
      </c>
      <c r="F131" s="1" t="s">
        <v>515</v>
      </c>
      <c r="G131" s="1" t="s">
        <v>18</v>
      </c>
      <c r="H131" s="1" t="s">
        <v>1258</v>
      </c>
      <c r="I131" s="1" t="s">
        <v>1495</v>
      </c>
      <c r="J131" s="1" t="s">
        <v>29</v>
      </c>
      <c r="K131" s="1" t="s">
        <v>135</v>
      </c>
      <c r="L131" s="1" t="s">
        <v>115</v>
      </c>
      <c r="M131" s="1" t="s">
        <v>126</v>
      </c>
      <c r="N131" s="1" t="s">
        <v>24</v>
      </c>
      <c r="O131" s="1" t="s">
        <v>1232</v>
      </c>
      <c r="P131" s="1" t="s">
        <v>1496</v>
      </c>
      <c r="Q131" s="1" t="s">
        <v>1232</v>
      </c>
      <c r="R131" s="1" t="s">
        <v>1496</v>
      </c>
    </row>
    <row r="132" spans="1:18" x14ac:dyDescent="0.35">
      <c r="A132" s="1" t="s">
        <v>15</v>
      </c>
      <c r="B132" s="1" t="s">
        <v>528</v>
      </c>
      <c r="C132" t="str">
        <f t="shared" si="4"/>
        <v>UPDATE mst_QuerysSqlite SET Id='131' WHERE Id='421'</v>
      </c>
      <c r="D132">
        <f t="shared" si="5"/>
        <v>421</v>
      </c>
      <c r="E132">
        <v>121</v>
      </c>
      <c r="F132" s="1" t="s">
        <v>94</v>
      </c>
      <c r="G132" s="1" t="s">
        <v>18</v>
      </c>
      <c r="H132" s="1" t="s">
        <v>89</v>
      </c>
      <c r="I132" s="1" t="s">
        <v>1497</v>
      </c>
      <c r="J132" s="1" t="s">
        <v>18</v>
      </c>
      <c r="K132" s="1" t="s">
        <v>21</v>
      </c>
      <c r="L132" s="1" t="s">
        <v>96</v>
      </c>
      <c r="M132" s="1" t="s">
        <v>23</v>
      </c>
      <c r="N132" s="1" t="s">
        <v>24</v>
      </c>
      <c r="O132" s="1" t="s">
        <v>1232</v>
      </c>
      <c r="P132" s="1" t="s">
        <v>1498</v>
      </c>
      <c r="Q132" s="1" t="s">
        <v>1232</v>
      </c>
      <c r="R132" s="1" t="s">
        <v>1498</v>
      </c>
    </row>
    <row r="133" spans="1:18" x14ac:dyDescent="0.35">
      <c r="A133" s="1" t="s">
        <v>15</v>
      </c>
      <c r="B133" s="1" t="s">
        <v>532</v>
      </c>
      <c r="C133" t="str">
        <f t="shared" si="4"/>
        <v>UPDATE mst_QuerysSqlite SET Id='132' WHERE Id='422'</v>
      </c>
      <c r="D133">
        <f t="shared" si="5"/>
        <v>422</v>
      </c>
      <c r="E133">
        <v>122</v>
      </c>
      <c r="F133" s="1" t="s">
        <v>385</v>
      </c>
      <c r="G133" s="1" t="s">
        <v>18</v>
      </c>
      <c r="H133" s="1" t="s">
        <v>1258</v>
      </c>
      <c r="I133" s="1" t="s">
        <v>1499</v>
      </c>
      <c r="J133" s="1" t="s">
        <v>51</v>
      </c>
      <c r="K133" s="1" t="s">
        <v>21</v>
      </c>
      <c r="L133" s="1" t="s">
        <v>96</v>
      </c>
      <c r="M133" s="1" t="s">
        <v>131</v>
      </c>
      <c r="N133" s="1" t="s">
        <v>24</v>
      </c>
      <c r="O133" s="1" t="s">
        <v>1232</v>
      </c>
      <c r="P133" s="1" t="s">
        <v>1500</v>
      </c>
      <c r="Q133" s="1" t="s">
        <v>1232</v>
      </c>
      <c r="R133" s="1" t="s">
        <v>1500</v>
      </c>
    </row>
    <row r="134" spans="1:18" x14ac:dyDescent="0.35">
      <c r="A134" s="1" t="s">
        <v>15</v>
      </c>
      <c r="B134" s="1" t="s">
        <v>535</v>
      </c>
      <c r="C134" t="str">
        <f t="shared" si="4"/>
        <v>UPDATE mst_QuerysSqlite SET Id='133' WHERE Id='423'</v>
      </c>
      <c r="D134">
        <f t="shared" si="5"/>
        <v>423</v>
      </c>
      <c r="E134">
        <v>123</v>
      </c>
      <c r="F134" s="1" t="s">
        <v>389</v>
      </c>
      <c r="G134" s="1" t="s">
        <v>18</v>
      </c>
      <c r="H134" s="1" t="s">
        <v>1258</v>
      </c>
      <c r="I134" s="1" t="s">
        <v>1501</v>
      </c>
      <c r="J134" s="1" t="s">
        <v>19</v>
      </c>
      <c r="K134" s="1" t="s">
        <v>135</v>
      </c>
      <c r="L134" s="1" t="s">
        <v>96</v>
      </c>
      <c r="M134" s="1" t="s">
        <v>126</v>
      </c>
      <c r="N134" s="1" t="s">
        <v>24</v>
      </c>
      <c r="O134" s="1" t="s">
        <v>1232</v>
      </c>
      <c r="P134" s="1" t="s">
        <v>1502</v>
      </c>
      <c r="Q134" s="1" t="s">
        <v>1232</v>
      </c>
      <c r="R134" s="1" t="s">
        <v>1502</v>
      </c>
    </row>
    <row r="135" spans="1:18" x14ac:dyDescent="0.35">
      <c r="A135" s="1" t="s">
        <v>15</v>
      </c>
      <c r="B135" s="1" t="s">
        <v>539</v>
      </c>
      <c r="C135" t="str">
        <f t="shared" si="4"/>
        <v>UPDATE mst_QuerysSqlite SET Id='134' WHERE Id='424'</v>
      </c>
      <c r="D135">
        <f t="shared" si="5"/>
        <v>424</v>
      </c>
      <c r="E135">
        <v>124</v>
      </c>
      <c r="F135" s="1" t="s">
        <v>393</v>
      </c>
      <c r="G135" s="1" t="s">
        <v>18</v>
      </c>
      <c r="H135" s="1" t="s">
        <v>1258</v>
      </c>
      <c r="I135" s="1" t="s">
        <v>1503</v>
      </c>
      <c r="J135" s="1" t="s">
        <v>18</v>
      </c>
      <c r="K135" s="1" t="s">
        <v>135</v>
      </c>
      <c r="L135" s="1" t="s">
        <v>96</v>
      </c>
      <c r="M135" s="1" t="s">
        <v>126</v>
      </c>
      <c r="N135" s="1" t="s">
        <v>24</v>
      </c>
      <c r="O135" s="1" t="s">
        <v>1232</v>
      </c>
      <c r="P135" s="1" t="s">
        <v>1504</v>
      </c>
      <c r="Q135" s="1" t="s">
        <v>1232</v>
      </c>
      <c r="R135" s="1" t="s">
        <v>1504</v>
      </c>
    </row>
    <row r="136" spans="1:18" x14ac:dyDescent="0.35">
      <c r="A136" s="1" t="s">
        <v>15</v>
      </c>
      <c r="B136" s="1" t="s">
        <v>542</v>
      </c>
      <c r="C136" t="str">
        <f t="shared" si="4"/>
        <v>UPDATE mst_QuerysSqlite SET Id='135' WHERE Id='425'</v>
      </c>
      <c r="D136">
        <f t="shared" si="5"/>
        <v>425</v>
      </c>
      <c r="E136">
        <v>125</v>
      </c>
      <c r="F136" s="1" t="s">
        <v>397</v>
      </c>
      <c r="G136" s="1" t="s">
        <v>18</v>
      </c>
      <c r="H136" s="1" t="s">
        <v>1258</v>
      </c>
      <c r="I136" s="1" t="s">
        <v>1505</v>
      </c>
      <c r="J136" s="1" t="s">
        <v>29</v>
      </c>
      <c r="K136" s="1" t="s">
        <v>21</v>
      </c>
      <c r="L136" s="1" t="s">
        <v>96</v>
      </c>
      <c r="M136" s="1" t="s">
        <v>143</v>
      </c>
      <c r="N136" s="1" t="s">
        <v>24</v>
      </c>
      <c r="O136" s="1" t="s">
        <v>1232</v>
      </c>
      <c r="P136" s="1" t="s">
        <v>1506</v>
      </c>
      <c r="Q136" s="1" t="s">
        <v>1232</v>
      </c>
      <c r="R136" s="1" t="s">
        <v>1506</v>
      </c>
    </row>
    <row r="137" spans="1:18" x14ac:dyDescent="0.35">
      <c r="A137" s="1" t="s">
        <v>15</v>
      </c>
      <c r="B137" s="1" t="s">
        <v>546</v>
      </c>
      <c r="C137" t="str">
        <f t="shared" si="4"/>
        <v>UPDATE mst_QuerysSqlite SET Id='136' WHERE Id='426'</v>
      </c>
      <c r="D137">
        <f t="shared" si="5"/>
        <v>426</v>
      </c>
      <c r="E137">
        <v>126</v>
      </c>
      <c r="F137" s="1" t="s">
        <v>400</v>
      </c>
      <c r="G137" s="1" t="s">
        <v>18</v>
      </c>
      <c r="H137" s="1" t="s">
        <v>1258</v>
      </c>
      <c r="I137" s="1" t="s">
        <v>1507</v>
      </c>
      <c r="J137" s="1" t="s">
        <v>18</v>
      </c>
      <c r="K137" s="1" t="s">
        <v>21</v>
      </c>
      <c r="L137" s="1" t="s">
        <v>96</v>
      </c>
      <c r="M137" s="1" t="s">
        <v>148</v>
      </c>
      <c r="N137" s="1" t="s">
        <v>24</v>
      </c>
      <c r="O137" s="1" t="s">
        <v>1232</v>
      </c>
      <c r="P137" s="1" t="s">
        <v>1508</v>
      </c>
      <c r="Q137" s="1" t="s">
        <v>1232</v>
      </c>
      <c r="R137" s="1" t="s">
        <v>1508</v>
      </c>
    </row>
    <row r="138" spans="1:18" x14ac:dyDescent="0.35">
      <c r="A138" s="1" t="s">
        <v>15</v>
      </c>
      <c r="B138" s="1" t="s">
        <v>549</v>
      </c>
      <c r="C138" t="str">
        <f t="shared" si="4"/>
        <v>UPDATE mst_QuerysSqlite SET Id='137' WHERE Id='427'</v>
      </c>
      <c r="D138">
        <f t="shared" si="5"/>
        <v>427</v>
      </c>
      <c r="E138">
        <v>127</v>
      </c>
      <c r="F138" s="1" t="s">
        <v>404</v>
      </c>
      <c r="G138" s="1" t="s">
        <v>18</v>
      </c>
      <c r="H138" s="1" t="s">
        <v>1258</v>
      </c>
      <c r="I138" s="1" t="s">
        <v>1509</v>
      </c>
      <c r="J138" s="1" t="s">
        <v>56</v>
      </c>
      <c r="K138" s="1" t="s">
        <v>21</v>
      </c>
      <c r="L138" s="1" t="s">
        <v>96</v>
      </c>
      <c r="M138" s="1" t="s">
        <v>152</v>
      </c>
      <c r="N138" s="1" t="s">
        <v>24</v>
      </c>
      <c r="O138" s="1" t="s">
        <v>1232</v>
      </c>
      <c r="P138" s="1" t="s">
        <v>1510</v>
      </c>
      <c r="Q138" s="1" t="s">
        <v>1232</v>
      </c>
      <c r="R138" s="1" t="s">
        <v>1510</v>
      </c>
    </row>
    <row r="139" spans="1:18" x14ac:dyDescent="0.35">
      <c r="A139" s="1" t="s">
        <v>15</v>
      </c>
      <c r="B139" s="1" t="s">
        <v>553</v>
      </c>
      <c r="C139" t="str">
        <f t="shared" si="4"/>
        <v>UPDATE mst_QuerysSqlite SET Id='138' WHERE Id='428'</v>
      </c>
      <c r="D139">
        <f t="shared" si="5"/>
        <v>428</v>
      </c>
      <c r="E139">
        <v>128</v>
      </c>
      <c r="F139" s="1" t="s">
        <v>407</v>
      </c>
      <c r="G139" s="1" t="s">
        <v>18</v>
      </c>
      <c r="H139" s="1" t="s">
        <v>1258</v>
      </c>
      <c r="I139" s="1" t="s">
        <v>1511</v>
      </c>
      <c r="J139" s="1" t="s">
        <v>18</v>
      </c>
      <c r="K139" s="1" t="s">
        <v>21</v>
      </c>
      <c r="L139" s="1" t="s">
        <v>96</v>
      </c>
      <c r="M139" s="1" t="s">
        <v>143</v>
      </c>
      <c r="N139" s="1" t="s">
        <v>24</v>
      </c>
      <c r="O139" s="1" t="s">
        <v>1232</v>
      </c>
      <c r="P139" s="1" t="s">
        <v>1512</v>
      </c>
      <c r="Q139" s="1" t="s">
        <v>1232</v>
      </c>
      <c r="R139" s="1" t="s">
        <v>1512</v>
      </c>
    </row>
    <row r="140" spans="1:18" x14ac:dyDescent="0.35">
      <c r="A140" s="1" t="s">
        <v>15</v>
      </c>
      <c r="B140" s="1" t="s">
        <v>557</v>
      </c>
      <c r="C140" t="str">
        <f t="shared" si="4"/>
        <v>UPDATE mst_QuerysSqlite SET Id='139' WHERE Id='429'</v>
      </c>
      <c r="D140">
        <f t="shared" si="5"/>
        <v>429</v>
      </c>
      <c r="E140">
        <v>129</v>
      </c>
      <c r="F140" s="1" t="s">
        <v>411</v>
      </c>
      <c r="G140" s="1" t="s">
        <v>18</v>
      </c>
      <c r="H140" s="1" t="s">
        <v>1258</v>
      </c>
      <c r="I140" s="1" t="s">
        <v>1513</v>
      </c>
      <c r="J140" s="1" t="s">
        <v>18</v>
      </c>
      <c r="K140" s="1" t="s">
        <v>135</v>
      </c>
      <c r="L140" s="1" t="s">
        <v>96</v>
      </c>
      <c r="M140" s="1" t="s">
        <v>126</v>
      </c>
      <c r="N140" s="1" t="s">
        <v>24</v>
      </c>
      <c r="O140" s="1" t="s">
        <v>1232</v>
      </c>
      <c r="P140" s="1" t="s">
        <v>1514</v>
      </c>
      <c r="Q140" s="1" t="s">
        <v>1232</v>
      </c>
      <c r="R140" s="1" t="s">
        <v>1514</v>
      </c>
    </row>
    <row r="141" spans="1:18" x14ac:dyDescent="0.35">
      <c r="A141" s="1" t="s">
        <v>15</v>
      </c>
      <c r="B141" s="1" t="s">
        <v>560</v>
      </c>
      <c r="C141" t="str">
        <f t="shared" si="4"/>
        <v>UPDATE mst_QuerysSqlite SET Id='140' WHERE Id='430'</v>
      </c>
      <c r="D141">
        <f t="shared" si="5"/>
        <v>430</v>
      </c>
      <c r="E141">
        <v>130</v>
      </c>
      <c r="F141" s="1" t="s">
        <v>415</v>
      </c>
      <c r="G141" s="1" t="s">
        <v>18</v>
      </c>
      <c r="H141" s="1" t="s">
        <v>1258</v>
      </c>
      <c r="I141" s="1" t="s">
        <v>1515</v>
      </c>
      <c r="J141" s="1" t="s">
        <v>29</v>
      </c>
      <c r="K141" s="1" t="s">
        <v>135</v>
      </c>
      <c r="L141" s="1" t="s">
        <v>96</v>
      </c>
      <c r="M141" s="1" t="s">
        <v>126</v>
      </c>
      <c r="N141" s="1" t="s">
        <v>24</v>
      </c>
      <c r="O141" s="1" t="s">
        <v>1232</v>
      </c>
      <c r="P141" s="1" t="s">
        <v>1516</v>
      </c>
      <c r="Q141" s="1" t="s">
        <v>1232</v>
      </c>
      <c r="R141" s="1" t="s">
        <v>1516</v>
      </c>
    </row>
    <row r="142" spans="1:18" x14ac:dyDescent="0.35">
      <c r="A142" s="1" t="s">
        <v>15</v>
      </c>
      <c r="B142" s="1" t="s">
        <v>564</v>
      </c>
      <c r="C142" t="str">
        <f t="shared" si="4"/>
        <v>UPDATE mst_QuerysSqlite SET Id='141' WHERE Id='431'</v>
      </c>
      <c r="D142">
        <f t="shared" si="5"/>
        <v>431</v>
      </c>
      <c r="E142">
        <v>131</v>
      </c>
      <c r="F142" s="1" t="s">
        <v>828</v>
      </c>
      <c r="G142" s="1" t="s">
        <v>18</v>
      </c>
      <c r="H142" s="1" t="s">
        <v>1123</v>
      </c>
      <c r="I142" s="1" t="s">
        <v>1517</v>
      </c>
      <c r="J142" s="1" t="s">
        <v>18</v>
      </c>
      <c r="K142" s="1" t="s">
        <v>21</v>
      </c>
      <c r="L142" s="1" t="s">
        <v>827</v>
      </c>
      <c r="M142" s="1" t="s">
        <v>23</v>
      </c>
      <c r="N142" s="1" t="s">
        <v>24</v>
      </c>
      <c r="O142" s="1" t="s">
        <v>1232</v>
      </c>
      <c r="P142" s="1" t="s">
        <v>1518</v>
      </c>
      <c r="Q142" s="1" t="s">
        <v>1232</v>
      </c>
      <c r="R142" s="1" t="s">
        <v>1518</v>
      </c>
    </row>
    <row r="143" spans="1:18" x14ac:dyDescent="0.35">
      <c r="A143" s="1" t="s">
        <v>15</v>
      </c>
      <c r="B143" s="1" t="s">
        <v>567</v>
      </c>
      <c r="C143" t="str">
        <f t="shared" si="4"/>
        <v>UPDATE mst_QuerysSqlite SET Id='142' WHERE Id='432'</v>
      </c>
      <c r="D143">
        <f t="shared" si="5"/>
        <v>432</v>
      </c>
      <c r="E143">
        <v>132</v>
      </c>
      <c r="F143" s="1" t="s">
        <v>829</v>
      </c>
      <c r="G143" s="1" t="s">
        <v>18</v>
      </c>
      <c r="H143" s="1" t="s">
        <v>1258</v>
      </c>
      <c r="I143" s="1" t="s">
        <v>1519</v>
      </c>
      <c r="J143" s="1" t="s">
        <v>56</v>
      </c>
      <c r="K143" s="1" t="s">
        <v>21</v>
      </c>
      <c r="L143" s="1" t="s">
        <v>827</v>
      </c>
      <c r="M143" s="1" t="s">
        <v>131</v>
      </c>
      <c r="N143" s="1" t="s">
        <v>24</v>
      </c>
      <c r="O143" s="1" t="s">
        <v>1232</v>
      </c>
      <c r="P143" s="1" t="s">
        <v>1520</v>
      </c>
      <c r="Q143" s="1" t="s">
        <v>1232</v>
      </c>
      <c r="R143" s="1" t="s">
        <v>1520</v>
      </c>
    </row>
    <row r="144" spans="1:18" x14ac:dyDescent="0.35">
      <c r="A144" s="1" t="s">
        <v>15</v>
      </c>
      <c r="B144" s="1" t="s">
        <v>571</v>
      </c>
      <c r="C144" t="str">
        <f t="shared" si="4"/>
        <v>UPDATE mst_QuerysSqlite SET Id='143' WHERE Id='433'</v>
      </c>
      <c r="D144">
        <f t="shared" si="5"/>
        <v>433</v>
      </c>
      <c r="E144">
        <v>133</v>
      </c>
      <c r="F144" s="1" t="s">
        <v>830</v>
      </c>
      <c r="G144" s="1" t="s">
        <v>18</v>
      </c>
      <c r="H144" s="1" t="s">
        <v>1258</v>
      </c>
      <c r="I144" s="1" t="s">
        <v>1521</v>
      </c>
      <c r="J144" s="1" t="s">
        <v>19</v>
      </c>
      <c r="K144" s="1" t="s">
        <v>135</v>
      </c>
      <c r="L144" s="1" t="s">
        <v>827</v>
      </c>
      <c r="M144" s="1" t="s">
        <v>126</v>
      </c>
      <c r="N144" s="1" t="s">
        <v>24</v>
      </c>
      <c r="O144" s="1" t="s">
        <v>1232</v>
      </c>
      <c r="P144" s="1" t="s">
        <v>1522</v>
      </c>
      <c r="Q144" s="1" t="s">
        <v>1232</v>
      </c>
      <c r="R144" s="1" t="s">
        <v>1522</v>
      </c>
    </row>
    <row r="145" spans="1:18" x14ac:dyDescent="0.35">
      <c r="A145" s="1" t="s">
        <v>15</v>
      </c>
      <c r="B145" s="1" t="s">
        <v>574</v>
      </c>
      <c r="C145" t="str">
        <f t="shared" si="4"/>
        <v>UPDATE mst_QuerysSqlite SET Id='144' WHERE Id='434'</v>
      </c>
      <c r="D145">
        <f t="shared" si="5"/>
        <v>434</v>
      </c>
      <c r="E145">
        <v>134</v>
      </c>
      <c r="F145" s="1" t="s">
        <v>831</v>
      </c>
      <c r="G145" s="1" t="s">
        <v>18</v>
      </c>
      <c r="H145" s="1" t="s">
        <v>1258</v>
      </c>
      <c r="I145" s="1" t="s">
        <v>1523</v>
      </c>
      <c r="J145" s="1" t="s">
        <v>18</v>
      </c>
      <c r="K145" s="1" t="s">
        <v>135</v>
      </c>
      <c r="L145" s="1" t="s">
        <v>827</v>
      </c>
      <c r="M145" s="1" t="s">
        <v>126</v>
      </c>
      <c r="N145" s="1" t="s">
        <v>24</v>
      </c>
      <c r="O145" s="1" t="s">
        <v>1232</v>
      </c>
      <c r="P145" s="1" t="s">
        <v>1524</v>
      </c>
      <c r="Q145" s="1" t="s">
        <v>1232</v>
      </c>
      <c r="R145" s="1" t="s">
        <v>1524</v>
      </c>
    </row>
    <row r="146" spans="1:18" x14ac:dyDescent="0.35">
      <c r="A146" s="1" t="s">
        <v>15</v>
      </c>
      <c r="B146" s="1" t="s">
        <v>578</v>
      </c>
      <c r="C146" t="str">
        <f t="shared" si="4"/>
        <v>UPDATE mst_QuerysSqlite SET Id='145' WHERE Id='435'</v>
      </c>
      <c r="D146">
        <f t="shared" si="5"/>
        <v>435</v>
      </c>
      <c r="E146">
        <v>135</v>
      </c>
      <c r="F146" s="1" t="s">
        <v>832</v>
      </c>
      <c r="G146" s="1" t="s">
        <v>18</v>
      </c>
      <c r="H146" s="1" t="s">
        <v>1258</v>
      </c>
      <c r="I146" s="1" t="s">
        <v>1525</v>
      </c>
      <c r="J146" s="1" t="s">
        <v>34</v>
      </c>
      <c r="K146" s="1" t="s">
        <v>21</v>
      </c>
      <c r="L146" s="1" t="s">
        <v>827</v>
      </c>
      <c r="M146" s="1" t="s">
        <v>143</v>
      </c>
      <c r="N146" s="1" t="s">
        <v>24</v>
      </c>
      <c r="O146" s="1" t="s">
        <v>1232</v>
      </c>
      <c r="P146" s="1" t="s">
        <v>1526</v>
      </c>
      <c r="Q146" s="1" t="s">
        <v>1232</v>
      </c>
      <c r="R146" s="1" t="s">
        <v>1526</v>
      </c>
    </row>
    <row r="147" spans="1:18" x14ac:dyDescent="0.35">
      <c r="A147" s="1" t="s">
        <v>15</v>
      </c>
      <c r="B147" s="1" t="s">
        <v>581</v>
      </c>
      <c r="C147" t="str">
        <f t="shared" si="4"/>
        <v>UPDATE mst_QuerysSqlite SET Id='146' WHERE Id='436'</v>
      </c>
      <c r="D147">
        <f t="shared" si="5"/>
        <v>436</v>
      </c>
      <c r="E147">
        <v>136</v>
      </c>
      <c r="F147" s="1" t="s">
        <v>833</v>
      </c>
      <c r="G147" s="1" t="s">
        <v>18</v>
      </c>
      <c r="H147" s="1" t="s">
        <v>1258</v>
      </c>
      <c r="I147" s="1" t="s">
        <v>1527</v>
      </c>
      <c r="J147" s="1" t="s">
        <v>18</v>
      </c>
      <c r="K147" s="1" t="s">
        <v>21</v>
      </c>
      <c r="L147" s="1" t="s">
        <v>827</v>
      </c>
      <c r="M147" s="1" t="s">
        <v>148</v>
      </c>
      <c r="N147" s="1" t="s">
        <v>24</v>
      </c>
      <c r="O147" s="1" t="s">
        <v>1232</v>
      </c>
      <c r="P147" s="1" t="s">
        <v>1528</v>
      </c>
      <c r="Q147" s="1" t="s">
        <v>1232</v>
      </c>
      <c r="R147" s="1" t="s">
        <v>1528</v>
      </c>
    </row>
    <row r="148" spans="1:18" x14ac:dyDescent="0.35">
      <c r="A148" s="1" t="s">
        <v>15</v>
      </c>
      <c r="B148" s="1" t="s">
        <v>585</v>
      </c>
      <c r="C148" t="str">
        <f t="shared" si="4"/>
        <v>UPDATE mst_QuerysSqlite SET Id='147' WHERE Id='437'</v>
      </c>
      <c r="D148">
        <f t="shared" si="5"/>
        <v>437</v>
      </c>
      <c r="E148">
        <v>137</v>
      </c>
      <c r="F148" s="1" t="s">
        <v>834</v>
      </c>
      <c r="G148" s="1" t="s">
        <v>18</v>
      </c>
      <c r="H148" s="1" t="s">
        <v>1258</v>
      </c>
      <c r="I148" s="1" t="s">
        <v>1529</v>
      </c>
      <c r="J148" s="1" t="s">
        <v>67</v>
      </c>
      <c r="K148" s="1" t="s">
        <v>21</v>
      </c>
      <c r="L148" s="1" t="s">
        <v>827</v>
      </c>
      <c r="M148" s="1" t="s">
        <v>152</v>
      </c>
      <c r="N148" s="1" t="s">
        <v>24</v>
      </c>
      <c r="O148" s="1" t="s">
        <v>1232</v>
      </c>
      <c r="P148" s="1" t="s">
        <v>1530</v>
      </c>
      <c r="Q148" s="1" t="s">
        <v>1232</v>
      </c>
      <c r="R148" s="1" t="s">
        <v>1530</v>
      </c>
    </row>
    <row r="149" spans="1:18" x14ac:dyDescent="0.35">
      <c r="A149" s="1" t="s">
        <v>15</v>
      </c>
      <c r="B149" s="1" t="s">
        <v>588</v>
      </c>
      <c r="C149" t="str">
        <f t="shared" si="4"/>
        <v>UPDATE mst_QuerysSqlite SET Id='148' WHERE Id='438'</v>
      </c>
      <c r="D149">
        <f t="shared" si="5"/>
        <v>438</v>
      </c>
      <c r="E149">
        <v>138</v>
      </c>
      <c r="F149" s="1" t="s">
        <v>835</v>
      </c>
      <c r="G149" s="1" t="s">
        <v>18</v>
      </c>
      <c r="H149" s="1" t="s">
        <v>1258</v>
      </c>
      <c r="I149" s="1" t="s">
        <v>1531</v>
      </c>
      <c r="J149" s="1" t="s">
        <v>18</v>
      </c>
      <c r="K149" s="1" t="s">
        <v>21</v>
      </c>
      <c r="L149" s="1" t="s">
        <v>827</v>
      </c>
      <c r="M149" s="1" t="s">
        <v>143</v>
      </c>
      <c r="N149" s="1" t="s">
        <v>24</v>
      </c>
      <c r="O149" s="1" t="s">
        <v>1232</v>
      </c>
      <c r="P149" s="1" t="s">
        <v>1532</v>
      </c>
      <c r="Q149" s="1" t="s">
        <v>1232</v>
      </c>
      <c r="R149" s="1" t="s">
        <v>1532</v>
      </c>
    </row>
    <row r="150" spans="1:18" x14ac:dyDescent="0.35">
      <c r="A150" s="1" t="s">
        <v>15</v>
      </c>
      <c r="B150" s="1" t="s">
        <v>592</v>
      </c>
      <c r="C150" t="str">
        <f t="shared" si="4"/>
        <v>UPDATE mst_QuerysSqlite SET Id='149' WHERE Id='439'</v>
      </c>
      <c r="D150">
        <f t="shared" si="5"/>
        <v>439</v>
      </c>
      <c r="E150">
        <v>139</v>
      </c>
      <c r="F150" s="1" t="s">
        <v>836</v>
      </c>
      <c r="G150" s="1" t="s">
        <v>18</v>
      </c>
      <c r="H150" s="1" t="s">
        <v>1258</v>
      </c>
      <c r="I150" s="1" t="s">
        <v>1533</v>
      </c>
      <c r="J150" s="1" t="s">
        <v>18</v>
      </c>
      <c r="K150" s="1" t="s">
        <v>135</v>
      </c>
      <c r="L150" s="1" t="s">
        <v>827</v>
      </c>
      <c r="M150" s="1" t="s">
        <v>126</v>
      </c>
      <c r="N150" s="1" t="s">
        <v>24</v>
      </c>
      <c r="O150" s="1" t="s">
        <v>1232</v>
      </c>
      <c r="P150" s="1" t="s">
        <v>1534</v>
      </c>
      <c r="Q150" s="1" t="s">
        <v>1232</v>
      </c>
      <c r="R150" s="1" t="s">
        <v>1534</v>
      </c>
    </row>
    <row r="151" spans="1:18" x14ac:dyDescent="0.35">
      <c r="A151" s="1" t="s">
        <v>15</v>
      </c>
      <c r="B151" s="1" t="s">
        <v>595</v>
      </c>
      <c r="C151" t="str">
        <f t="shared" si="4"/>
        <v>UPDATE mst_QuerysSqlite SET Id='150' WHERE Id='440'</v>
      </c>
      <c r="D151">
        <f t="shared" si="5"/>
        <v>440</v>
      </c>
      <c r="E151">
        <v>140</v>
      </c>
      <c r="F151" s="1" t="s">
        <v>837</v>
      </c>
      <c r="G151" s="1" t="s">
        <v>18</v>
      </c>
      <c r="H151" s="1" t="s">
        <v>1258</v>
      </c>
      <c r="I151" s="1" t="s">
        <v>1535</v>
      </c>
      <c r="J151" s="1" t="s">
        <v>34</v>
      </c>
      <c r="K151" s="1" t="s">
        <v>135</v>
      </c>
      <c r="L151" s="1" t="s">
        <v>827</v>
      </c>
      <c r="M151" s="1" t="s">
        <v>126</v>
      </c>
      <c r="N151" s="1" t="s">
        <v>24</v>
      </c>
      <c r="O151" s="1" t="s">
        <v>1232</v>
      </c>
      <c r="P151" s="1" t="s">
        <v>1536</v>
      </c>
      <c r="Q151" s="1" t="s">
        <v>1232</v>
      </c>
      <c r="R151" s="1" t="s">
        <v>1536</v>
      </c>
    </row>
    <row r="152" spans="1:18" x14ac:dyDescent="0.35">
      <c r="A152" s="1" t="s">
        <v>15</v>
      </c>
      <c r="B152" s="1" t="s">
        <v>599</v>
      </c>
      <c r="C152" t="str">
        <f t="shared" si="4"/>
        <v>UPDATE mst_QuerysSqlite SET Id='151' WHERE Id='441'</v>
      </c>
      <c r="D152">
        <f t="shared" si="5"/>
        <v>441</v>
      </c>
      <c r="E152">
        <v>141</v>
      </c>
      <c r="F152" s="1" t="s">
        <v>109</v>
      </c>
      <c r="G152" s="1" t="s">
        <v>18</v>
      </c>
      <c r="H152" s="1" t="s">
        <v>1126</v>
      </c>
      <c r="I152" s="1" t="s">
        <v>1537</v>
      </c>
      <c r="J152" s="1" t="s">
        <v>18</v>
      </c>
      <c r="K152" s="1" t="s">
        <v>21</v>
      </c>
      <c r="L152" s="1" t="s">
        <v>111</v>
      </c>
      <c r="M152" s="1" t="s">
        <v>23</v>
      </c>
      <c r="N152" s="1" t="s">
        <v>24</v>
      </c>
      <c r="O152" s="1" t="s">
        <v>1232</v>
      </c>
      <c r="P152" s="1" t="s">
        <v>1538</v>
      </c>
      <c r="Q152" s="1" t="s">
        <v>1232</v>
      </c>
      <c r="R152" s="1" t="s">
        <v>1538</v>
      </c>
    </row>
    <row r="153" spans="1:18" x14ac:dyDescent="0.35">
      <c r="A153" s="1" t="s">
        <v>15</v>
      </c>
      <c r="B153" s="1" t="s">
        <v>602</v>
      </c>
      <c r="C153" t="str">
        <f t="shared" si="4"/>
        <v>UPDATE mst_QuerysSqlite SET Id='152' WHERE Id='442'</v>
      </c>
      <c r="D153">
        <f t="shared" si="5"/>
        <v>442</v>
      </c>
      <c r="E153">
        <v>142</v>
      </c>
      <c r="F153" s="1" t="s">
        <v>452</v>
      </c>
      <c r="G153" s="1" t="s">
        <v>18</v>
      </c>
      <c r="H153" s="1" t="s">
        <v>1258</v>
      </c>
      <c r="I153" s="1" t="s">
        <v>1539</v>
      </c>
      <c r="J153" s="1" t="s">
        <v>78</v>
      </c>
      <c r="K153" s="1" t="s">
        <v>21</v>
      </c>
      <c r="L153" s="1" t="s">
        <v>111</v>
      </c>
      <c r="M153" s="1" t="s">
        <v>131</v>
      </c>
      <c r="N153" s="1" t="s">
        <v>24</v>
      </c>
      <c r="O153" s="1" t="s">
        <v>1232</v>
      </c>
      <c r="P153" s="1" t="s">
        <v>1540</v>
      </c>
      <c r="Q153" s="1" t="s">
        <v>1232</v>
      </c>
      <c r="R153" s="1" t="s">
        <v>1540</v>
      </c>
    </row>
    <row r="154" spans="1:18" x14ac:dyDescent="0.35">
      <c r="A154" s="1" t="s">
        <v>15</v>
      </c>
      <c r="B154" s="1" t="s">
        <v>606</v>
      </c>
      <c r="C154" t="str">
        <f t="shared" si="4"/>
        <v>UPDATE mst_QuerysSqlite SET Id='153' WHERE Id='443'</v>
      </c>
      <c r="D154">
        <f t="shared" si="5"/>
        <v>443</v>
      </c>
      <c r="E154">
        <v>143</v>
      </c>
      <c r="F154" s="1" t="s">
        <v>456</v>
      </c>
      <c r="G154" s="1" t="s">
        <v>18</v>
      </c>
      <c r="H154" s="1" t="s">
        <v>1258</v>
      </c>
      <c r="I154" s="1" t="s">
        <v>1541</v>
      </c>
      <c r="J154" s="1" t="s">
        <v>19</v>
      </c>
      <c r="K154" s="1" t="s">
        <v>135</v>
      </c>
      <c r="L154" s="1" t="s">
        <v>111</v>
      </c>
      <c r="M154" s="1" t="s">
        <v>126</v>
      </c>
      <c r="N154" s="1" t="s">
        <v>24</v>
      </c>
      <c r="O154" s="1" t="s">
        <v>1232</v>
      </c>
      <c r="P154" s="1" t="s">
        <v>1542</v>
      </c>
      <c r="Q154" s="1" t="s">
        <v>1232</v>
      </c>
      <c r="R154" s="1" t="s">
        <v>1542</v>
      </c>
    </row>
    <row r="155" spans="1:18" x14ac:dyDescent="0.35">
      <c r="A155" s="1" t="s">
        <v>15</v>
      </c>
      <c r="B155" s="1" t="s">
        <v>610</v>
      </c>
      <c r="C155" t="str">
        <f t="shared" si="4"/>
        <v>UPDATE mst_QuerysSqlite SET Id='154' WHERE Id='444'</v>
      </c>
      <c r="D155">
        <f t="shared" si="5"/>
        <v>444</v>
      </c>
      <c r="E155">
        <v>144</v>
      </c>
      <c r="F155" s="1" t="s">
        <v>459</v>
      </c>
      <c r="G155" s="1" t="s">
        <v>18</v>
      </c>
      <c r="H155" s="1" t="s">
        <v>1258</v>
      </c>
      <c r="I155" s="1" t="s">
        <v>1543</v>
      </c>
      <c r="J155" s="1" t="s">
        <v>18</v>
      </c>
      <c r="K155" s="1" t="s">
        <v>135</v>
      </c>
      <c r="L155" s="1" t="s">
        <v>111</v>
      </c>
      <c r="M155" s="1" t="s">
        <v>126</v>
      </c>
      <c r="N155" s="1" t="s">
        <v>24</v>
      </c>
      <c r="O155" s="1" t="s">
        <v>1232</v>
      </c>
      <c r="P155" s="1" t="s">
        <v>1544</v>
      </c>
      <c r="Q155" s="1" t="s">
        <v>1232</v>
      </c>
      <c r="R155" s="1" t="s">
        <v>1544</v>
      </c>
    </row>
    <row r="156" spans="1:18" x14ac:dyDescent="0.35">
      <c r="A156" s="1" t="s">
        <v>15</v>
      </c>
      <c r="B156" s="1" t="s">
        <v>613</v>
      </c>
      <c r="C156" t="str">
        <f t="shared" si="4"/>
        <v>UPDATE mst_QuerysSqlite SET Id='155' WHERE Id='445'</v>
      </c>
      <c r="D156">
        <f t="shared" si="5"/>
        <v>445</v>
      </c>
      <c r="E156">
        <v>145</v>
      </c>
      <c r="F156" s="1" t="s">
        <v>463</v>
      </c>
      <c r="G156" s="1" t="s">
        <v>18</v>
      </c>
      <c r="H156" s="1" t="s">
        <v>1258</v>
      </c>
      <c r="I156" s="1" t="s">
        <v>1545</v>
      </c>
      <c r="J156" s="1" t="s">
        <v>19</v>
      </c>
      <c r="K156" s="1" t="s">
        <v>21</v>
      </c>
      <c r="L156" s="1" t="s">
        <v>111</v>
      </c>
      <c r="M156" s="1" t="s">
        <v>143</v>
      </c>
      <c r="N156" s="1" t="s">
        <v>24</v>
      </c>
      <c r="O156" s="1" t="s">
        <v>1232</v>
      </c>
      <c r="P156" s="1" t="s">
        <v>1546</v>
      </c>
      <c r="Q156" s="1" t="s">
        <v>1232</v>
      </c>
      <c r="R156" s="1" t="s">
        <v>1546</v>
      </c>
    </row>
    <row r="157" spans="1:18" x14ac:dyDescent="0.35">
      <c r="A157" s="1" t="s">
        <v>15</v>
      </c>
      <c r="B157" s="1" t="s">
        <v>617</v>
      </c>
      <c r="C157" t="str">
        <f t="shared" si="4"/>
        <v>UPDATE mst_QuerysSqlite SET Id='156' WHERE Id='446'</v>
      </c>
      <c r="D157">
        <f t="shared" si="5"/>
        <v>446</v>
      </c>
      <c r="E157">
        <v>146</v>
      </c>
      <c r="F157" s="1" t="s">
        <v>467</v>
      </c>
      <c r="G157" s="1" t="s">
        <v>18</v>
      </c>
      <c r="H157" s="1" t="s">
        <v>1258</v>
      </c>
      <c r="I157" s="1" t="s">
        <v>1547</v>
      </c>
      <c r="J157" s="1" t="s">
        <v>18</v>
      </c>
      <c r="K157" s="1" t="s">
        <v>21</v>
      </c>
      <c r="L157" s="1" t="s">
        <v>111</v>
      </c>
      <c r="M157" s="1" t="s">
        <v>148</v>
      </c>
      <c r="N157" s="1" t="s">
        <v>24</v>
      </c>
      <c r="O157" s="1" t="s">
        <v>1232</v>
      </c>
      <c r="P157" s="1" t="s">
        <v>1548</v>
      </c>
      <c r="Q157" s="1" t="s">
        <v>1232</v>
      </c>
      <c r="R157" s="1" t="s">
        <v>1548</v>
      </c>
    </row>
    <row r="158" spans="1:18" x14ac:dyDescent="0.35">
      <c r="A158" s="1" t="s">
        <v>15</v>
      </c>
      <c r="B158" s="1" t="s">
        <v>620</v>
      </c>
      <c r="C158" t="str">
        <f t="shared" si="4"/>
        <v>UPDATE mst_QuerysSqlite SET Id='157' WHERE Id='447'</v>
      </c>
      <c r="D158">
        <f t="shared" si="5"/>
        <v>447</v>
      </c>
      <c r="E158">
        <v>147</v>
      </c>
      <c r="F158" s="1" t="s">
        <v>470</v>
      </c>
      <c r="G158" s="1" t="s">
        <v>18</v>
      </c>
      <c r="H158" s="1" t="s">
        <v>1258</v>
      </c>
      <c r="I158" s="1" t="s">
        <v>1549</v>
      </c>
      <c r="J158" s="1" t="s">
        <v>84</v>
      </c>
      <c r="K158" s="1" t="s">
        <v>21</v>
      </c>
      <c r="L158" s="1" t="s">
        <v>111</v>
      </c>
      <c r="M158" s="1" t="s">
        <v>152</v>
      </c>
      <c r="N158" s="1" t="s">
        <v>24</v>
      </c>
      <c r="O158" s="1" t="s">
        <v>1232</v>
      </c>
      <c r="P158" s="1" t="s">
        <v>1550</v>
      </c>
      <c r="Q158" s="1" t="s">
        <v>1232</v>
      </c>
      <c r="R158" s="1" t="s">
        <v>1550</v>
      </c>
    </row>
    <row r="159" spans="1:18" x14ac:dyDescent="0.35">
      <c r="A159" s="1" t="s">
        <v>15</v>
      </c>
      <c r="B159" s="1" t="s">
        <v>624</v>
      </c>
      <c r="C159" t="str">
        <f t="shared" si="4"/>
        <v>UPDATE mst_QuerysSqlite SET Id='158' WHERE Id='448'</v>
      </c>
      <c r="D159">
        <f t="shared" si="5"/>
        <v>448</v>
      </c>
      <c r="E159">
        <v>148</v>
      </c>
      <c r="F159" s="1" t="s">
        <v>474</v>
      </c>
      <c r="G159" s="1" t="s">
        <v>18</v>
      </c>
      <c r="H159" s="1" t="s">
        <v>1258</v>
      </c>
      <c r="I159" s="1" t="s">
        <v>1551</v>
      </c>
      <c r="J159" s="1" t="s">
        <v>18</v>
      </c>
      <c r="K159" s="1" t="s">
        <v>21</v>
      </c>
      <c r="L159" s="1" t="s">
        <v>111</v>
      </c>
      <c r="M159" s="1" t="s">
        <v>143</v>
      </c>
      <c r="N159" s="1" t="s">
        <v>24</v>
      </c>
      <c r="O159" s="1" t="s">
        <v>1232</v>
      </c>
      <c r="P159" s="1" t="s">
        <v>1552</v>
      </c>
      <c r="Q159" s="1" t="s">
        <v>1232</v>
      </c>
      <c r="R159" s="1" t="s">
        <v>1552</v>
      </c>
    </row>
    <row r="160" spans="1:18" x14ac:dyDescent="0.35">
      <c r="A160" s="1" t="s">
        <v>15</v>
      </c>
      <c r="B160" s="1" t="s">
        <v>627</v>
      </c>
      <c r="C160" t="str">
        <f t="shared" si="4"/>
        <v>UPDATE mst_QuerysSqlite SET Id='159' WHERE Id='449'</v>
      </c>
      <c r="D160">
        <f t="shared" si="5"/>
        <v>449</v>
      </c>
      <c r="E160">
        <v>149</v>
      </c>
      <c r="F160" s="1" t="s">
        <v>478</v>
      </c>
      <c r="G160" s="1" t="s">
        <v>18</v>
      </c>
      <c r="H160" s="1" t="s">
        <v>1258</v>
      </c>
      <c r="I160" s="1" t="s">
        <v>1553</v>
      </c>
      <c r="J160" s="1" t="s">
        <v>18</v>
      </c>
      <c r="K160" s="1" t="s">
        <v>135</v>
      </c>
      <c r="L160" s="1" t="s">
        <v>111</v>
      </c>
      <c r="M160" s="1" t="s">
        <v>126</v>
      </c>
      <c r="N160" s="1" t="s">
        <v>24</v>
      </c>
      <c r="O160" s="1" t="s">
        <v>1232</v>
      </c>
      <c r="P160" s="1" t="s">
        <v>1554</v>
      </c>
      <c r="Q160" s="1" t="s">
        <v>1232</v>
      </c>
      <c r="R160" s="1" t="s">
        <v>1554</v>
      </c>
    </row>
    <row r="161" spans="1:18" x14ac:dyDescent="0.35">
      <c r="A161" s="1" t="s">
        <v>15</v>
      </c>
      <c r="B161" s="1" t="s">
        <v>631</v>
      </c>
      <c r="C161" t="str">
        <f t="shared" si="4"/>
        <v>UPDATE mst_QuerysSqlite SET Id='160' WHERE Id='450'</v>
      </c>
      <c r="D161">
        <f t="shared" si="5"/>
        <v>450</v>
      </c>
      <c r="E161">
        <v>150</v>
      </c>
      <c r="F161" s="1" t="s">
        <v>482</v>
      </c>
      <c r="G161" s="1" t="s">
        <v>18</v>
      </c>
      <c r="H161" s="1" t="s">
        <v>1258</v>
      </c>
      <c r="I161" s="1" t="s">
        <v>1555</v>
      </c>
      <c r="J161" s="1" t="s">
        <v>19</v>
      </c>
      <c r="K161" s="1" t="s">
        <v>135</v>
      </c>
      <c r="L161" s="1" t="s">
        <v>111</v>
      </c>
      <c r="M161" s="1" t="s">
        <v>126</v>
      </c>
      <c r="N161" s="1" t="s">
        <v>24</v>
      </c>
      <c r="O161" s="1" t="s">
        <v>1232</v>
      </c>
      <c r="P161" s="1" t="s">
        <v>1556</v>
      </c>
      <c r="Q161" s="1" t="s">
        <v>1232</v>
      </c>
      <c r="R161" s="1" t="s">
        <v>1556</v>
      </c>
    </row>
    <row r="162" spans="1:18" x14ac:dyDescent="0.35">
      <c r="A162" s="1" t="s">
        <v>15</v>
      </c>
      <c r="B162" s="1" t="s">
        <v>635</v>
      </c>
      <c r="C162" t="str">
        <f t="shared" si="4"/>
        <v>UPDATE mst_QuerysSqlite SET Id='161' WHERE Id='451'</v>
      </c>
      <c r="D162">
        <f t="shared" si="5"/>
        <v>451</v>
      </c>
      <c r="E162">
        <v>151</v>
      </c>
      <c r="F162" s="1" t="s">
        <v>751</v>
      </c>
      <c r="G162" s="1" t="s">
        <v>18</v>
      </c>
      <c r="H162" s="1" t="s">
        <v>104</v>
      </c>
      <c r="I162" s="1" t="s">
        <v>1557</v>
      </c>
      <c r="J162" s="1" t="s">
        <v>18</v>
      </c>
      <c r="K162" s="1" t="s">
        <v>21</v>
      </c>
      <c r="L162" s="1" t="s">
        <v>753</v>
      </c>
      <c r="M162" s="1" t="s">
        <v>23</v>
      </c>
      <c r="N162" s="1" t="s">
        <v>24</v>
      </c>
      <c r="O162" s="1" t="s">
        <v>1232</v>
      </c>
      <c r="P162" s="1" t="s">
        <v>1558</v>
      </c>
      <c r="Q162" s="1" t="s">
        <v>1232</v>
      </c>
      <c r="R162" s="1" t="s">
        <v>1558</v>
      </c>
    </row>
    <row r="163" spans="1:18" x14ac:dyDescent="0.35">
      <c r="A163" s="1" t="s">
        <v>15</v>
      </c>
      <c r="B163" s="1" t="s">
        <v>638</v>
      </c>
      <c r="C163" t="str">
        <f t="shared" si="4"/>
        <v>UPDATE mst_QuerysSqlite SET Id='162' WHERE Id='452'</v>
      </c>
      <c r="D163">
        <f t="shared" si="5"/>
        <v>452</v>
      </c>
      <c r="E163">
        <v>152</v>
      </c>
      <c r="F163" s="1" t="s">
        <v>756</v>
      </c>
      <c r="G163" s="1" t="s">
        <v>18</v>
      </c>
      <c r="H163" s="1" t="s">
        <v>1258</v>
      </c>
      <c r="I163" s="1" t="s">
        <v>1559</v>
      </c>
      <c r="J163" s="1" t="s">
        <v>34</v>
      </c>
      <c r="K163" s="1" t="s">
        <v>21</v>
      </c>
      <c r="L163" s="1" t="s">
        <v>753</v>
      </c>
      <c r="M163" s="1" t="s">
        <v>131</v>
      </c>
      <c r="N163" s="1" t="s">
        <v>24</v>
      </c>
      <c r="O163" s="1" t="s">
        <v>1232</v>
      </c>
      <c r="P163" s="1" t="s">
        <v>1560</v>
      </c>
      <c r="Q163" s="1" t="s">
        <v>1232</v>
      </c>
      <c r="R163" s="1" t="s">
        <v>1560</v>
      </c>
    </row>
    <row r="164" spans="1:18" x14ac:dyDescent="0.35">
      <c r="A164" s="1" t="s">
        <v>15</v>
      </c>
      <c r="B164" s="1" t="s">
        <v>642</v>
      </c>
      <c r="C164" t="str">
        <f t="shared" si="4"/>
        <v>UPDATE mst_QuerysSqlite SET Id='163' WHERE Id='453'</v>
      </c>
      <c r="D164">
        <f t="shared" si="5"/>
        <v>453</v>
      </c>
      <c r="E164">
        <v>153</v>
      </c>
      <c r="F164" s="1" t="s">
        <v>760</v>
      </c>
      <c r="G164" s="1" t="s">
        <v>18</v>
      </c>
      <c r="H164" s="1" t="s">
        <v>1258</v>
      </c>
      <c r="I164" s="1" t="s">
        <v>1561</v>
      </c>
      <c r="J164" s="1" t="s">
        <v>18</v>
      </c>
      <c r="K164" s="1" t="s">
        <v>135</v>
      </c>
      <c r="L164" s="1" t="s">
        <v>753</v>
      </c>
      <c r="M164" s="1" t="s">
        <v>126</v>
      </c>
      <c r="N164" s="1" t="s">
        <v>24</v>
      </c>
      <c r="O164" s="1" t="s">
        <v>1232</v>
      </c>
      <c r="P164" s="1" t="s">
        <v>1562</v>
      </c>
      <c r="Q164" s="1" t="s">
        <v>1232</v>
      </c>
      <c r="R164" s="1" t="s">
        <v>1562</v>
      </c>
    </row>
    <row r="165" spans="1:18" x14ac:dyDescent="0.35">
      <c r="A165" s="1" t="s">
        <v>15</v>
      </c>
      <c r="B165" s="1" t="s">
        <v>645</v>
      </c>
      <c r="C165" t="str">
        <f t="shared" si="4"/>
        <v>UPDATE mst_QuerysSqlite SET Id='164' WHERE Id='454'</v>
      </c>
      <c r="D165">
        <f t="shared" si="5"/>
        <v>454</v>
      </c>
      <c r="E165">
        <v>154</v>
      </c>
      <c r="F165" s="1" t="s">
        <v>764</v>
      </c>
      <c r="G165" s="1" t="s">
        <v>18</v>
      </c>
      <c r="H165" s="1" t="s">
        <v>1258</v>
      </c>
      <c r="I165" s="1" t="s">
        <v>1231</v>
      </c>
      <c r="J165" s="1" t="s">
        <v>29</v>
      </c>
      <c r="K165" s="1" t="s">
        <v>21</v>
      </c>
      <c r="L165" s="1" t="s">
        <v>753</v>
      </c>
      <c r="M165" s="1" t="s">
        <v>143</v>
      </c>
      <c r="N165" s="1" t="s">
        <v>24</v>
      </c>
      <c r="O165" s="1" t="s">
        <v>1232</v>
      </c>
      <c r="P165" s="1" t="s">
        <v>1563</v>
      </c>
      <c r="Q165" s="1" t="s">
        <v>1232</v>
      </c>
      <c r="R165" s="1" t="s">
        <v>1563</v>
      </c>
    </row>
    <row r="166" spans="1:18" x14ac:dyDescent="0.35">
      <c r="A166" s="1" t="s">
        <v>15</v>
      </c>
      <c r="B166" s="1" t="s">
        <v>649</v>
      </c>
      <c r="C166" t="str">
        <f t="shared" si="4"/>
        <v>UPDATE mst_QuerysSqlite SET Id='165' WHERE Id='455'</v>
      </c>
      <c r="D166">
        <f t="shared" si="5"/>
        <v>455</v>
      </c>
      <c r="E166">
        <v>155</v>
      </c>
      <c r="F166" s="1" t="s">
        <v>767</v>
      </c>
      <c r="G166" s="1" t="s">
        <v>18</v>
      </c>
      <c r="H166" s="1" t="s">
        <v>1258</v>
      </c>
      <c r="I166" s="1" t="s">
        <v>1564</v>
      </c>
      <c r="J166" s="1" t="s">
        <v>18</v>
      </c>
      <c r="K166" s="1" t="s">
        <v>21</v>
      </c>
      <c r="L166" s="1" t="s">
        <v>753</v>
      </c>
      <c r="M166" s="1" t="s">
        <v>148</v>
      </c>
      <c r="N166" s="1" t="s">
        <v>24</v>
      </c>
      <c r="O166" s="1" t="s">
        <v>1232</v>
      </c>
      <c r="P166" s="1" t="s">
        <v>1565</v>
      </c>
      <c r="Q166" s="1" t="s">
        <v>1232</v>
      </c>
      <c r="R166" s="1" t="s">
        <v>1565</v>
      </c>
    </row>
    <row r="167" spans="1:18" x14ac:dyDescent="0.35">
      <c r="A167" s="1" t="s">
        <v>15</v>
      </c>
      <c r="B167" s="1" t="s">
        <v>653</v>
      </c>
      <c r="C167" t="str">
        <f t="shared" si="4"/>
        <v>UPDATE mst_QuerysSqlite SET Id='166' WHERE Id='456'</v>
      </c>
      <c r="D167">
        <f t="shared" si="5"/>
        <v>456</v>
      </c>
      <c r="E167">
        <v>156</v>
      </c>
      <c r="F167" s="1" t="s">
        <v>771</v>
      </c>
      <c r="G167" s="1" t="s">
        <v>18</v>
      </c>
      <c r="H167" s="1" t="s">
        <v>1258</v>
      </c>
      <c r="I167" s="1" t="s">
        <v>1566</v>
      </c>
      <c r="J167" s="1" t="s">
        <v>45</v>
      </c>
      <c r="K167" s="1" t="s">
        <v>21</v>
      </c>
      <c r="L167" s="1" t="s">
        <v>753</v>
      </c>
      <c r="M167" s="1" t="s">
        <v>152</v>
      </c>
      <c r="N167" s="1" t="s">
        <v>24</v>
      </c>
      <c r="O167" s="1" t="s">
        <v>1232</v>
      </c>
      <c r="P167" s="1" t="s">
        <v>1567</v>
      </c>
      <c r="Q167" s="1" t="s">
        <v>1232</v>
      </c>
      <c r="R167" s="1" t="s">
        <v>1567</v>
      </c>
    </row>
    <row r="168" spans="1:18" x14ac:dyDescent="0.35">
      <c r="A168" s="1" t="s">
        <v>15</v>
      </c>
      <c r="B168" s="1" t="s">
        <v>656</v>
      </c>
      <c r="C168" t="str">
        <f t="shared" si="4"/>
        <v>UPDATE mst_QuerysSqlite SET Id='167' WHERE Id='457'</v>
      </c>
      <c r="D168">
        <f t="shared" si="5"/>
        <v>457</v>
      </c>
      <c r="E168">
        <v>157</v>
      </c>
      <c r="F168" s="1" t="s">
        <v>774</v>
      </c>
      <c r="G168" s="1" t="s">
        <v>18</v>
      </c>
      <c r="H168" s="1" t="s">
        <v>1258</v>
      </c>
      <c r="I168" s="1" t="s">
        <v>1568</v>
      </c>
      <c r="J168" s="1" t="s">
        <v>18</v>
      </c>
      <c r="K168" s="1" t="s">
        <v>21</v>
      </c>
      <c r="L168" s="1" t="s">
        <v>753</v>
      </c>
      <c r="M168" s="1" t="s">
        <v>143</v>
      </c>
      <c r="N168" s="1" t="s">
        <v>24</v>
      </c>
      <c r="O168" s="1" t="s">
        <v>1232</v>
      </c>
      <c r="P168" s="1" t="s">
        <v>1569</v>
      </c>
      <c r="Q168" s="1" t="s">
        <v>1232</v>
      </c>
      <c r="R168" s="1" t="s">
        <v>1569</v>
      </c>
    </row>
    <row r="169" spans="1:18" x14ac:dyDescent="0.35">
      <c r="A169" s="1" t="s">
        <v>15</v>
      </c>
      <c r="B169" s="1" t="s">
        <v>660</v>
      </c>
      <c r="C169" t="str">
        <f t="shared" si="4"/>
        <v>UPDATE mst_QuerysSqlite SET Id='168' WHERE Id='458'</v>
      </c>
      <c r="D169">
        <f t="shared" si="5"/>
        <v>458</v>
      </c>
      <c r="E169">
        <v>158</v>
      </c>
      <c r="F169" s="1" t="s">
        <v>778</v>
      </c>
      <c r="G169" s="1" t="s">
        <v>18</v>
      </c>
      <c r="H169" s="1" t="s">
        <v>1258</v>
      </c>
      <c r="I169" s="1" t="s">
        <v>1570</v>
      </c>
      <c r="J169" s="1" t="s">
        <v>19</v>
      </c>
      <c r="K169" s="1" t="s">
        <v>135</v>
      </c>
      <c r="L169" s="1" t="s">
        <v>753</v>
      </c>
      <c r="M169" s="1" t="s">
        <v>126</v>
      </c>
      <c r="N169" s="1" t="s">
        <v>24</v>
      </c>
      <c r="O169" s="1" t="s">
        <v>1232</v>
      </c>
      <c r="P169" s="1" t="s">
        <v>1571</v>
      </c>
      <c r="Q169" s="1" t="s">
        <v>1232</v>
      </c>
      <c r="R169" s="1" t="s">
        <v>1571</v>
      </c>
    </row>
    <row r="170" spans="1:18" x14ac:dyDescent="0.35">
      <c r="A170" s="1" t="s">
        <v>15</v>
      </c>
      <c r="B170" s="1" t="s">
        <v>663</v>
      </c>
      <c r="C170" t="str">
        <f t="shared" si="4"/>
        <v>UPDATE mst_QuerysSqlite SET Id='169' WHERE Id='459'</v>
      </c>
      <c r="D170">
        <f t="shared" si="5"/>
        <v>459</v>
      </c>
      <c r="E170">
        <v>159</v>
      </c>
      <c r="F170" s="1" t="s">
        <v>1572</v>
      </c>
      <c r="G170" s="1" t="s">
        <v>18</v>
      </c>
      <c r="H170" s="1" t="s">
        <v>1130</v>
      </c>
      <c r="I170" s="1" t="s">
        <v>1573</v>
      </c>
      <c r="J170" s="1" t="s">
        <v>18</v>
      </c>
      <c r="K170" s="1" t="s">
        <v>21</v>
      </c>
      <c r="L170" s="1" t="s">
        <v>1574</v>
      </c>
      <c r="M170" s="1" t="s">
        <v>23</v>
      </c>
      <c r="N170" s="1" t="s">
        <v>24</v>
      </c>
      <c r="O170" s="1" t="s">
        <v>1232</v>
      </c>
      <c r="P170" s="1" t="s">
        <v>1575</v>
      </c>
      <c r="Q170" s="1" t="s">
        <v>1232</v>
      </c>
      <c r="R170" s="1" t="s">
        <v>1575</v>
      </c>
    </row>
    <row r="171" spans="1:18" x14ac:dyDescent="0.35">
      <c r="A171" s="1" t="s">
        <v>15</v>
      </c>
      <c r="B171" s="1" t="s">
        <v>667</v>
      </c>
      <c r="C171" t="str">
        <f t="shared" si="4"/>
        <v>UPDATE mst_QuerysSqlite SET Id='170' WHERE Id='460'</v>
      </c>
      <c r="D171">
        <f t="shared" si="5"/>
        <v>460</v>
      </c>
      <c r="E171">
        <v>160</v>
      </c>
      <c r="F171" s="1" t="s">
        <v>1576</v>
      </c>
      <c r="G171" s="1" t="s">
        <v>18</v>
      </c>
      <c r="H171" s="1" t="s">
        <v>1258</v>
      </c>
      <c r="I171" s="1" t="s">
        <v>1577</v>
      </c>
      <c r="J171" s="1" t="s">
        <v>56</v>
      </c>
      <c r="K171" s="1" t="s">
        <v>21</v>
      </c>
      <c r="L171" s="1" t="s">
        <v>1574</v>
      </c>
      <c r="M171" s="1" t="s">
        <v>131</v>
      </c>
      <c r="N171" s="1" t="s">
        <v>24</v>
      </c>
      <c r="O171" s="1" t="s">
        <v>1232</v>
      </c>
      <c r="P171" s="1" t="s">
        <v>1578</v>
      </c>
      <c r="Q171" s="1" t="s">
        <v>1232</v>
      </c>
      <c r="R171" s="1" t="s">
        <v>1578</v>
      </c>
    </row>
    <row r="172" spans="1:18" x14ac:dyDescent="0.35">
      <c r="A172" s="1" t="s">
        <v>15</v>
      </c>
      <c r="B172" s="1" t="s">
        <v>670</v>
      </c>
      <c r="C172" t="str">
        <f t="shared" si="4"/>
        <v>UPDATE mst_QuerysSqlite SET Id='171' WHERE Id='461'</v>
      </c>
      <c r="D172">
        <f t="shared" si="5"/>
        <v>461</v>
      </c>
      <c r="E172">
        <v>161</v>
      </c>
      <c r="F172" s="1" t="s">
        <v>1579</v>
      </c>
      <c r="G172" s="1" t="s">
        <v>18</v>
      </c>
      <c r="H172" s="1" t="s">
        <v>1258</v>
      </c>
      <c r="I172" s="1" t="s">
        <v>1580</v>
      </c>
      <c r="J172" s="1" t="s">
        <v>56</v>
      </c>
      <c r="K172" s="1" t="s">
        <v>124</v>
      </c>
      <c r="L172" s="1" t="s">
        <v>1574</v>
      </c>
      <c r="M172" s="1" t="s">
        <v>126</v>
      </c>
      <c r="N172" s="1" t="s">
        <v>24</v>
      </c>
      <c r="O172" s="1" t="s">
        <v>1232</v>
      </c>
      <c r="P172" s="1" t="s">
        <v>1581</v>
      </c>
      <c r="Q172" s="1" t="s">
        <v>1232</v>
      </c>
      <c r="R172" s="1" t="s">
        <v>1581</v>
      </c>
    </row>
    <row r="173" spans="1:18" x14ac:dyDescent="0.35">
      <c r="A173" s="1" t="s">
        <v>15</v>
      </c>
      <c r="B173" s="1" t="s">
        <v>674</v>
      </c>
      <c r="C173" t="str">
        <f t="shared" si="4"/>
        <v>UPDATE mst_QuerysSqlite SET Id='172' WHERE Id='462'</v>
      </c>
      <c r="D173">
        <f t="shared" si="5"/>
        <v>462</v>
      </c>
      <c r="E173">
        <v>162</v>
      </c>
      <c r="F173" s="1" t="s">
        <v>1582</v>
      </c>
      <c r="G173" s="1" t="s">
        <v>18</v>
      </c>
      <c r="H173" s="1" t="s">
        <v>1258</v>
      </c>
      <c r="I173" s="1" t="s">
        <v>1583</v>
      </c>
      <c r="J173" s="1" t="s">
        <v>18</v>
      </c>
      <c r="K173" s="1" t="s">
        <v>135</v>
      </c>
      <c r="L173" s="1" t="s">
        <v>1574</v>
      </c>
      <c r="M173" s="1" t="s">
        <v>126</v>
      </c>
      <c r="N173" s="1" t="s">
        <v>24</v>
      </c>
      <c r="O173" s="1" t="s">
        <v>1232</v>
      </c>
      <c r="P173" s="1" t="s">
        <v>1584</v>
      </c>
      <c r="Q173" s="1" t="s">
        <v>1232</v>
      </c>
      <c r="R173" s="1" t="s">
        <v>1584</v>
      </c>
    </row>
    <row r="174" spans="1:18" x14ac:dyDescent="0.35">
      <c r="A174" s="1" t="s">
        <v>15</v>
      </c>
      <c r="B174" s="1" t="s">
        <v>677</v>
      </c>
      <c r="C174" t="str">
        <f t="shared" si="4"/>
        <v>UPDATE mst_QuerysSqlite SET Id='173' WHERE Id='463'</v>
      </c>
      <c r="D174">
        <f t="shared" si="5"/>
        <v>463</v>
      </c>
      <c r="E174">
        <v>163</v>
      </c>
      <c r="F174" s="1" t="s">
        <v>1585</v>
      </c>
      <c r="G174" s="1" t="s">
        <v>18</v>
      </c>
      <c r="H174" s="1" t="s">
        <v>1258</v>
      </c>
      <c r="I174" s="1" t="s">
        <v>1586</v>
      </c>
      <c r="J174" s="1" t="s">
        <v>18</v>
      </c>
      <c r="K174" s="1" t="s">
        <v>21</v>
      </c>
      <c r="L174" s="1" t="s">
        <v>1574</v>
      </c>
      <c r="M174" s="1" t="s">
        <v>148</v>
      </c>
      <c r="N174" s="1" t="s">
        <v>24</v>
      </c>
      <c r="O174" s="1" t="s">
        <v>1232</v>
      </c>
      <c r="P174" s="1" t="s">
        <v>1587</v>
      </c>
      <c r="Q174" s="1" t="s">
        <v>1232</v>
      </c>
      <c r="R174" s="1" t="s">
        <v>1587</v>
      </c>
    </row>
    <row r="175" spans="1:18" x14ac:dyDescent="0.35">
      <c r="A175" s="1" t="s">
        <v>15</v>
      </c>
      <c r="B175" s="1" t="s">
        <v>681</v>
      </c>
      <c r="C175" t="str">
        <f t="shared" si="4"/>
        <v>UPDATE mst_QuerysSqlite SET Id='174' WHERE Id='464'</v>
      </c>
      <c r="D175">
        <f t="shared" si="5"/>
        <v>464</v>
      </c>
      <c r="E175">
        <v>164</v>
      </c>
      <c r="F175" s="1" t="s">
        <v>1588</v>
      </c>
      <c r="G175" s="1" t="s">
        <v>18</v>
      </c>
      <c r="H175" s="1" t="s">
        <v>1258</v>
      </c>
      <c r="I175" s="1" t="s">
        <v>1589</v>
      </c>
      <c r="J175" s="1" t="s">
        <v>34</v>
      </c>
      <c r="K175" s="1" t="s">
        <v>21</v>
      </c>
      <c r="L175" s="1" t="s">
        <v>1574</v>
      </c>
      <c r="M175" s="1" t="s">
        <v>143</v>
      </c>
      <c r="N175" s="1" t="s">
        <v>24</v>
      </c>
      <c r="O175" s="1" t="s">
        <v>1232</v>
      </c>
      <c r="P175" s="1" t="s">
        <v>1590</v>
      </c>
      <c r="Q175" s="1" t="s">
        <v>1232</v>
      </c>
      <c r="R175" s="1" t="s">
        <v>1590</v>
      </c>
    </row>
    <row r="176" spans="1:18" x14ac:dyDescent="0.35">
      <c r="A176" s="1" t="s">
        <v>15</v>
      </c>
      <c r="B176" s="1" t="s">
        <v>684</v>
      </c>
      <c r="C176" t="str">
        <f t="shared" si="4"/>
        <v>UPDATE mst_QuerysSqlite SET Id='175' WHERE Id='465'</v>
      </c>
      <c r="D176">
        <f t="shared" si="5"/>
        <v>465</v>
      </c>
      <c r="E176">
        <v>165</v>
      </c>
      <c r="F176" s="1" t="s">
        <v>1591</v>
      </c>
      <c r="G176" s="1" t="s">
        <v>18</v>
      </c>
      <c r="H176" s="1" t="s">
        <v>1258</v>
      </c>
      <c r="I176" s="1" t="s">
        <v>1592</v>
      </c>
      <c r="J176" s="1" t="s">
        <v>40</v>
      </c>
      <c r="K176" s="1" t="s">
        <v>124</v>
      </c>
      <c r="L176" s="1" t="s">
        <v>1574</v>
      </c>
      <c r="M176" s="1" t="s">
        <v>126</v>
      </c>
      <c r="N176" s="1" t="s">
        <v>24</v>
      </c>
      <c r="O176" s="1" t="s">
        <v>1232</v>
      </c>
      <c r="P176" s="1" t="s">
        <v>1593</v>
      </c>
      <c r="Q176" s="1" t="s">
        <v>1232</v>
      </c>
      <c r="R176" s="1" t="s">
        <v>1593</v>
      </c>
    </row>
    <row r="177" spans="1:18" x14ac:dyDescent="0.35">
      <c r="A177" s="1" t="s">
        <v>15</v>
      </c>
      <c r="B177" s="1" t="s">
        <v>688</v>
      </c>
      <c r="C177" t="str">
        <f t="shared" si="4"/>
        <v>UPDATE mst_QuerysSqlite SET Id='176' WHERE Id='466'</v>
      </c>
      <c r="D177">
        <f t="shared" si="5"/>
        <v>466</v>
      </c>
      <c r="E177">
        <v>166</v>
      </c>
      <c r="F177" s="1" t="s">
        <v>1594</v>
      </c>
      <c r="G177" s="1" t="s">
        <v>18</v>
      </c>
      <c r="H177" s="1" t="s">
        <v>1258</v>
      </c>
      <c r="I177" s="1" t="s">
        <v>1595</v>
      </c>
      <c r="J177" s="1" t="s">
        <v>56</v>
      </c>
      <c r="K177" s="1" t="s">
        <v>21</v>
      </c>
      <c r="L177" s="1" t="s">
        <v>1574</v>
      </c>
      <c r="M177" s="1" t="s">
        <v>152</v>
      </c>
      <c r="N177" s="1" t="s">
        <v>24</v>
      </c>
      <c r="O177" s="1" t="s">
        <v>1232</v>
      </c>
      <c r="P177" s="1" t="s">
        <v>1596</v>
      </c>
      <c r="Q177" s="1" t="s">
        <v>1232</v>
      </c>
      <c r="R177" s="1" t="s">
        <v>1596</v>
      </c>
    </row>
    <row r="178" spans="1:18" x14ac:dyDescent="0.35">
      <c r="A178" s="1" t="s">
        <v>15</v>
      </c>
      <c r="B178" s="1" t="s">
        <v>691</v>
      </c>
      <c r="C178" t="str">
        <f t="shared" si="4"/>
        <v>UPDATE mst_QuerysSqlite SET Id='177' WHERE Id='467'</v>
      </c>
      <c r="D178">
        <f t="shared" si="5"/>
        <v>467</v>
      </c>
      <c r="E178">
        <v>167</v>
      </c>
      <c r="F178" s="1" t="s">
        <v>1597</v>
      </c>
      <c r="G178" s="1" t="s">
        <v>18</v>
      </c>
      <c r="H178" s="1" t="s">
        <v>1258</v>
      </c>
      <c r="I178" s="1" t="s">
        <v>1598</v>
      </c>
      <c r="J178" s="1" t="s">
        <v>56</v>
      </c>
      <c r="K178" s="1" t="s">
        <v>124</v>
      </c>
      <c r="L178" s="1" t="s">
        <v>1574</v>
      </c>
      <c r="M178" s="1" t="s">
        <v>126</v>
      </c>
      <c r="N178" s="1" t="s">
        <v>24</v>
      </c>
      <c r="O178" s="1" t="s">
        <v>1232</v>
      </c>
      <c r="P178" s="1" t="s">
        <v>1599</v>
      </c>
      <c r="Q178" s="1" t="s">
        <v>1232</v>
      </c>
      <c r="R178" s="1" t="s">
        <v>1599</v>
      </c>
    </row>
    <row r="179" spans="1:18" x14ac:dyDescent="0.35">
      <c r="A179" s="1" t="s">
        <v>15</v>
      </c>
      <c r="B179" s="1" t="s">
        <v>695</v>
      </c>
      <c r="C179" t="str">
        <f t="shared" si="4"/>
        <v>UPDATE mst_QuerysSqlite SET Id='178' WHERE Id='468'</v>
      </c>
      <c r="D179">
        <f t="shared" si="5"/>
        <v>468</v>
      </c>
      <c r="E179">
        <v>168</v>
      </c>
      <c r="F179" s="1" t="s">
        <v>1600</v>
      </c>
      <c r="G179" s="1" t="s">
        <v>18</v>
      </c>
      <c r="H179" s="1" t="s">
        <v>1258</v>
      </c>
      <c r="I179" s="1" t="s">
        <v>1601</v>
      </c>
      <c r="J179" s="1" t="s">
        <v>18</v>
      </c>
      <c r="K179" s="1" t="s">
        <v>21</v>
      </c>
      <c r="L179" s="1" t="s">
        <v>1574</v>
      </c>
      <c r="M179" s="1" t="s">
        <v>143</v>
      </c>
      <c r="N179" s="1" t="s">
        <v>24</v>
      </c>
      <c r="O179" s="1" t="s">
        <v>1232</v>
      </c>
      <c r="P179" s="1" t="s">
        <v>1602</v>
      </c>
      <c r="Q179" s="1" t="s">
        <v>1232</v>
      </c>
      <c r="R179" s="1" t="s">
        <v>1602</v>
      </c>
    </row>
    <row r="180" spans="1:18" x14ac:dyDescent="0.35">
      <c r="A180" s="1" t="s">
        <v>15</v>
      </c>
      <c r="B180" s="1" t="s">
        <v>698</v>
      </c>
      <c r="C180" t="str">
        <f t="shared" si="4"/>
        <v>UPDATE mst_QuerysSqlite SET Id='179' WHERE Id='469'</v>
      </c>
      <c r="D180">
        <f t="shared" si="5"/>
        <v>469</v>
      </c>
      <c r="E180">
        <v>169</v>
      </c>
      <c r="F180" s="1" t="s">
        <v>1603</v>
      </c>
      <c r="G180" s="1" t="s">
        <v>18</v>
      </c>
      <c r="H180" s="1" t="s">
        <v>1258</v>
      </c>
      <c r="I180" s="1" t="s">
        <v>1604</v>
      </c>
      <c r="J180" s="1" t="s">
        <v>18</v>
      </c>
      <c r="K180" s="1" t="s">
        <v>135</v>
      </c>
      <c r="L180" s="1" t="s">
        <v>1574</v>
      </c>
      <c r="M180" s="1" t="s">
        <v>126</v>
      </c>
      <c r="N180" s="1" t="s">
        <v>24</v>
      </c>
      <c r="O180" s="1" t="s">
        <v>1232</v>
      </c>
      <c r="P180" s="1" t="s">
        <v>1605</v>
      </c>
      <c r="Q180" s="1" t="s">
        <v>1232</v>
      </c>
      <c r="R180" s="1" t="s">
        <v>1605</v>
      </c>
    </row>
    <row r="181" spans="1:18" x14ac:dyDescent="0.35">
      <c r="A181" s="1" t="s">
        <v>15</v>
      </c>
      <c r="B181" s="1" t="s">
        <v>702</v>
      </c>
      <c r="C181" t="str">
        <f t="shared" si="4"/>
        <v>UPDATE mst_QuerysSqlite SET Id='180' WHERE Id='470'</v>
      </c>
      <c r="D181">
        <f t="shared" si="5"/>
        <v>470</v>
      </c>
      <c r="E181">
        <v>170</v>
      </c>
      <c r="F181" s="1" t="s">
        <v>1606</v>
      </c>
      <c r="G181" s="1" t="s">
        <v>18</v>
      </c>
      <c r="H181" s="1" t="s">
        <v>1258</v>
      </c>
      <c r="I181" s="1" t="s">
        <v>1607</v>
      </c>
      <c r="J181" s="1" t="s">
        <v>34</v>
      </c>
      <c r="K181" s="1" t="s">
        <v>135</v>
      </c>
      <c r="L181" s="1" t="s">
        <v>1574</v>
      </c>
      <c r="M181" s="1" t="s">
        <v>126</v>
      </c>
      <c r="N181" s="1" t="s">
        <v>24</v>
      </c>
      <c r="O181" s="1" t="s">
        <v>1232</v>
      </c>
      <c r="P181" s="1" t="s">
        <v>1608</v>
      </c>
      <c r="Q181" s="1" t="s">
        <v>1232</v>
      </c>
      <c r="R181" s="1" t="s">
        <v>1608</v>
      </c>
    </row>
    <row r="182" spans="1:18" x14ac:dyDescent="0.35">
      <c r="A182" s="1" t="s">
        <v>15</v>
      </c>
      <c r="B182" s="1" t="s">
        <v>706</v>
      </c>
      <c r="C182" t="str">
        <f t="shared" si="4"/>
        <v>UPDATE mst_QuerysSqlite SET Id='181' WHERE Id='523'</v>
      </c>
      <c r="D182">
        <f t="shared" si="5"/>
        <v>523</v>
      </c>
      <c r="E182">
        <v>223</v>
      </c>
      <c r="F182" s="1" t="s">
        <v>1226</v>
      </c>
      <c r="G182" s="1" t="s">
        <v>18</v>
      </c>
      <c r="H182" s="1" t="s">
        <v>1258</v>
      </c>
      <c r="I182" s="1" t="s">
        <v>1717</v>
      </c>
      <c r="J182" s="1" t="s">
        <v>18</v>
      </c>
      <c r="K182" s="1" t="s">
        <v>124</v>
      </c>
      <c r="L182" s="1" t="s">
        <v>1574</v>
      </c>
      <c r="M182" s="1" t="s">
        <v>126</v>
      </c>
      <c r="N182" s="1" t="s">
        <v>24</v>
      </c>
      <c r="O182" s="1" t="s">
        <v>25</v>
      </c>
      <c r="P182" s="1" t="s">
        <v>1816</v>
      </c>
      <c r="Q182" s="1" t="s">
        <v>25</v>
      </c>
      <c r="R182" s="1" t="s">
        <v>1816</v>
      </c>
    </row>
    <row r="183" spans="1:18" x14ac:dyDescent="0.35">
      <c r="A183" s="1" t="s">
        <v>15</v>
      </c>
      <c r="B183" s="1" t="s">
        <v>709</v>
      </c>
      <c r="C183" t="str">
        <f t="shared" si="4"/>
        <v>UPDATE mst_QuerysSqlite SET Id='182' WHERE Id='471'</v>
      </c>
      <c r="D183">
        <f t="shared" si="5"/>
        <v>471</v>
      </c>
      <c r="E183">
        <v>171</v>
      </c>
      <c r="F183" s="1" t="s">
        <v>118</v>
      </c>
      <c r="G183" s="1" t="s">
        <v>19</v>
      </c>
      <c r="H183" s="1" t="s">
        <v>1609</v>
      </c>
      <c r="I183" s="1" t="s">
        <v>1610</v>
      </c>
      <c r="J183" s="1" t="s">
        <v>18</v>
      </c>
      <c r="K183" s="1" t="s">
        <v>21</v>
      </c>
      <c r="L183" s="1" t="s">
        <v>120</v>
      </c>
      <c r="M183" s="1" t="s">
        <v>23</v>
      </c>
      <c r="N183" s="1" t="s">
        <v>24</v>
      </c>
      <c r="O183" s="1" t="s">
        <v>1232</v>
      </c>
      <c r="P183" s="1" t="s">
        <v>1611</v>
      </c>
      <c r="Q183" s="1" t="s">
        <v>1232</v>
      </c>
      <c r="R183" s="1" t="s">
        <v>1611</v>
      </c>
    </row>
    <row r="184" spans="1:18" x14ac:dyDescent="0.35">
      <c r="A184" s="1" t="s">
        <v>15</v>
      </c>
      <c r="B184" s="1" t="s">
        <v>713</v>
      </c>
      <c r="C184" t="str">
        <f t="shared" si="4"/>
        <v>UPDATE mst_QuerysSqlite SET Id='183' WHERE Id='472'</v>
      </c>
      <c r="D184">
        <f t="shared" si="5"/>
        <v>472</v>
      </c>
      <c r="E184">
        <v>172</v>
      </c>
      <c r="F184" s="1" t="s">
        <v>650</v>
      </c>
      <c r="G184" s="1" t="s">
        <v>19</v>
      </c>
      <c r="H184" s="1" t="s">
        <v>1258</v>
      </c>
      <c r="I184" s="1" t="s">
        <v>1612</v>
      </c>
      <c r="J184" s="1" t="s">
        <v>40</v>
      </c>
      <c r="K184" s="1" t="s">
        <v>21</v>
      </c>
      <c r="L184" s="1" t="s">
        <v>120</v>
      </c>
      <c r="M184" s="1" t="s">
        <v>131</v>
      </c>
      <c r="N184" s="1" t="s">
        <v>24</v>
      </c>
      <c r="O184" s="1" t="s">
        <v>1232</v>
      </c>
      <c r="P184" s="1" t="s">
        <v>1613</v>
      </c>
      <c r="Q184" s="1" t="s">
        <v>1232</v>
      </c>
      <c r="R184" s="1" t="s">
        <v>1613</v>
      </c>
    </row>
    <row r="185" spans="1:18" x14ac:dyDescent="0.35">
      <c r="A185" s="1" t="s">
        <v>15</v>
      </c>
      <c r="B185" s="1" t="s">
        <v>716</v>
      </c>
      <c r="C185" t="str">
        <f t="shared" si="4"/>
        <v>UPDATE mst_QuerysSqlite SET Id='184' WHERE Id='473'</v>
      </c>
      <c r="D185">
        <f t="shared" si="5"/>
        <v>473</v>
      </c>
      <c r="E185">
        <v>173</v>
      </c>
      <c r="F185" s="1" t="s">
        <v>654</v>
      </c>
      <c r="G185" s="1" t="s">
        <v>19</v>
      </c>
      <c r="H185" s="1" t="s">
        <v>1258</v>
      </c>
      <c r="I185" s="1" t="s">
        <v>1614</v>
      </c>
      <c r="J185" s="1" t="s">
        <v>18</v>
      </c>
      <c r="K185" s="1" t="s">
        <v>21</v>
      </c>
      <c r="L185" s="1" t="s">
        <v>120</v>
      </c>
      <c r="M185" s="1" t="s">
        <v>148</v>
      </c>
      <c r="N185" s="1" t="s">
        <v>24</v>
      </c>
      <c r="O185" s="1" t="s">
        <v>1232</v>
      </c>
      <c r="P185" s="1" t="s">
        <v>1615</v>
      </c>
      <c r="Q185" s="1" t="s">
        <v>1232</v>
      </c>
      <c r="R185" s="1" t="s">
        <v>1615</v>
      </c>
    </row>
    <row r="186" spans="1:18" x14ac:dyDescent="0.35">
      <c r="A186" s="1" t="s">
        <v>15</v>
      </c>
      <c r="B186" s="1" t="s">
        <v>720</v>
      </c>
      <c r="C186" t="str">
        <f t="shared" si="4"/>
        <v>UPDATE mst_QuerysSqlite SET Id='185' WHERE Id='474'</v>
      </c>
      <c r="D186">
        <f t="shared" si="5"/>
        <v>474</v>
      </c>
      <c r="E186">
        <v>174</v>
      </c>
      <c r="F186" s="1" t="s">
        <v>657</v>
      </c>
      <c r="G186" s="1" t="s">
        <v>19</v>
      </c>
      <c r="H186" s="1" t="s">
        <v>1258</v>
      </c>
      <c r="I186" s="1" t="s">
        <v>1616</v>
      </c>
      <c r="J186" s="1" t="s">
        <v>34</v>
      </c>
      <c r="K186" s="1" t="s">
        <v>21</v>
      </c>
      <c r="L186" s="1" t="s">
        <v>120</v>
      </c>
      <c r="M186" s="1" t="s">
        <v>143</v>
      </c>
      <c r="N186" s="1" t="s">
        <v>24</v>
      </c>
      <c r="O186" s="1" t="s">
        <v>1232</v>
      </c>
      <c r="P186" s="1" t="s">
        <v>1617</v>
      </c>
      <c r="Q186" s="1" t="s">
        <v>1232</v>
      </c>
      <c r="R186" s="1" t="s">
        <v>1617</v>
      </c>
    </row>
    <row r="187" spans="1:18" x14ac:dyDescent="0.35">
      <c r="A187" s="1" t="s">
        <v>15</v>
      </c>
      <c r="B187" s="1" t="s">
        <v>723</v>
      </c>
      <c r="C187" t="str">
        <f t="shared" si="4"/>
        <v>UPDATE mst_QuerysSqlite SET Id='186' WHERE Id='475'</v>
      </c>
      <c r="D187">
        <f t="shared" si="5"/>
        <v>475</v>
      </c>
      <c r="E187">
        <v>175</v>
      </c>
      <c r="F187" s="1" t="s">
        <v>661</v>
      </c>
      <c r="G187" s="1" t="s">
        <v>19</v>
      </c>
      <c r="H187" s="1" t="s">
        <v>1258</v>
      </c>
      <c r="I187" s="1" t="s">
        <v>1618</v>
      </c>
      <c r="J187" s="1" t="s">
        <v>40</v>
      </c>
      <c r="K187" s="1" t="s">
        <v>21</v>
      </c>
      <c r="L187" s="1" t="s">
        <v>120</v>
      </c>
      <c r="M187" s="1" t="s">
        <v>152</v>
      </c>
      <c r="N187" s="1" t="s">
        <v>24</v>
      </c>
      <c r="O187" s="1" t="s">
        <v>1232</v>
      </c>
      <c r="P187" s="1" t="s">
        <v>1619</v>
      </c>
      <c r="Q187" s="1" t="s">
        <v>1232</v>
      </c>
      <c r="R187" s="1" t="s">
        <v>1619</v>
      </c>
    </row>
    <row r="188" spans="1:18" x14ac:dyDescent="0.35">
      <c r="A188" s="1" t="s">
        <v>15</v>
      </c>
      <c r="B188" s="1" t="s">
        <v>727</v>
      </c>
      <c r="C188" t="str">
        <f t="shared" si="4"/>
        <v>UPDATE mst_QuerysSqlite SET Id='187' WHERE Id='476'</v>
      </c>
      <c r="D188">
        <f t="shared" si="5"/>
        <v>476</v>
      </c>
      <c r="E188">
        <v>176</v>
      </c>
      <c r="F188" s="1" t="s">
        <v>664</v>
      </c>
      <c r="G188" s="1" t="s">
        <v>19</v>
      </c>
      <c r="H188" s="1" t="s">
        <v>1258</v>
      </c>
      <c r="I188" s="1" t="s">
        <v>1620</v>
      </c>
      <c r="J188" s="1" t="s">
        <v>18</v>
      </c>
      <c r="K188" s="1" t="s">
        <v>21</v>
      </c>
      <c r="L188" s="1" t="s">
        <v>120</v>
      </c>
      <c r="M188" s="1" t="s">
        <v>143</v>
      </c>
      <c r="N188" s="1" t="s">
        <v>24</v>
      </c>
      <c r="O188" s="1" t="s">
        <v>1232</v>
      </c>
      <c r="P188" s="1" t="s">
        <v>1621</v>
      </c>
      <c r="Q188" s="1" t="s">
        <v>1232</v>
      </c>
      <c r="R188" s="1" t="s">
        <v>1621</v>
      </c>
    </row>
    <row r="189" spans="1:18" x14ac:dyDescent="0.35">
      <c r="A189" s="1" t="s">
        <v>15</v>
      </c>
      <c r="B189" s="1" t="s">
        <v>730</v>
      </c>
      <c r="C189" t="str">
        <f t="shared" si="4"/>
        <v>UPDATE mst_QuerysSqlite SET Id='188' WHERE Id='477'</v>
      </c>
      <c r="D189">
        <f t="shared" si="5"/>
        <v>477</v>
      </c>
      <c r="E189">
        <v>177</v>
      </c>
      <c r="F189" s="1" t="s">
        <v>668</v>
      </c>
      <c r="G189" s="1" t="s">
        <v>19</v>
      </c>
      <c r="H189" s="1" t="s">
        <v>1258</v>
      </c>
      <c r="I189" s="1" t="s">
        <v>1622</v>
      </c>
      <c r="J189" s="1" t="s">
        <v>18</v>
      </c>
      <c r="K189" s="1" t="s">
        <v>135</v>
      </c>
      <c r="L189" s="1" t="s">
        <v>120</v>
      </c>
      <c r="M189" s="1" t="s">
        <v>126</v>
      </c>
      <c r="N189" s="1" t="s">
        <v>24</v>
      </c>
      <c r="O189" s="1" t="s">
        <v>1232</v>
      </c>
      <c r="P189" s="1" t="s">
        <v>1623</v>
      </c>
      <c r="Q189" s="1" t="s">
        <v>1232</v>
      </c>
      <c r="R189" s="1" t="s">
        <v>1623</v>
      </c>
    </row>
    <row r="190" spans="1:18" x14ac:dyDescent="0.35">
      <c r="A190" s="1" t="s">
        <v>15</v>
      </c>
      <c r="B190" s="1" t="s">
        <v>734</v>
      </c>
      <c r="C190" t="str">
        <f t="shared" si="4"/>
        <v>UPDATE mst_QuerysSqlite SET Id='189' WHERE Id='478'</v>
      </c>
      <c r="D190">
        <f t="shared" si="5"/>
        <v>478</v>
      </c>
      <c r="E190">
        <v>178</v>
      </c>
      <c r="F190" s="1" t="s">
        <v>671</v>
      </c>
      <c r="G190" s="1" t="s">
        <v>18</v>
      </c>
      <c r="H190" s="1" t="s">
        <v>1258</v>
      </c>
      <c r="I190" s="1" t="s">
        <v>1624</v>
      </c>
      <c r="J190" s="1" t="s">
        <v>34</v>
      </c>
      <c r="K190" s="1" t="s">
        <v>135</v>
      </c>
      <c r="L190" s="1" t="s">
        <v>120</v>
      </c>
      <c r="M190" s="1" t="s">
        <v>126</v>
      </c>
      <c r="N190" s="1" t="s">
        <v>24</v>
      </c>
      <c r="O190" s="1" t="s">
        <v>1232</v>
      </c>
      <c r="P190" s="1" t="s">
        <v>1625</v>
      </c>
      <c r="Q190" s="1" t="s">
        <v>1232</v>
      </c>
      <c r="R190" s="1" t="s">
        <v>1625</v>
      </c>
    </row>
    <row r="191" spans="1:18" x14ac:dyDescent="0.35">
      <c r="A191" s="1" t="s">
        <v>15</v>
      </c>
      <c r="B191" s="1" t="s">
        <v>738</v>
      </c>
      <c r="C191" t="str">
        <f t="shared" si="4"/>
        <v>UPDATE mst_QuerysSqlite SET Id='190' WHERE Id='479'</v>
      </c>
      <c r="D191">
        <f t="shared" si="5"/>
        <v>479</v>
      </c>
      <c r="E191">
        <v>179</v>
      </c>
      <c r="F191" s="1" t="s">
        <v>83</v>
      </c>
      <c r="G191" s="1" t="s">
        <v>19</v>
      </c>
      <c r="H191" s="1" t="s">
        <v>1626</v>
      </c>
      <c r="I191" s="1" t="s">
        <v>1627</v>
      </c>
      <c r="J191" s="1" t="s">
        <v>18</v>
      </c>
      <c r="K191" s="1" t="s">
        <v>21</v>
      </c>
      <c r="L191" s="1" t="s">
        <v>86</v>
      </c>
      <c r="M191" s="1" t="s">
        <v>23</v>
      </c>
      <c r="N191" s="1" t="s">
        <v>24</v>
      </c>
      <c r="O191" s="1" t="s">
        <v>1232</v>
      </c>
      <c r="P191" s="1" t="s">
        <v>1628</v>
      </c>
      <c r="Q191" s="1" t="s">
        <v>1232</v>
      </c>
      <c r="R191" s="1" t="s">
        <v>1628</v>
      </c>
    </row>
    <row r="192" spans="1:18" x14ac:dyDescent="0.35">
      <c r="A192" s="1" t="s">
        <v>15</v>
      </c>
      <c r="B192" s="1" t="s">
        <v>742</v>
      </c>
      <c r="C192" t="str">
        <f t="shared" si="4"/>
        <v>UPDATE mst_QuerysSqlite SET Id='191' WHERE Id='480'</v>
      </c>
      <c r="D192">
        <f t="shared" si="5"/>
        <v>480</v>
      </c>
      <c r="E192">
        <v>180</v>
      </c>
      <c r="F192" s="1" t="s">
        <v>675</v>
      </c>
      <c r="G192" s="1" t="s">
        <v>19</v>
      </c>
      <c r="H192" s="1" t="s">
        <v>1258</v>
      </c>
      <c r="I192" s="1" t="s">
        <v>1629</v>
      </c>
      <c r="J192" s="1" t="s">
        <v>78</v>
      </c>
      <c r="K192" s="1" t="s">
        <v>21</v>
      </c>
      <c r="L192" s="1" t="s">
        <v>86</v>
      </c>
      <c r="M192" s="1" t="s">
        <v>131</v>
      </c>
      <c r="N192" s="1" t="s">
        <v>24</v>
      </c>
      <c r="O192" s="1" t="s">
        <v>1232</v>
      </c>
      <c r="P192" s="1" t="s">
        <v>1630</v>
      </c>
      <c r="Q192" s="1" t="s">
        <v>1232</v>
      </c>
      <c r="R192" s="1" t="s">
        <v>1630</v>
      </c>
    </row>
    <row r="193" spans="1:18" x14ac:dyDescent="0.35">
      <c r="A193" s="1" t="s">
        <v>15</v>
      </c>
      <c r="B193" s="1" t="s">
        <v>746</v>
      </c>
      <c r="C193" t="str">
        <f t="shared" si="4"/>
        <v>UPDATE mst_QuerysSqlite SET Id='192' WHERE Id='481'</v>
      </c>
      <c r="D193">
        <f t="shared" si="5"/>
        <v>481</v>
      </c>
      <c r="E193">
        <v>181</v>
      </c>
      <c r="F193" s="1" t="s">
        <v>678</v>
      </c>
      <c r="G193" s="1" t="s">
        <v>19</v>
      </c>
      <c r="H193" s="1" t="s">
        <v>1258</v>
      </c>
      <c r="I193" s="1" t="s">
        <v>1631</v>
      </c>
      <c r="J193" s="1" t="s">
        <v>18</v>
      </c>
      <c r="K193" s="1" t="s">
        <v>124</v>
      </c>
      <c r="L193" s="1" t="s">
        <v>86</v>
      </c>
      <c r="M193" s="1" t="s">
        <v>126</v>
      </c>
      <c r="N193" s="1" t="s">
        <v>24</v>
      </c>
      <c r="O193" s="1" t="s">
        <v>1232</v>
      </c>
      <c r="P193" s="1" t="s">
        <v>1632</v>
      </c>
      <c r="Q193" s="1" t="s">
        <v>1232</v>
      </c>
      <c r="R193" s="1" t="s">
        <v>1632</v>
      </c>
    </row>
    <row r="194" spans="1:18" x14ac:dyDescent="0.35">
      <c r="A194" s="1" t="s">
        <v>15</v>
      </c>
      <c r="B194" s="1" t="s">
        <v>750</v>
      </c>
      <c r="C194" t="str">
        <f t="shared" si="4"/>
        <v>UPDATE mst_QuerysSqlite SET Id='193' WHERE Id='482'</v>
      </c>
      <c r="D194">
        <f t="shared" si="5"/>
        <v>482</v>
      </c>
      <c r="E194">
        <v>182</v>
      </c>
      <c r="F194" s="1" t="s">
        <v>682</v>
      </c>
      <c r="G194" s="1" t="s">
        <v>19</v>
      </c>
      <c r="H194" s="1" t="s">
        <v>1258</v>
      </c>
      <c r="I194" s="1" t="s">
        <v>1633</v>
      </c>
      <c r="J194" s="1" t="s">
        <v>18</v>
      </c>
      <c r="K194" s="1" t="s">
        <v>21</v>
      </c>
      <c r="L194" s="1" t="s">
        <v>86</v>
      </c>
      <c r="M194" s="1" t="s">
        <v>148</v>
      </c>
      <c r="N194" s="1" t="s">
        <v>24</v>
      </c>
      <c r="O194" s="1" t="s">
        <v>1232</v>
      </c>
      <c r="P194" s="1" t="s">
        <v>1634</v>
      </c>
      <c r="Q194" s="1" t="s">
        <v>1232</v>
      </c>
      <c r="R194" s="1" t="s">
        <v>1634</v>
      </c>
    </row>
    <row r="195" spans="1:18" x14ac:dyDescent="0.35">
      <c r="A195" s="1" t="s">
        <v>15</v>
      </c>
      <c r="B195" s="1" t="s">
        <v>755</v>
      </c>
      <c r="C195" t="str">
        <f t="shared" ref="C195:C258" si="6">CONCATENATE("UPDATE mst_QuerysSqlite SET Id='",B195,"' WHERE Id='",D195,"'")</f>
        <v>UPDATE mst_QuerysSqlite SET Id='194' WHERE Id='483'</v>
      </c>
      <c r="D195">
        <f t="shared" ref="D195:D258" si="7">E195+300</f>
        <v>483</v>
      </c>
      <c r="E195">
        <v>183</v>
      </c>
      <c r="F195" s="1" t="s">
        <v>685</v>
      </c>
      <c r="G195" s="1" t="s">
        <v>19</v>
      </c>
      <c r="H195" s="1" t="s">
        <v>1258</v>
      </c>
      <c r="I195" s="1" t="s">
        <v>1635</v>
      </c>
      <c r="J195" s="1" t="s">
        <v>29</v>
      </c>
      <c r="K195" s="1" t="s">
        <v>21</v>
      </c>
      <c r="L195" s="1" t="s">
        <v>86</v>
      </c>
      <c r="M195" s="1" t="s">
        <v>143</v>
      </c>
      <c r="N195" s="1" t="s">
        <v>24</v>
      </c>
      <c r="O195" s="1" t="s">
        <v>1232</v>
      </c>
      <c r="P195" s="1" t="s">
        <v>1636</v>
      </c>
      <c r="Q195" s="1" t="s">
        <v>1232</v>
      </c>
      <c r="R195" s="1" t="s">
        <v>1636</v>
      </c>
    </row>
    <row r="196" spans="1:18" x14ac:dyDescent="0.35">
      <c r="A196" s="1" t="s">
        <v>15</v>
      </c>
      <c r="B196" s="1" t="s">
        <v>759</v>
      </c>
      <c r="C196" t="str">
        <f t="shared" si="6"/>
        <v>UPDATE mst_QuerysSqlite SET Id='195' WHERE Id='484'</v>
      </c>
      <c r="D196">
        <f t="shared" si="7"/>
        <v>484</v>
      </c>
      <c r="E196">
        <v>184</v>
      </c>
      <c r="F196" s="1" t="s">
        <v>689</v>
      </c>
      <c r="G196" s="1" t="s">
        <v>19</v>
      </c>
      <c r="H196" s="1" t="s">
        <v>1258</v>
      </c>
      <c r="I196" s="1" t="s">
        <v>1637</v>
      </c>
      <c r="J196" s="1" t="s">
        <v>78</v>
      </c>
      <c r="K196" s="1" t="s">
        <v>21</v>
      </c>
      <c r="L196" s="1" t="s">
        <v>86</v>
      </c>
      <c r="M196" s="1" t="s">
        <v>152</v>
      </c>
      <c r="N196" s="1" t="s">
        <v>24</v>
      </c>
      <c r="O196" s="1" t="s">
        <v>1232</v>
      </c>
      <c r="P196" s="1" t="s">
        <v>1638</v>
      </c>
      <c r="Q196" s="1" t="s">
        <v>1232</v>
      </c>
      <c r="R196" s="1" t="s">
        <v>1638</v>
      </c>
    </row>
    <row r="197" spans="1:18" x14ac:dyDescent="0.35">
      <c r="A197" s="1" t="s">
        <v>15</v>
      </c>
      <c r="B197" s="1" t="s">
        <v>763</v>
      </c>
      <c r="C197" t="str">
        <f t="shared" si="6"/>
        <v>UPDATE mst_QuerysSqlite SET Id='196' WHERE Id='485'</v>
      </c>
      <c r="D197">
        <f t="shared" si="7"/>
        <v>485</v>
      </c>
      <c r="E197">
        <v>185</v>
      </c>
      <c r="F197" s="1" t="s">
        <v>692</v>
      </c>
      <c r="G197" s="1" t="s">
        <v>19</v>
      </c>
      <c r="H197" s="1" t="s">
        <v>1258</v>
      </c>
      <c r="I197" s="1" t="s">
        <v>1639</v>
      </c>
      <c r="J197" s="1" t="s">
        <v>18</v>
      </c>
      <c r="K197" s="1" t="s">
        <v>21</v>
      </c>
      <c r="L197" s="1" t="s">
        <v>86</v>
      </c>
      <c r="M197" s="1" t="s">
        <v>143</v>
      </c>
      <c r="N197" s="1" t="s">
        <v>24</v>
      </c>
      <c r="O197" s="1" t="s">
        <v>1232</v>
      </c>
      <c r="P197" s="1" t="s">
        <v>1640</v>
      </c>
      <c r="Q197" s="1" t="s">
        <v>1232</v>
      </c>
      <c r="R197" s="1" t="s">
        <v>1640</v>
      </c>
    </row>
    <row r="198" spans="1:18" x14ac:dyDescent="0.35">
      <c r="A198" s="1" t="s">
        <v>15</v>
      </c>
      <c r="B198" s="1" t="s">
        <v>766</v>
      </c>
      <c r="C198" t="str">
        <f t="shared" si="6"/>
        <v>UPDATE mst_QuerysSqlite SET Id='197' WHERE Id='486'</v>
      </c>
      <c r="D198">
        <f t="shared" si="7"/>
        <v>486</v>
      </c>
      <c r="E198">
        <v>186</v>
      </c>
      <c r="F198" s="1" t="s">
        <v>696</v>
      </c>
      <c r="G198" s="1" t="s">
        <v>19</v>
      </c>
      <c r="H198" s="1" t="s">
        <v>1258</v>
      </c>
      <c r="I198" s="1" t="s">
        <v>1641</v>
      </c>
      <c r="J198" s="1" t="s">
        <v>18</v>
      </c>
      <c r="K198" s="1" t="s">
        <v>135</v>
      </c>
      <c r="L198" s="1" t="s">
        <v>86</v>
      </c>
      <c r="M198" s="1" t="s">
        <v>126</v>
      </c>
      <c r="N198" s="1" t="s">
        <v>24</v>
      </c>
      <c r="O198" s="1" t="s">
        <v>1232</v>
      </c>
      <c r="P198" s="1" t="s">
        <v>1642</v>
      </c>
      <c r="Q198" s="1" t="s">
        <v>1232</v>
      </c>
      <c r="R198" s="1" t="s">
        <v>1642</v>
      </c>
    </row>
    <row r="199" spans="1:18" x14ac:dyDescent="0.35">
      <c r="A199" s="1" t="s">
        <v>15</v>
      </c>
      <c r="B199" s="1" t="s">
        <v>770</v>
      </c>
      <c r="C199" t="str">
        <f t="shared" si="6"/>
        <v>UPDATE mst_QuerysSqlite SET Id='198' WHERE Id='487'</v>
      </c>
      <c r="D199">
        <f t="shared" si="7"/>
        <v>487</v>
      </c>
      <c r="E199">
        <v>187</v>
      </c>
      <c r="F199" s="1" t="s">
        <v>699</v>
      </c>
      <c r="G199" s="1" t="s">
        <v>19</v>
      </c>
      <c r="H199" s="1" t="s">
        <v>1258</v>
      </c>
      <c r="I199" s="1" t="s">
        <v>1643</v>
      </c>
      <c r="J199" s="1" t="s">
        <v>40</v>
      </c>
      <c r="K199" s="1" t="s">
        <v>135</v>
      </c>
      <c r="L199" s="1" t="s">
        <v>86</v>
      </c>
      <c r="M199" s="1" t="s">
        <v>126</v>
      </c>
      <c r="N199" s="1" t="s">
        <v>24</v>
      </c>
      <c r="O199" s="1" t="s">
        <v>1232</v>
      </c>
      <c r="P199" s="1" t="s">
        <v>1644</v>
      </c>
      <c r="Q199" s="1" t="s">
        <v>1232</v>
      </c>
      <c r="R199" s="1" t="s">
        <v>1644</v>
      </c>
    </row>
    <row r="200" spans="1:18" x14ac:dyDescent="0.35">
      <c r="A200" s="1" t="s">
        <v>15</v>
      </c>
      <c r="B200" s="1" t="s">
        <v>773</v>
      </c>
      <c r="C200" t="str">
        <f t="shared" si="6"/>
        <v>UPDATE mst_QuerysSqlite SET Id='199' WHERE Id='488'</v>
      </c>
      <c r="D200">
        <f t="shared" si="7"/>
        <v>488</v>
      </c>
      <c r="E200">
        <v>188</v>
      </c>
      <c r="F200" s="1" t="s">
        <v>703</v>
      </c>
      <c r="G200" s="1" t="s">
        <v>19</v>
      </c>
      <c r="H200" s="1" t="s">
        <v>1258</v>
      </c>
      <c r="I200" s="1" t="s">
        <v>1645</v>
      </c>
      <c r="J200" s="1" t="s">
        <v>29</v>
      </c>
      <c r="K200" s="1" t="s">
        <v>135</v>
      </c>
      <c r="L200" s="1" t="s">
        <v>86</v>
      </c>
      <c r="M200" s="1" t="s">
        <v>126</v>
      </c>
      <c r="N200" s="1" t="s">
        <v>24</v>
      </c>
      <c r="O200" s="1" t="s">
        <v>1232</v>
      </c>
      <c r="P200" s="1" t="s">
        <v>1646</v>
      </c>
      <c r="Q200" s="1" t="s">
        <v>1232</v>
      </c>
      <c r="R200" s="1" t="s">
        <v>1646</v>
      </c>
    </row>
    <row r="201" spans="1:18" x14ac:dyDescent="0.35">
      <c r="A201" s="1" t="s">
        <v>15</v>
      </c>
      <c r="B201" s="1" t="s">
        <v>777</v>
      </c>
      <c r="C201" t="str">
        <f t="shared" si="6"/>
        <v>UPDATE mst_QuerysSqlite SET Id='200' WHERE Id='489'</v>
      </c>
      <c r="D201">
        <f t="shared" si="7"/>
        <v>489</v>
      </c>
      <c r="E201">
        <v>189</v>
      </c>
      <c r="F201" s="1" t="s">
        <v>707</v>
      </c>
      <c r="G201" s="1" t="s">
        <v>19</v>
      </c>
      <c r="H201" s="1" t="s">
        <v>1258</v>
      </c>
      <c r="I201" s="1" t="s">
        <v>1647</v>
      </c>
      <c r="J201" s="1" t="s">
        <v>18</v>
      </c>
      <c r="K201" s="1" t="s">
        <v>124</v>
      </c>
      <c r="L201" s="1" t="s">
        <v>86</v>
      </c>
      <c r="M201" s="1" t="s">
        <v>126</v>
      </c>
      <c r="N201" s="1" t="s">
        <v>24</v>
      </c>
      <c r="O201" s="1" t="s">
        <v>1232</v>
      </c>
      <c r="P201" s="1" t="s">
        <v>1648</v>
      </c>
      <c r="Q201" s="1" t="s">
        <v>1232</v>
      </c>
      <c r="R201" s="1" t="s">
        <v>1648</v>
      </c>
    </row>
    <row r="202" spans="1:18" x14ac:dyDescent="0.35">
      <c r="A202" s="1" t="s">
        <v>15</v>
      </c>
      <c r="B202" s="1" t="s">
        <v>781</v>
      </c>
      <c r="C202" t="str">
        <f t="shared" si="6"/>
        <v>UPDATE mst_QuerysSqlite SET Id='201' WHERE Id='490'</v>
      </c>
      <c r="D202">
        <f t="shared" si="7"/>
        <v>490</v>
      </c>
      <c r="E202">
        <v>190</v>
      </c>
      <c r="F202" s="1" t="s">
        <v>782</v>
      </c>
      <c r="G202" s="1" t="s">
        <v>18</v>
      </c>
      <c r="H202" s="1" t="s">
        <v>1258</v>
      </c>
      <c r="I202" s="1" t="s">
        <v>1649</v>
      </c>
      <c r="J202" s="1" t="s">
        <v>18</v>
      </c>
      <c r="K202" s="1" t="s">
        <v>135</v>
      </c>
      <c r="L202" s="1" t="s">
        <v>86</v>
      </c>
      <c r="M202" s="1" t="s">
        <v>126</v>
      </c>
      <c r="N202" s="1" t="s">
        <v>24</v>
      </c>
      <c r="O202" s="1" t="s">
        <v>1232</v>
      </c>
      <c r="P202" s="1" t="s">
        <v>1650</v>
      </c>
      <c r="Q202" s="1" t="s">
        <v>1232</v>
      </c>
      <c r="R202" s="1" t="s">
        <v>1650</v>
      </c>
    </row>
    <row r="203" spans="1:18" x14ac:dyDescent="0.35">
      <c r="A203" s="1" t="s">
        <v>15</v>
      </c>
      <c r="B203" s="1" t="s">
        <v>784</v>
      </c>
      <c r="C203" t="str">
        <f t="shared" si="6"/>
        <v>UPDATE mst_QuerysSqlite SET Id='202' WHERE Id='491'</v>
      </c>
      <c r="D203">
        <f t="shared" si="7"/>
        <v>491</v>
      </c>
      <c r="E203">
        <v>191</v>
      </c>
      <c r="F203" s="1" t="s">
        <v>789</v>
      </c>
      <c r="G203" s="1" t="s">
        <v>19</v>
      </c>
      <c r="H203" s="1" t="s">
        <v>1258</v>
      </c>
      <c r="I203" s="1" t="s">
        <v>1651</v>
      </c>
      <c r="J203" s="1" t="s">
        <v>29</v>
      </c>
      <c r="K203" s="1" t="s">
        <v>135</v>
      </c>
      <c r="L203" s="1" t="s">
        <v>86</v>
      </c>
      <c r="M203" s="1" t="s">
        <v>126</v>
      </c>
      <c r="N203" s="1" t="s">
        <v>24</v>
      </c>
      <c r="O203" s="1" t="s">
        <v>1232</v>
      </c>
      <c r="P203" s="1" t="s">
        <v>1652</v>
      </c>
      <c r="Q203" s="1" t="s">
        <v>1232</v>
      </c>
      <c r="R203" s="1" t="s">
        <v>1652</v>
      </c>
    </row>
    <row r="204" spans="1:18" x14ac:dyDescent="0.35">
      <c r="A204" s="1" t="s">
        <v>15</v>
      </c>
      <c r="B204" s="1" t="s">
        <v>788</v>
      </c>
      <c r="C204" t="str">
        <f t="shared" si="6"/>
        <v>UPDATE mst_QuerysSqlite SET Id='203' WHERE Id='492'</v>
      </c>
      <c r="D204">
        <f t="shared" si="7"/>
        <v>492</v>
      </c>
      <c r="E204">
        <v>192</v>
      </c>
      <c r="F204" s="1" t="s">
        <v>797</v>
      </c>
      <c r="G204" s="1" t="s">
        <v>19</v>
      </c>
      <c r="H204" s="1" t="s">
        <v>1258</v>
      </c>
      <c r="I204" s="1" t="s">
        <v>1653</v>
      </c>
      <c r="J204" s="1" t="s">
        <v>40</v>
      </c>
      <c r="K204" s="1" t="s">
        <v>135</v>
      </c>
      <c r="L204" s="1" t="s">
        <v>86</v>
      </c>
      <c r="M204" s="1" t="s">
        <v>126</v>
      </c>
      <c r="N204" s="1" t="s">
        <v>24</v>
      </c>
      <c r="O204" s="1" t="s">
        <v>1232</v>
      </c>
      <c r="P204" s="1" t="s">
        <v>1654</v>
      </c>
      <c r="Q204" s="1" t="s">
        <v>1232</v>
      </c>
      <c r="R204" s="1" t="s">
        <v>1654</v>
      </c>
    </row>
    <row r="205" spans="1:18" x14ac:dyDescent="0.35">
      <c r="A205" s="1" t="s">
        <v>15</v>
      </c>
      <c r="B205" s="1" t="s">
        <v>792</v>
      </c>
      <c r="C205" t="str">
        <f t="shared" si="6"/>
        <v>UPDATE mst_QuerysSqlite SET Id='204' WHERE Id='493'</v>
      </c>
      <c r="D205">
        <f t="shared" si="7"/>
        <v>493</v>
      </c>
      <c r="E205">
        <v>193</v>
      </c>
      <c r="F205" s="1" t="s">
        <v>804</v>
      </c>
      <c r="G205" s="1" t="s">
        <v>19</v>
      </c>
      <c r="H205" s="1" t="s">
        <v>1258</v>
      </c>
      <c r="I205" s="1" t="s">
        <v>1655</v>
      </c>
      <c r="J205" s="1" t="s">
        <v>29</v>
      </c>
      <c r="K205" s="1" t="s">
        <v>21</v>
      </c>
      <c r="L205" s="1" t="s">
        <v>86</v>
      </c>
      <c r="M205" s="1" t="s">
        <v>143</v>
      </c>
      <c r="N205" s="1" t="s">
        <v>24</v>
      </c>
      <c r="O205" s="1" t="s">
        <v>1232</v>
      </c>
      <c r="P205" s="1" t="s">
        <v>1656</v>
      </c>
      <c r="Q205" s="1" t="s">
        <v>1232</v>
      </c>
      <c r="R205" s="1" t="s">
        <v>1656</v>
      </c>
    </row>
    <row r="206" spans="1:18" x14ac:dyDescent="0.35">
      <c r="A206" s="1" t="s">
        <v>15</v>
      </c>
      <c r="B206" s="1" t="s">
        <v>796</v>
      </c>
      <c r="C206" t="str">
        <f t="shared" si="6"/>
        <v>UPDATE mst_QuerysSqlite SET Id='205' WHERE Id='494'</v>
      </c>
      <c r="D206">
        <f t="shared" si="7"/>
        <v>494</v>
      </c>
      <c r="E206">
        <v>194</v>
      </c>
      <c r="F206" s="1" t="s">
        <v>808</v>
      </c>
      <c r="G206" s="1" t="s">
        <v>19</v>
      </c>
      <c r="H206" s="1" t="s">
        <v>1258</v>
      </c>
      <c r="I206" s="1" t="s">
        <v>1657</v>
      </c>
      <c r="J206" s="1" t="s">
        <v>34</v>
      </c>
      <c r="K206" s="1" t="s">
        <v>21</v>
      </c>
      <c r="L206" s="1" t="s">
        <v>86</v>
      </c>
      <c r="M206" s="1" t="s">
        <v>143</v>
      </c>
      <c r="N206" s="1" t="s">
        <v>24</v>
      </c>
      <c r="O206" s="1" t="s">
        <v>1232</v>
      </c>
      <c r="P206" s="1" t="s">
        <v>1658</v>
      </c>
      <c r="Q206" s="1" t="s">
        <v>1232</v>
      </c>
      <c r="R206" s="1" t="s">
        <v>1658</v>
      </c>
    </row>
    <row r="207" spans="1:18" x14ac:dyDescent="0.35">
      <c r="A207" s="1" t="s">
        <v>15</v>
      </c>
      <c r="B207" s="1" t="s">
        <v>800</v>
      </c>
      <c r="C207" t="str">
        <f t="shared" si="6"/>
        <v>UPDATE mst_QuerysSqlite SET Id='206' WHERE Id='495'</v>
      </c>
      <c r="D207">
        <f t="shared" si="7"/>
        <v>495</v>
      </c>
      <c r="E207">
        <v>195</v>
      </c>
      <c r="F207" s="1" t="s">
        <v>812</v>
      </c>
      <c r="G207" s="1" t="s">
        <v>19</v>
      </c>
      <c r="H207" s="1" t="s">
        <v>1258</v>
      </c>
      <c r="I207" s="1" t="s">
        <v>1659</v>
      </c>
      <c r="J207" s="1" t="s">
        <v>34</v>
      </c>
      <c r="K207" s="1" t="s">
        <v>21</v>
      </c>
      <c r="L207" s="1" t="s">
        <v>86</v>
      </c>
      <c r="M207" s="1" t="s">
        <v>143</v>
      </c>
      <c r="N207" s="1" t="s">
        <v>24</v>
      </c>
      <c r="O207" s="1" t="s">
        <v>1232</v>
      </c>
      <c r="P207" s="1" t="s">
        <v>1660</v>
      </c>
      <c r="Q207" s="1" t="s">
        <v>1232</v>
      </c>
      <c r="R207" s="1" t="s">
        <v>1660</v>
      </c>
    </row>
    <row r="208" spans="1:18" x14ac:dyDescent="0.35">
      <c r="A208" s="1" t="s">
        <v>15</v>
      </c>
      <c r="B208" s="1" t="s">
        <v>803</v>
      </c>
      <c r="C208" t="str">
        <f t="shared" si="6"/>
        <v>UPDATE mst_QuerysSqlite SET Id='207' WHERE Id='496'</v>
      </c>
      <c r="D208">
        <f t="shared" si="7"/>
        <v>496</v>
      </c>
      <c r="E208">
        <v>196</v>
      </c>
      <c r="F208" s="1" t="s">
        <v>816</v>
      </c>
      <c r="G208" s="1" t="s">
        <v>19</v>
      </c>
      <c r="H208" s="1" t="s">
        <v>1258</v>
      </c>
      <c r="I208" s="1" t="s">
        <v>1661</v>
      </c>
      <c r="J208" s="1" t="s">
        <v>34</v>
      </c>
      <c r="K208" s="1" t="s">
        <v>21</v>
      </c>
      <c r="L208" s="1" t="s">
        <v>86</v>
      </c>
      <c r="M208" s="1" t="s">
        <v>143</v>
      </c>
      <c r="N208" s="1" t="s">
        <v>24</v>
      </c>
      <c r="O208" s="1" t="s">
        <v>1232</v>
      </c>
      <c r="P208" s="1" t="s">
        <v>1662</v>
      </c>
      <c r="Q208" s="1" t="s">
        <v>1232</v>
      </c>
      <c r="R208" s="1" t="s">
        <v>1662</v>
      </c>
    </row>
    <row r="209" spans="1:18" x14ac:dyDescent="0.35">
      <c r="A209" s="1" t="s">
        <v>15</v>
      </c>
      <c r="B209" s="1" t="s">
        <v>807</v>
      </c>
      <c r="C209" t="str">
        <f t="shared" si="6"/>
        <v>UPDATE mst_QuerysSqlite SET Id='208' WHERE Id='497'</v>
      </c>
      <c r="D209">
        <f t="shared" si="7"/>
        <v>497</v>
      </c>
      <c r="E209">
        <v>197</v>
      </c>
      <c r="F209" s="1" t="s">
        <v>820</v>
      </c>
      <c r="G209" s="1" t="s">
        <v>19</v>
      </c>
      <c r="H209" s="1" t="s">
        <v>1258</v>
      </c>
      <c r="I209" s="1" t="s">
        <v>1663</v>
      </c>
      <c r="J209" s="1" t="s">
        <v>29</v>
      </c>
      <c r="K209" s="1" t="s">
        <v>21</v>
      </c>
      <c r="L209" s="1" t="s">
        <v>86</v>
      </c>
      <c r="M209" s="1" t="s">
        <v>143</v>
      </c>
      <c r="N209" s="1" t="s">
        <v>24</v>
      </c>
      <c r="O209" s="1" t="s">
        <v>1232</v>
      </c>
      <c r="P209" s="1" t="s">
        <v>1664</v>
      </c>
      <c r="Q209" s="1" t="s">
        <v>1232</v>
      </c>
      <c r="R209" s="1" t="s">
        <v>1664</v>
      </c>
    </row>
    <row r="210" spans="1:18" x14ac:dyDescent="0.35">
      <c r="A210" s="1" t="s">
        <v>15</v>
      </c>
      <c r="B210" s="1" t="s">
        <v>811</v>
      </c>
      <c r="C210" t="str">
        <f t="shared" si="6"/>
        <v>UPDATE mst_QuerysSqlite SET Id='209' WHERE Id='498'</v>
      </c>
      <c r="D210">
        <f t="shared" si="7"/>
        <v>498</v>
      </c>
      <c r="E210">
        <v>198</v>
      </c>
      <c r="F210" s="1" t="s">
        <v>88</v>
      </c>
      <c r="G210" s="1" t="s">
        <v>19</v>
      </c>
      <c r="H210" s="1" t="s">
        <v>1665</v>
      </c>
      <c r="I210" s="1" t="s">
        <v>1666</v>
      </c>
      <c r="J210" s="1" t="s">
        <v>18</v>
      </c>
      <c r="K210" s="1" t="s">
        <v>21</v>
      </c>
      <c r="L210" s="1" t="s">
        <v>91</v>
      </c>
      <c r="M210" s="1" t="s">
        <v>23</v>
      </c>
      <c r="N210" s="1" t="s">
        <v>24</v>
      </c>
      <c r="O210" s="1" t="s">
        <v>1232</v>
      </c>
      <c r="P210" s="1" t="s">
        <v>1667</v>
      </c>
      <c r="Q210" s="1" t="s">
        <v>1232</v>
      </c>
      <c r="R210" s="1" t="s">
        <v>1667</v>
      </c>
    </row>
    <row r="211" spans="1:18" x14ac:dyDescent="0.35">
      <c r="A211" s="1" t="s">
        <v>15</v>
      </c>
      <c r="B211" s="1" t="s">
        <v>815</v>
      </c>
      <c r="C211" t="str">
        <f t="shared" si="6"/>
        <v>UPDATE mst_QuerysSqlite SET Id='210' WHERE Id='499'</v>
      </c>
      <c r="D211">
        <f t="shared" si="7"/>
        <v>499</v>
      </c>
      <c r="E211">
        <v>199</v>
      </c>
      <c r="F211" s="1" t="s">
        <v>710</v>
      </c>
      <c r="G211" s="1" t="s">
        <v>19</v>
      </c>
      <c r="H211" s="1" t="s">
        <v>1258</v>
      </c>
      <c r="I211" s="1" t="s">
        <v>1668</v>
      </c>
      <c r="J211" s="1" t="s">
        <v>84</v>
      </c>
      <c r="K211" s="1" t="s">
        <v>21</v>
      </c>
      <c r="L211" s="1" t="s">
        <v>91</v>
      </c>
      <c r="M211" s="1" t="s">
        <v>131</v>
      </c>
      <c r="N211" s="1" t="s">
        <v>24</v>
      </c>
      <c r="O211" s="1" t="s">
        <v>1232</v>
      </c>
      <c r="P211" s="1" t="s">
        <v>1669</v>
      </c>
      <c r="Q211" s="1" t="s">
        <v>1232</v>
      </c>
      <c r="R211" s="1" t="s">
        <v>1669</v>
      </c>
    </row>
    <row r="212" spans="1:18" x14ac:dyDescent="0.35">
      <c r="A212" s="1" t="s">
        <v>15</v>
      </c>
      <c r="B212" s="1" t="s">
        <v>819</v>
      </c>
      <c r="C212" t="str">
        <f t="shared" si="6"/>
        <v>UPDATE mst_QuerysSqlite SET Id='211' WHERE Id='500'</v>
      </c>
      <c r="D212">
        <f t="shared" si="7"/>
        <v>500</v>
      </c>
      <c r="E212">
        <v>200</v>
      </c>
      <c r="F212" s="1" t="s">
        <v>714</v>
      </c>
      <c r="G212" s="1" t="s">
        <v>19</v>
      </c>
      <c r="H212" s="1" t="s">
        <v>1258</v>
      </c>
      <c r="I212" s="1" t="s">
        <v>1670</v>
      </c>
      <c r="J212" s="1" t="s">
        <v>29</v>
      </c>
      <c r="K212" s="1" t="s">
        <v>124</v>
      </c>
      <c r="L212" s="1" t="s">
        <v>91</v>
      </c>
      <c r="M212" s="1" t="s">
        <v>126</v>
      </c>
      <c r="N212" s="1" t="s">
        <v>24</v>
      </c>
      <c r="O212" s="1" t="s">
        <v>1232</v>
      </c>
      <c r="P212" s="1" t="s">
        <v>1671</v>
      </c>
      <c r="Q212" s="1" t="s">
        <v>1232</v>
      </c>
      <c r="R212" s="1" t="s">
        <v>1671</v>
      </c>
    </row>
    <row r="213" spans="1:18" x14ac:dyDescent="0.35">
      <c r="A213" s="1" t="s">
        <v>15</v>
      </c>
      <c r="B213" s="1" t="s">
        <v>823</v>
      </c>
      <c r="C213" t="str">
        <f t="shared" si="6"/>
        <v>UPDATE mst_QuerysSqlite SET Id='212' WHERE Id='501'</v>
      </c>
      <c r="D213">
        <f t="shared" si="7"/>
        <v>501</v>
      </c>
      <c r="E213">
        <v>201</v>
      </c>
      <c r="F213" s="1" t="s">
        <v>717</v>
      </c>
      <c r="G213" s="1" t="s">
        <v>19</v>
      </c>
      <c r="H213" s="1" t="s">
        <v>1258</v>
      </c>
      <c r="I213" s="1" t="s">
        <v>1672</v>
      </c>
      <c r="J213" s="1" t="s">
        <v>18</v>
      </c>
      <c r="K213" s="1" t="s">
        <v>21</v>
      </c>
      <c r="L213" s="1" t="s">
        <v>91</v>
      </c>
      <c r="M213" s="1" t="s">
        <v>148</v>
      </c>
      <c r="N213" s="1" t="s">
        <v>24</v>
      </c>
      <c r="O213" s="1" t="s">
        <v>1232</v>
      </c>
      <c r="P213" s="1" t="s">
        <v>1673</v>
      </c>
      <c r="Q213" s="1" t="s">
        <v>1232</v>
      </c>
      <c r="R213" s="1" t="s">
        <v>1673</v>
      </c>
    </row>
    <row r="214" spans="1:18" x14ac:dyDescent="0.35">
      <c r="A214" s="1" t="s">
        <v>15</v>
      </c>
      <c r="B214" s="1" t="s">
        <v>851</v>
      </c>
      <c r="C214" t="str">
        <f t="shared" si="6"/>
        <v>UPDATE mst_QuerysSqlite SET Id='213' WHERE Id='502'</v>
      </c>
      <c r="D214">
        <f t="shared" si="7"/>
        <v>502</v>
      </c>
      <c r="E214">
        <v>202</v>
      </c>
      <c r="F214" s="1" t="s">
        <v>721</v>
      </c>
      <c r="G214" s="1" t="s">
        <v>19</v>
      </c>
      <c r="H214" s="1" t="s">
        <v>1258</v>
      </c>
      <c r="I214" s="1" t="s">
        <v>1674</v>
      </c>
      <c r="J214" s="1" t="s">
        <v>34</v>
      </c>
      <c r="K214" s="1" t="s">
        <v>21</v>
      </c>
      <c r="L214" s="1" t="s">
        <v>91</v>
      </c>
      <c r="M214" s="1" t="s">
        <v>143</v>
      </c>
      <c r="N214" s="1" t="s">
        <v>24</v>
      </c>
      <c r="O214" s="1" t="s">
        <v>1232</v>
      </c>
      <c r="P214" s="1" t="s">
        <v>1675</v>
      </c>
      <c r="Q214" s="1" t="s">
        <v>1232</v>
      </c>
      <c r="R214" s="1" t="s">
        <v>1675</v>
      </c>
    </row>
    <row r="215" spans="1:18" x14ac:dyDescent="0.35">
      <c r="A215" s="1" t="s">
        <v>15</v>
      </c>
      <c r="B215" s="1" t="s">
        <v>852</v>
      </c>
      <c r="C215" t="str">
        <f t="shared" si="6"/>
        <v>UPDATE mst_QuerysSqlite SET Id='214' WHERE Id='503'</v>
      </c>
      <c r="D215">
        <f t="shared" si="7"/>
        <v>503</v>
      </c>
      <c r="E215">
        <v>203</v>
      </c>
      <c r="F215" s="1" t="s">
        <v>724</v>
      </c>
      <c r="G215" s="1" t="s">
        <v>19</v>
      </c>
      <c r="H215" s="1" t="s">
        <v>1258</v>
      </c>
      <c r="I215" s="1" t="s">
        <v>1676</v>
      </c>
      <c r="J215" s="1" t="s">
        <v>84</v>
      </c>
      <c r="K215" s="1" t="s">
        <v>21</v>
      </c>
      <c r="L215" s="1" t="s">
        <v>91</v>
      </c>
      <c r="M215" s="1" t="s">
        <v>152</v>
      </c>
      <c r="N215" s="1" t="s">
        <v>24</v>
      </c>
      <c r="O215" s="1" t="s">
        <v>1232</v>
      </c>
      <c r="P215" s="1" t="s">
        <v>1677</v>
      </c>
      <c r="Q215" s="1" t="s">
        <v>1232</v>
      </c>
      <c r="R215" s="1" t="s">
        <v>1677</v>
      </c>
    </row>
    <row r="216" spans="1:18" x14ac:dyDescent="0.35">
      <c r="A216" s="1" t="s">
        <v>15</v>
      </c>
      <c r="B216" s="1" t="s">
        <v>853</v>
      </c>
      <c r="C216" t="str">
        <f t="shared" si="6"/>
        <v>UPDATE mst_QuerysSqlite SET Id='215' WHERE Id='504'</v>
      </c>
      <c r="D216">
        <f t="shared" si="7"/>
        <v>504</v>
      </c>
      <c r="E216">
        <v>204</v>
      </c>
      <c r="F216" s="1" t="s">
        <v>728</v>
      </c>
      <c r="G216" s="1" t="s">
        <v>19</v>
      </c>
      <c r="H216" s="1" t="s">
        <v>1258</v>
      </c>
      <c r="I216" s="1" t="s">
        <v>1678</v>
      </c>
      <c r="J216" s="1" t="s">
        <v>18</v>
      </c>
      <c r="K216" s="1" t="s">
        <v>21</v>
      </c>
      <c r="L216" s="1" t="s">
        <v>91</v>
      </c>
      <c r="M216" s="1" t="s">
        <v>143</v>
      </c>
      <c r="N216" s="1" t="s">
        <v>24</v>
      </c>
      <c r="O216" s="1" t="s">
        <v>1232</v>
      </c>
      <c r="P216" s="1" t="s">
        <v>1679</v>
      </c>
      <c r="Q216" s="1" t="s">
        <v>1232</v>
      </c>
      <c r="R216" s="1" t="s">
        <v>1679</v>
      </c>
    </row>
    <row r="217" spans="1:18" x14ac:dyDescent="0.35">
      <c r="A217" s="1" t="s">
        <v>15</v>
      </c>
      <c r="B217" s="1" t="s">
        <v>854</v>
      </c>
      <c r="C217" t="str">
        <f t="shared" si="6"/>
        <v>UPDATE mst_QuerysSqlite SET Id='216' WHERE Id='505'</v>
      </c>
      <c r="D217">
        <f t="shared" si="7"/>
        <v>505</v>
      </c>
      <c r="E217">
        <v>205</v>
      </c>
      <c r="F217" s="1" t="s">
        <v>731</v>
      </c>
      <c r="G217" s="1" t="s">
        <v>19</v>
      </c>
      <c r="H217" s="1" t="s">
        <v>1258</v>
      </c>
      <c r="I217" s="1" t="s">
        <v>1680</v>
      </c>
      <c r="J217" s="1" t="s">
        <v>18</v>
      </c>
      <c r="K217" s="1" t="s">
        <v>135</v>
      </c>
      <c r="L217" s="1" t="s">
        <v>91</v>
      </c>
      <c r="M217" s="1" t="s">
        <v>126</v>
      </c>
      <c r="N217" s="1" t="s">
        <v>24</v>
      </c>
      <c r="O217" s="1" t="s">
        <v>1232</v>
      </c>
      <c r="P217" s="1" t="s">
        <v>1681</v>
      </c>
      <c r="Q217" s="1" t="s">
        <v>1232</v>
      </c>
      <c r="R217" s="1" t="s">
        <v>1681</v>
      </c>
    </row>
    <row r="218" spans="1:18" x14ac:dyDescent="0.35">
      <c r="A218" s="1" t="s">
        <v>15</v>
      </c>
      <c r="B218" s="1" t="s">
        <v>855</v>
      </c>
      <c r="C218" t="str">
        <f t="shared" si="6"/>
        <v>UPDATE mst_QuerysSqlite SET Id='217' WHERE Id='506'</v>
      </c>
      <c r="D218">
        <f t="shared" si="7"/>
        <v>506</v>
      </c>
      <c r="E218">
        <v>206</v>
      </c>
      <c r="F218" s="1" t="s">
        <v>735</v>
      </c>
      <c r="G218" s="1" t="s">
        <v>19</v>
      </c>
      <c r="H218" s="1" t="s">
        <v>1258</v>
      </c>
      <c r="I218" s="1" t="s">
        <v>1682</v>
      </c>
      <c r="J218" s="1" t="s">
        <v>34</v>
      </c>
      <c r="K218" s="1" t="s">
        <v>135</v>
      </c>
      <c r="L218" s="1" t="s">
        <v>91</v>
      </c>
      <c r="M218" s="1" t="s">
        <v>126</v>
      </c>
      <c r="N218" s="1" t="s">
        <v>24</v>
      </c>
      <c r="O218" s="1" t="s">
        <v>1232</v>
      </c>
      <c r="P218" s="1" t="s">
        <v>1683</v>
      </c>
      <c r="Q218" s="1" t="s">
        <v>1232</v>
      </c>
      <c r="R218" s="1" t="s">
        <v>1683</v>
      </c>
    </row>
    <row r="219" spans="1:18" x14ac:dyDescent="0.35">
      <c r="A219" s="1" t="s">
        <v>15</v>
      </c>
      <c r="B219" s="1" t="s">
        <v>856</v>
      </c>
      <c r="C219" t="str">
        <f t="shared" si="6"/>
        <v>UPDATE mst_QuerysSqlite SET Id='218' WHERE Id='507'</v>
      </c>
      <c r="D219">
        <f t="shared" si="7"/>
        <v>507</v>
      </c>
      <c r="E219">
        <v>207</v>
      </c>
      <c r="F219" s="1" t="s">
        <v>739</v>
      </c>
      <c r="G219" s="1" t="s">
        <v>19</v>
      </c>
      <c r="H219" s="1" t="s">
        <v>1258</v>
      </c>
      <c r="I219" s="1" t="s">
        <v>1684</v>
      </c>
      <c r="J219" s="1" t="s">
        <v>29</v>
      </c>
      <c r="K219" s="1" t="s">
        <v>135</v>
      </c>
      <c r="L219" s="1" t="s">
        <v>91</v>
      </c>
      <c r="M219" s="1" t="s">
        <v>126</v>
      </c>
      <c r="N219" s="1" t="s">
        <v>24</v>
      </c>
      <c r="O219" s="1" t="s">
        <v>1232</v>
      </c>
      <c r="P219" s="1" t="s">
        <v>1685</v>
      </c>
      <c r="Q219" s="1" t="s">
        <v>1232</v>
      </c>
      <c r="R219" s="1" t="s">
        <v>1685</v>
      </c>
    </row>
    <row r="220" spans="1:18" x14ac:dyDescent="0.35">
      <c r="A220" s="1" t="s">
        <v>15</v>
      </c>
      <c r="B220" s="1" t="s">
        <v>857</v>
      </c>
      <c r="C220" t="str">
        <f t="shared" si="6"/>
        <v>UPDATE mst_QuerysSqlite SET Id='219' WHERE Id='508'</v>
      </c>
      <c r="D220">
        <f t="shared" si="7"/>
        <v>508</v>
      </c>
      <c r="E220">
        <v>208</v>
      </c>
      <c r="F220" s="1" t="s">
        <v>743</v>
      </c>
      <c r="G220" s="1" t="s">
        <v>19</v>
      </c>
      <c r="H220" s="1" t="s">
        <v>1258</v>
      </c>
      <c r="I220" s="1" t="s">
        <v>1686</v>
      </c>
      <c r="J220" s="1" t="s">
        <v>29</v>
      </c>
      <c r="K220" s="1" t="s">
        <v>21</v>
      </c>
      <c r="L220" s="1" t="s">
        <v>91</v>
      </c>
      <c r="M220" s="1" t="s">
        <v>143</v>
      </c>
      <c r="N220" s="1" t="s">
        <v>24</v>
      </c>
      <c r="O220" s="1" t="s">
        <v>1232</v>
      </c>
      <c r="P220" s="1" t="s">
        <v>1687</v>
      </c>
      <c r="Q220" s="1" t="s">
        <v>1232</v>
      </c>
      <c r="R220" s="1" t="s">
        <v>1687</v>
      </c>
    </row>
    <row r="221" spans="1:18" x14ac:dyDescent="0.35">
      <c r="A221" s="1" t="s">
        <v>15</v>
      </c>
      <c r="B221" s="1" t="s">
        <v>858</v>
      </c>
      <c r="C221" t="str">
        <f t="shared" si="6"/>
        <v>UPDATE mst_QuerysSqlite SET Id='220' WHERE Id='509'</v>
      </c>
      <c r="D221">
        <f t="shared" si="7"/>
        <v>509</v>
      </c>
      <c r="E221">
        <v>209</v>
      </c>
      <c r="F221" s="1" t="s">
        <v>785</v>
      </c>
      <c r="G221" s="1" t="s">
        <v>19</v>
      </c>
      <c r="H221" s="1" t="s">
        <v>1258</v>
      </c>
      <c r="I221" s="1" t="s">
        <v>1688</v>
      </c>
      <c r="J221" s="1" t="s">
        <v>18</v>
      </c>
      <c r="K221" s="1" t="s">
        <v>135</v>
      </c>
      <c r="L221" s="1" t="s">
        <v>91</v>
      </c>
      <c r="M221" s="1" t="s">
        <v>126</v>
      </c>
      <c r="N221" s="1" t="s">
        <v>24</v>
      </c>
      <c r="O221" s="1" t="s">
        <v>1232</v>
      </c>
      <c r="P221" s="1" t="s">
        <v>1689</v>
      </c>
      <c r="Q221" s="1" t="s">
        <v>1232</v>
      </c>
      <c r="R221" s="1" t="s">
        <v>1689</v>
      </c>
    </row>
    <row r="222" spans="1:18" x14ac:dyDescent="0.35">
      <c r="A222" s="1" t="s">
        <v>15</v>
      </c>
      <c r="B222" s="1" t="s">
        <v>859</v>
      </c>
      <c r="C222" t="str">
        <f t="shared" si="6"/>
        <v>UPDATE mst_QuerysSqlite SET Id='221' WHERE Id='510'</v>
      </c>
      <c r="D222">
        <f t="shared" si="7"/>
        <v>510</v>
      </c>
      <c r="E222">
        <v>210</v>
      </c>
      <c r="F222" s="1" t="s">
        <v>793</v>
      </c>
      <c r="G222" s="1" t="s">
        <v>19</v>
      </c>
      <c r="H222" s="1" t="s">
        <v>1258</v>
      </c>
      <c r="I222" s="1" t="s">
        <v>1690</v>
      </c>
      <c r="J222" s="1" t="s">
        <v>29</v>
      </c>
      <c r="K222" s="1" t="s">
        <v>135</v>
      </c>
      <c r="L222" s="1" t="s">
        <v>91</v>
      </c>
      <c r="M222" s="1" t="s">
        <v>126</v>
      </c>
      <c r="N222" s="1" t="s">
        <v>24</v>
      </c>
      <c r="O222" s="1" t="s">
        <v>1232</v>
      </c>
      <c r="P222" s="1" t="s">
        <v>1691</v>
      </c>
      <c r="Q222" s="1" t="s">
        <v>1232</v>
      </c>
      <c r="R222" s="1" t="s">
        <v>1691</v>
      </c>
    </row>
    <row r="223" spans="1:18" x14ac:dyDescent="0.35">
      <c r="A223" s="1" t="s">
        <v>15</v>
      </c>
      <c r="B223" s="1" t="s">
        <v>860</v>
      </c>
      <c r="C223" t="str">
        <f t="shared" si="6"/>
        <v>UPDATE mst_QuerysSqlite SET Id='222' WHERE Id='511'</v>
      </c>
      <c r="D223">
        <f t="shared" si="7"/>
        <v>511</v>
      </c>
      <c r="E223">
        <v>211</v>
      </c>
      <c r="F223" s="1" t="s">
        <v>801</v>
      </c>
      <c r="G223" s="1" t="s">
        <v>19</v>
      </c>
      <c r="H223" s="1" t="s">
        <v>1258</v>
      </c>
      <c r="I223" s="1" t="s">
        <v>1692</v>
      </c>
      <c r="J223" s="1" t="s">
        <v>29</v>
      </c>
      <c r="K223" s="1" t="s">
        <v>21</v>
      </c>
      <c r="L223" s="1" t="s">
        <v>91</v>
      </c>
      <c r="M223" s="1" t="s">
        <v>143</v>
      </c>
      <c r="N223" s="1" t="s">
        <v>24</v>
      </c>
      <c r="O223" s="1" t="s">
        <v>1232</v>
      </c>
      <c r="P223" s="1" t="s">
        <v>1693</v>
      </c>
      <c r="Q223" s="1" t="s">
        <v>1232</v>
      </c>
      <c r="R223" s="1" t="s">
        <v>1693</v>
      </c>
    </row>
    <row r="224" spans="1:18" x14ac:dyDescent="0.35">
      <c r="A224" s="1" t="s">
        <v>15</v>
      </c>
      <c r="B224" s="1" t="s">
        <v>1173</v>
      </c>
      <c r="C224" t="str">
        <f t="shared" si="6"/>
        <v>UPDATE mst_QuerysSqlite SET Id='223' WHERE Id='512'</v>
      </c>
      <c r="D224">
        <f t="shared" si="7"/>
        <v>512</v>
      </c>
      <c r="E224">
        <v>212</v>
      </c>
      <c r="F224" s="1" t="s">
        <v>824</v>
      </c>
      <c r="G224" s="1" t="s">
        <v>19</v>
      </c>
      <c r="H224" s="1" t="s">
        <v>1258</v>
      </c>
      <c r="I224" s="1" t="s">
        <v>1694</v>
      </c>
      <c r="J224" s="1" t="s">
        <v>29</v>
      </c>
      <c r="K224" s="1" t="s">
        <v>21</v>
      </c>
      <c r="L224" s="1" t="s">
        <v>91</v>
      </c>
      <c r="M224" s="1" t="s">
        <v>131</v>
      </c>
      <c r="N224" s="1" t="s">
        <v>24</v>
      </c>
      <c r="O224" s="1" t="s">
        <v>1232</v>
      </c>
      <c r="P224" s="1" t="s">
        <v>1695</v>
      </c>
      <c r="Q224" s="1" t="s">
        <v>1232</v>
      </c>
      <c r="R224" s="1" t="s">
        <v>1695</v>
      </c>
    </row>
    <row r="225" spans="1:18" x14ac:dyDescent="0.35">
      <c r="A225" s="1" t="s">
        <v>15</v>
      </c>
      <c r="B225" s="1" t="s">
        <v>1174</v>
      </c>
      <c r="C225" t="str">
        <f t="shared" si="6"/>
        <v>UPDATE mst_QuerysSqlite SET Id='224' WHERE Id='513'</v>
      </c>
      <c r="D225">
        <f t="shared" si="7"/>
        <v>513</v>
      </c>
      <c r="E225">
        <v>213</v>
      </c>
      <c r="F225" s="1" t="s">
        <v>103</v>
      </c>
      <c r="G225" s="1" t="s">
        <v>18</v>
      </c>
      <c r="H225" s="1" t="s">
        <v>1696</v>
      </c>
      <c r="I225" s="1" t="s">
        <v>1697</v>
      </c>
      <c r="J225" s="1" t="s">
        <v>18</v>
      </c>
      <c r="K225" s="1" t="s">
        <v>21</v>
      </c>
      <c r="L225" s="1" t="s">
        <v>106</v>
      </c>
      <c r="M225" s="1" t="s">
        <v>23</v>
      </c>
      <c r="N225" s="1" t="s">
        <v>24</v>
      </c>
      <c r="O225" s="1" t="s">
        <v>1232</v>
      </c>
      <c r="P225" s="1" t="s">
        <v>1698</v>
      </c>
      <c r="Q225" s="1" t="s">
        <v>1232</v>
      </c>
      <c r="R225" s="1" t="s">
        <v>1698</v>
      </c>
    </row>
    <row r="226" spans="1:18" x14ac:dyDescent="0.35">
      <c r="A226" s="1" t="s">
        <v>15</v>
      </c>
      <c r="B226" s="1" t="s">
        <v>1175</v>
      </c>
      <c r="C226" t="str">
        <f t="shared" si="6"/>
        <v>UPDATE mst_QuerysSqlite SET Id='225' WHERE Id='514'</v>
      </c>
      <c r="D226">
        <f t="shared" si="7"/>
        <v>514</v>
      </c>
      <c r="E226">
        <v>214</v>
      </c>
      <c r="F226" s="1" t="s">
        <v>582</v>
      </c>
      <c r="G226" s="1" t="s">
        <v>18</v>
      </c>
      <c r="H226" s="1" t="s">
        <v>1258</v>
      </c>
      <c r="I226" s="1" t="s">
        <v>1699</v>
      </c>
      <c r="J226" s="1" t="s">
        <v>62</v>
      </c>
      <c r="K226" s="1" t="s">
        <v>21</v>
      </c>
      <c r="L226" s="1" t="s">
        <v>106</v>
      </c>
      <c r="M226" s="1" t="s">
        <v>131</v>
      </c>
      <c r="N226" s="1" t="s">
        <v>24</v>
      </c>
      <c r="O226" s="1" t="s">
        <v>1232</v>
      </c>
      <c r="P226" s="1" t="s">
        <v>1700</v>
      </c>
      <c r="Q226" s="1" t="s">
        <v>1232</v>
      </c>
      <c r="R226" s="1" t="s">
        <v>1700</v>
      </c>
    </row>
    <row r="227" spans="1:18" x14ac:dyDescent="0.35">
      <c r="A227" s="1" t="s">
        <v>15</v>
      </c>
      <c r="B227" s="1" t="s">
        <v>1176</v>
      </c>
      <c r="C227" t="str">
        <f t="shared" si="6"/>
        <v>UPDATE mst_QuerysSqlite SET Id='226' WHERE Id='515'</v>
      </c>
      <c r="D227">
        <f t="shared" si="7"/>
        <v>515</v>
      </c>
      <c r="E227">
        <v>215</v>
      </c>
      <c r="F227" s="1" t="s">
        <v>586</v>
      </c>
      <c r="G227" s="1" t="s">
        <v>18</v>
      </c>
      <c r="H227" s="1" t="s">
        <v>1258</v>
      </c>
      <c r="I227" s="1" t="s">
        <v>1701</v>
      </c>
      <c r="J227" s="1" t="s">
        <v>29</v>
      </c>
      <c r="K227" s="1" t="s">
        <v>135</v>
      </c>
      <c r="L227" s="1" t="s">
        <v>106</v>
      </c>
      <c r="M227" s="1" t="s">
        <v>126</v>
      </c>
      <c r="N227" s="1" t="s">
        <v>24</v>
      </c>
      <c r="O227" s="1" t="s">
        <v>1232</v>
      </c>
      <c r="P227" s="1" t="s">
        <v>1702</v>
      </c>
      <c r="Q227" s="1" t="s">
        <v>1232</v>
      </c>
      <c r="R227" s="1" t="s">
        <v>1702</v>
      </c>
    </row>
    <row r="228" spans="1:18" x14ac:dyDescent="0.35">
      <c r="A228" s="1" t="s">
        <v>15</v>
      </c>
      <c r="B228" s="1" t="s">
        <v>1177</v>
      </c>
      <c r="C228" t="str">
        <f t="shared" si="6"/>
        <v>UPDATE mst_QuerysSqlite SET Id='227' WHERE Id='516'</v>
      </c>
      <c r="D228">
        <f t="shared" si="7"/>
        <v>516</v>
      </c>
      <c r="E228">
        <v>216</v>
      </c>
      <c r="F228" s="1" t="s">
        <v>589</v>
      </c>
      <c r="G228" s="1" t="s">
        <v>18</v>
      </c>
      <c r="H228" s="1" t="s">
        <v>1258</v>
      </c>
      <c r="I228" s="1" t="s">
        <v>1703</v>
      </c>
      <c r="J228" s="1" t="s">
        <v>34</v>
      </c>
      <c r="K228" s="1" t="s">
        <v>21</v>
      </c>
      <c r="L228" s="1" t="s">
        <v>106</v>
      </c>
      <c r="M228" s="1" t="s">
        <v>143</v>
      </c>
      <c r="N228" s="1" t="s">
        <v>24</v>
      </c>
      <c r="O228" s="1" t="s">
        <v>1232</v>
      </c>
      <c r="P228" s="1" t="s">
        <v>1704</v>
      </c>
      <c r="Q228" s="1" t="s">
        <v>1232</v>
      </c>
      <c r="R228" s="1" t="s">
        <v>1704</v>
      </c>
    </row>
    <row r="229" spans="1:18" x14ac:dyDescent="0.35">
      <c r="A229" s="1" t="s">
        <v>15</v>
      </c>
      <c r="B229" s="1" t="s">
        <v>1178</v>
      </c>
      <c r="C229" t="str">
        <f t="shared" si="6"/>
        <v>UPDATE mst_QuerysSqlite SET Id='228' WHERE Id='517'</v>
      </c>
      <c r="D229">
        <f t="shared" si="7"/>
        <v>517</v>
      </c>
      <c r="E229">
        <v>217</v>
      </c>
      <c r="F229" s="1" t="s">
        <v>593</v>
      </c>
      <c r="G229" s="1" t="s">
        <v>18</v>
      </c>
      <c r="H229" s="1" t="s">
        <v>1258</v>
      </c>
      <c r="I229" s="1" t="s">
        <v>1705</v>
      </c>
      <c r="J229" s="1" t="s">
        <v>18</v>
      </c>
      <c r="K229" s="1" t="s">
        <v>21</v>
      </c>
      <c r="L229" s="1" t="s">
        <v>106</v>
      </c>
      <c r="M229" s="1" t="s">
        <v>148</v>
      </c>
      <c r="N229" s="1" t="s">
        <v>24</v>
      </c>
      <c r="O229" s="1" t="s">
        <v>1232</v>
      </c>
      <c r="P229" s="1" t="s">
        <v>1706</v>
      </c>
      <c r="Q229" s="1" t="s">
        <v>1232</v>
      </c>
      <c r="R229" s="1" t="s">
        <v>1706</v>
      </c>
    </row>
    <row r="230" spans="1:18" x14ac:dyDescent="0.35">
      <c r="A230" s="1" t="s">
        <v>15</v>
      </c>
      <c r="B230" s="1" t="s">
        <v>1179</v>
      </c>
      <c r="C230" t="str">
        <f t="shared" si="6"/>
        <v>UPDATE mst_QuerysSqlite SET Id='229' WHERE Id='518'</v>
      </c>
      <c r="D230">
        <f t="shared" si="7"/>
        <v>518</v>
      </c>
      <c r="E230">
        <v>218</v>
      </c>
      <c r="F230" s="1" t="s">
        <v>596</v>
      </c>
      <c r="G230" s="1" t="s">
        <v>18</v>
      </c>
      <c r="H230" s="1" t="s">
        <v>1258</v>
      </c>
      <c r="I230" s="1" t="s">
        <v>1707</v>
      </c>
      <c r="J230" s="1" t="s">
        <v>67</v>
      </c>
      <c r="K230" s="1" t="s">
        <v>21</v>
      </c>
      <c r="L230" s="1" t="s">
        <v>106</v>
      </c>
      <c r="M230" s="1" t="s">
        <v>152</v>
      </c>
      <c r="N230" s="1" t="s">
        <v>24</v>
      </c>
      <c r="O230" s="1" t="s">
        <v>1232</v>
      </c>
      <c r="P230" s="1" t="s">
        <v>1708</v>
      </c>
      <c r="Q230" s="1" t="s">
        <v>1232</v>
      </c>
      <c r="R230" s="1" t="s">
        <v>1708</v>
      </c>
    </row>
    <row r="231" spans="1:18" x14ac:dyDescent="0.35">
      <c r="A231" s="1" t="s">
        <v>15</v>
      </c>
      <c r="B231" s="1" t="s">
        <v>1180</v>
      </c>
      <c r="C231" t="str">
        <f t="shared" si="6"/>
        <v>UPDATE mst_QuerysSqlite SET Id='230' WHERE Id='519'</v>
      </c>
      <c r="D231">
        <f t="shared" si="7"/>
        <v>519</v>
      </c>
      <c r="E231">
        <v>219</v>
      </c>
      <c r="F231" s="1" t="s">
        <v>600</v>
      </c>
      <c r="G231" s="1" t="s">
        <v>18</v>
      </c>
      <c r="H231" s="1" t="s">
        <v>1258</v>
      </c>
      <c r="I231" s="1" t="s">
        <v>1709</v>
      </c>
      <c r="J231" s="1" t="s">
        <v>18</v>
      </c>
      <c r="K231" s="1" t="s">
        <v>21</v>
      </c>
      <c r="L231" s="1" t="s">
        <v>106</v>
      </c>
      <c r="M231" s="1" t="s">
        <v>143</v>
      </c>
      <c r="N231" s="1" t="s">
        <v>24</v>
      </c>
      <c r="O231" s="1" t="s">
        <v>1232</v>
      </c>
      <c r="P231" s="1" t="s">
        <v>1710</v>
      </c>
      <c r="Q231" s="1" t="s">
        <v>1232</v>
      </c>
      <c r="R231" s="1" t="s">
        <v>1710</v>
      </c>
    </row>
    <row r="232" spans="1:18" x14ac:dyDescent="0.35">
      <c r="A232" s="1" t="s">
        <v>15</v>
      </c>
      <c r="B232" s="1" t="s">
        <v>1181</v>
      </c>
      <c r="C232" t="str">
        <f t="shared" si="6"/>
        <v>UPDATE mst_QuerysSqlite SET Id='231' WHERE Id='520'</v>
      </c>
      <c r="D232">
        <f t="shared" si="7"/>
        <v>520</v>
      </c>
      <c r="E232">
        <v>220</v>
      </c>
      <c r="F232" s="1" t="s">
        <v>603</v>
      </c>
      <c r="G232" s="1" t="s">
        <v>18</v>
      </c>
      <c r="H232" s="1" t="s">
        <v>1258</v>
      </c>
      <c r="I232" s="1" t="s">
        <v>1711</v>
      </c>
      <c r="J232" s="1" t="s">
        <v>18</v>
      </c>
      <c r="K232" s="1" t="s">
        <v>135</v>
      </c>
      <c r="L232" s="1" t="s">
        <v>106</v>
      </c>
      <c r="M232" s="1" t="s">
        <v>126</v>
      </c>
      <c r="N232" s="1" t="s">
        <v>24</v>
      </c>
      <c r="O232" s="1" t="s">
        <v>1232</v>
      </c>
      <c r="P232" s="1" t="s">
        <v>1712</v>
      </c>
      <c r="Q232" s="1" t="s">
        <v>1232</v>
      </c>
      <c r="R232" s="1" t="s">
        <v>1712</v>
      </c>
    </row>
    <row r="233" spans="1:18" x14ac:dyDescent="0.35">
      <c r="A233" s="1" t="s">
        <v>15</v>
      </c>
      <c r="B233" s="1" t="s">
        <v>1182</v>
      </c>
      <c r="C233" t="str">
        <f t="shared" si="6"/>
        <v>UPDATE mst_QuerysSqlite SET Id='232' WHERE Id='521'</v>
      </c>
      <c r="D233">
        <f t="shared" si="7"/>
        <v>521</v>
      </c>
      <c r="E233">
        <v>221</v>
      </c>
      <c r="F233" s="1" t="s">
        <v>607</v>
      </c>
      <c r="G233" s="1" t="s">
        <v>18</v>
      </c>
      <c r="H233" s="1" t="s">
        <v>1258</v>
      </c>
      <c r="I233" s="1" t="s">
        <v>1713</v>
      </c>
      <c r="J233" s="1" t="s">
        <v>34</v>
      </c>
      <c r="K233" s="1" t="s">
        <v>135</v>
      </c>
      <c r="L233" s="1" t="s">
        <v>106</v>
      </c>
      <c r="M233" s="1" t="s">
        <v>126</v>
      </c>
      <c r="N233" s="1" t="s">
        <v>24</v>
      </c>
      <c r="O233" s="1" t="s">
        <v>1232</v>
      </c>
      <c r="P233" s="1" t="s">
        <v>1714</v>
      </c>
      <c r="Q233" s="1" t="s">
        <v>1232</v>
      </c>
      <c r="R233" s="1" t="s">
        <v>1714</v>
      </c>
    </row>
    <row r="234" spans="1:18" x14ac:dyDescent="0.35">
      <c r="A234" s="1" t="s">
        <v>15</v>
      </c>
      <c r="B234" s="1" t="s">
        <v>1183</v>
      </c>
      <c r="C234" t="str">
        <f t="shared" si="6"/>
        <v>UPDATE mst_QuerysSqlite SET Id='233' WHERE Id='522'</v>
      </c>
      <c r="D234">
        <f t="shared" si="7"/>
        <v>522</v>
      </c>
      <c r="E234">
        <v>222</v>
      </c>
      <c r="F234" s="1" t="s">
        <v>122</v>
      </c>
      <c r="G234" s="1" t="s">
        <v>18</v>
      </c>
      <c r="H234" s="1" t="s">
        <v>1258</v>
      </c>
      <c r="I234" s="1" t="s">
        <v>1715</v>
      </c>
      <c r="J234" s="1" t="s">
        <v>29</v>
      </c>
      <c r="K234" s="1" t="s">
        <v>124</v>
      </c>
      <c r="L234" s="1" t="s">
        <v>125</v>
      </c>
      <c r="M234" s="1" t="s">
        <v>126</v>
      </c>
      <c r="N234" s="1" t="s">
        <v>24</v>
      </c>
      <c r="O234" s="1" t="s">
        <v>1232</v>
      </c>
      <c r="P234" s="1" t="s">
        <v>1716</v>
      </c>
      <c r="Q234" s="1" t="s">
        <v>1232</v>
      </c>
      <c r="R234" s="1" t="s">
        <v>1716</v>
      </c>
    </row>
    <row r="235" spans="1:18" x14ac:dyDescent="0.35">
      <c r="A235" s="1" t="s">
        <v>15</v>
      </c>
      <c r="B235" s="1" t="s">
        <v>1184</v>
      </c>
      <c r="C235" t="str">
        <f t="shared" si="6"/>
        <v>UPDATE mst_QuerysSqlite SET Id='234' WHERE Id='534'</v>
      </c>
      <c r="D235">
        <f t="shared" si="7"/>
        <v>534</v>
      </c>
      <c r="E235">
        <v>234</v>
      </c>
      <c r="F235" s="1" t="s">
        <v>1143</v>
      </c>
      <c r="G235" s="1" t="s">
        <v>40</v>
      </c>
      <c r="H235" s="1" t="s">
        <v>1258</v>
      </c>
      <c r="I235" s="1" t="s">
        <v>1738</v>
      </c>
      <c r="J235" s="1" t="s">
        <v>18</v>
      </c>
      <c r="K235" s="1" t="s">
        <v>21</v>
      </c>
      <c r="L235" s="1" t="s">
        <v>1086</v>
      </c>
      <c r="M235" s="1" t="s">
        <v>23</v>
      </c>
      <c r="N235" s="1" t="s">
        <v>24</v>
      </c>
      <c r="O235" s="1" t="s">
        <v>25</v>
      </c>
      <c r="P235" s="1" t="s">
        <v>1739</v>
      </c>
      <c r="Q235" s="1" t="s">
        <v>25</v>
      </c>
      <c r="R235" s="1" t="s">
        <v>1739</v>
      </c>
    </row>
    <row r="236" spans="1:18" x14ac:dyDescent="0.35">
      <c r="A236" s="1" t="s">
        <v>15</v>
      </c>
      <c r="B236" s="1" t="s">
        <v>1185</v>
      </c>
      <c r="C236" t="str">
        <f t="shared" si="6"/>
        <v>UPDATE mst_QuerysSqlite SET Id='235' WHERE Id='535'</v>
      </c>
      <c r="D236">
        <f t="shared" si="7"/>
        <v>535</v>
      </c>
      <c r="E236">
        <v>235</v>
      </c>
      <c r="F236" s="1" t="s">
        <v>1144</v>
      </c>
      <c r="G236" s="1" t="s">
        <v>40</v>
      </c>
      <c r="H236" s="1" t="s">
        <v>1258</v>
      </c>
      <c r="I236" s="1" t="s">
        <v>1740</v>
      </c>
      <c r="J236" s="1" t="s">
        <v>51</v>
      </c>
      <c r="K236" s="1" t="s">
        <v>21</v>
      </c>
      <c r="L236" s="1" t="s">
        <v>1086</v>
      </c>
      <c r="M236" s="1" t="s">
        <v>131</v>
      </c>
      <c r="N236" s="1" t="s">
        <v>24</v>
      </c>
      <c r="O236" s="1" t="s">
        <v>25</v>
      </c>
      <c r="P236" s="1" t="s">
        <v>1741</v>
      </c>
      <c r="Q236" s="1" t="s">
        <v>25</v>
      </c>
      <c r="R236" s="1" t="s">
        <v>1741</v>
      </c>
    </row>
    <row r="237" spans="1:18" x14ac:dyDescent="0.35">
      <c r="A237" s="1" t="s">
        <v>15</v>
      </c>
      <c r="B237" s="1" t="s">
        <v>1186</v>
      </c>
      <c r="C237" t="str">
        <f t="shared" si="6"/>
        <v>UPDATE mst_QuerysSqlite SET Id='236' WHERE Id='536'</v>
      </c>
      <c r="D237">
        <f t="shared" si="7"/>
        <v>536</v>
      </c>
      <c r="E237">
        <v>236</v>
      </c>
      <c r="F237" s="1" t="s">
        <v>1145</v>
      </c>
      <c r="G237" s="1" t="s">
        <v>40</v>
      </c>
      <c r="H237" s="1" t="s">
        <v>1258</v>
      </c>
      <c r="I237" s="1" t="s">
        <v>1742</v>
      </c>
      <c r="J237" s="1" t="s">
        <v>18</v>
      </c>
      <c r="K237" s="1" t="s">
        <v>135</v>
      </c>
      <c r="L237" s="1" t="s">
        <v>1086</v>
      </c>
      <c r="M237" s="1" t="s">
        <v>126</v>
      </c>
      <c r="N237" s="1" t="s">
        <v>24</v>
      </c>
      <c r="O237" s="1" t="s">
        <v>25</v>
      </c>
      <c r="P237" s="1" t="s">
        <v>1743</v>
      </c>
      <c r="Q237" s="1" t="s">
        <v>25</v>
      </c>
      <c r="R237" s="1" t="s">
        <v>1743</v>
      </c>
    </row>
    <row r="238" spans="1:18" x14ac:dyDescent="0.35">
      <c r="A238" s="1" t="s">
        <v>15</v>
      </c>
      <c r="B238" s="1" t="s">
        <v>1187</v>
      </c>
      <c r="C238" t="str">
        <f t="shared" si="6"/>
        <v>UPDATE mst_QuerysSqlite SET Id='237' WHERE Id='537'</v>
      </c>
      <c r="D238">
        <f t="shared" si="7"/>
        <v>537</v>
      </c>
      <c r="E238">
        <v>237</v>
      </c>
      <c r="F238" s="1" t="s">
        <v>1146</v>
      </c>
      <c r="G238" s="1" t="s">
        <v>40</v>
      </c>
      <c r="H238" s="1" t="s">
        <v>1258</v>
      </c>
      <c r="I238" s="1" t="s">
        <v>1744</v>
      </c>
      <c r="J238" s="1" t="s">
        <v>18</v>
      </c>
      <c r="K238" s="1" t="s">
        <v>135</v>
      </c>
      <c r="L238" s="1" t="s">
        <v>1086</v>
      </c>
      <c r="M238" s="1" t="s">
        <v>126</v>
      </c>
      <c r="N238" s="1" t="s">
        <v>24</v>
      </c>
      <c r="O238" s="1" t="s">
        <v>25</v>
      </c>
      <c r="P238" s="1" t="s">
        <v>1745</v>
      </c>
      <c r="Q238" s="1" t="s">
        <v>25</v>
      </c>
      <c r="R238" s="1" t="s">
        <v>1745</v>
      </c>
    </row>
    <row r="239" spans="1:18" x14ac:dyDescent="0.35">
      <c r="A239" s="1" t="s">
        <v>15</v>
      </c>
      <c r="B239" s="1" t="s">
        <v>1188</v>
      </c>
      <c r="C239" t="str">
        <f t="shared" si="6"/>
        <v>UPDATE mst_QuerysSqlite SET Id='238' WHERE Id='538'</v>
      </c>
      <c r="D239">
        <f t="shared" si="7"/>
        <v>538</v>
      </c>
      <c r="E239">
        <v>238</v>
      </c>
      <c r="F239" s="1" t="s">
        <v>1147</v>
      </c>
      <c r="G239" s="1" t="s">
        <v>40</v>
      </c>
      <c r="H239" s="1" t="s">
        <v>1258</v>
      </c>
      <c r="I239" s="1" t="s">
        <v>1746</v>
      </c>
      <c r="J239" s="1" t="s">
        <v>45</v>
      </c>
      <c r="K239" s="1" t="s">
        <v>21</v>
      </c>
      <c r="L239" s="1" t="s">
        <v>1086</v>
      </c>
      <c r="M239" s="1" t="s">
        <v>143</v>
      </c>
      <c r="N239" s="1" t="s">
        <v>24</v>
      </c>
      <c r="O239" s="1" t="s">
        <v>25</v>
      </c>
      <c r="P239" s="1" t="s">
        <v>1747</v>
      </c>
      <c r="Q239" s="1" t="s">
        <v>25</v>
      </c>
      <c r="R239" s="1" t="s">
        <v>1747</v>
      </c>
    </row>
    <row r="240" spans="1:18" x14ac:dyDescent="0.35">
      <c r="A240" s="1" t="s">
        <v>15</v>
      </c>
      <c r="B240" s="1" t="s">
        <v>1189</v>
      </c>
      <c r="C240" t="str">
        <f t="shared" si="6"/>
        <v>UPDATE mst_QuerysSqlite SET Id='239' WHERE Id='539'</v>
      </c>
      <c r="D240">
        <f t="shared" si="7"/>
        <v>539</v>
      </c>
      <c r="E240">
        <v>239</v>
      </c>
      <c r="F240" s="1" t="s">
        <v>1148</v>
      </c>
      <c r="G240" s="1" t="s">
        <v>40</v>
      </c>
      <c r="H240" s="1" t="s">
        <v>1258</v>
      </c>
      <c r="I240" s="1" t="s">
        <v>1748</v>
      </c>
      <c r="J240" s="1" t="s">
        <v>18</v>
      </c>
      <c r="K240" s="1" t="s">
        <v>21</v>
      </c>
      <c r="L240" s="1" t="s">
        <v>1086</v>
      </c>
      <c r="M240" s="1" t="s">
        <v>148</v>
      </c>
      <c r="N240" s="1" t="s">
        <v>24</v>
      </c>
      <c r="O240" s="1" t="s">
        <v>25</v>
      </c>
      <c r="P240" s="1" t="s">
        <v>1749</v>
      </c>
      <c r="Q240" s="1" t="s">
        <v>25</v>
      </c>
      <c r="R240" s="1" t="s">
        <v>1749</v>
      </c>
    </row>
    <row r="241" spans="1:18" x14ac:dyDescent="0.35">
      <c r="A241" s="1" t="s">
        <v>15</v>
      </c>
      <c r="B241" s="1" t="s">
        <v>1190</v>
      </c>
      <c r="C241" t="str">
        <f t="shared" si="6"/>
        <v>UPDATE mst_QuerysSqlite SET Id='240' WHERE Id='540'</v>
      </c>
      <c r="D241">
        <f t="shared" si="7"/>
        <v>540</v>
      </c>
      <c r="E241">
        <v>240</v>
      </c>
      <c r="F241" s="1" t="s">
        <v>1149</v>
      </c>
      <c r="G241" s="1" t="s">
        <v>40</v>
      </c>
      <c r="H241" s="1" t="s">
        <v>1258</v>
      </c>
      <c r="I241" s="1" t="s">
        <v>1750</v>
      </c>
      <c r="J241" s="1" t="s">
        <v>73</v>
      </c>
      <c r="K241" s="1" t="s">
        <v>21</v>
      </c>
      <c r="L241" s="1" t="s">
        <v>1086</v>
      </c>
      <c r="M241" s="1" t="s">
        <v>152</v>
      </c>
      <c r="N241" s="1" t="s">
        <v>24</v>
      </c>
      <c r="O241" s="1" t="s">
        <v>25</v>
      </c>
      <c r="P241" s="1" t="s">
        <v>1751</v>
      </c>
      <c r="Q241" s="1" t="s">
        <v>25</v>
      </c>
      <c r="R241" s="1" t="s">
        <v>1751</v>
      </c>
    </row>
    <row r="242" spans="1:18" x14ac:dyDescent="0.35">
      <c r="A242" s="1" t="s">
        <v>15</v>
      </c>
      <c r="B242" s="1" t="s">
        <v>1191</v>
      </c>
      <c r="C242" t="str">
        <f t="shared" si="6"/>
        <v>UPDATE mst_QuerysSqlite SET Id='241' WHERE Id='541'</v>
      </c>
      <c r="D242">
        <f t="shared" si="7"/>
        <v>541</v>
      </c>
      <c r="E242">
        <v>241</v>
      </c>
      <c r="F242" s="1" t="s">
        <v>1150</v>
      </c>
      <c r="G242" s="1" t="s">
        <v>40</v>
      </c>
      <c r="H242" s="1" t="s">
        <v>1258</v>
      </c>
      <c r="I242" s="1" t="s">
        <v>1752</v>
      </c>
      <c r="J242" s="1" t="s">
        <v>18</v>
      </c>
      <c r="K242" s="1" t="s">
        <v>21</v>
      </c>
      <c r="L242" s="1" t="s">
        <v>1086</v>
      </c>
      <c r="M242" s="1" t="s">
        <v>143</v>
      </c>
      <c r="N242" s="1" t="s">
        <v>24</v>
      </c>
      <c r="O242" s="1" t="s">
        <v>25</v>
      </c>
      <c r="P242" s="1" t="s">
        <v>1753</v>
      </c>
      <c r="Q242" s="1" t="s">
        <v>25</v>
      </c>
      <c r="R242" s="1" t="s">
        <v>1753</v>
      </c>
    </row>
    <row r="243" spans="1:18" x14ac:dyDescent="0.35">
      <c r="A243" s="1" t="s">
        <v>15</v>
      </c>
      <c r="B243" s="1" t="s">
        <v>1192</v>
      </c>
      <c r="C243" t="str">
        <f t="shared" si="6"/>
        <v>UPDATE mst_QuerysSqlite SET Id='242' WHERE Id='542'</v>
      </c>
      <c r="D243">
        <f t="shared" si="7"/>
        <v>542</v>
      </c>
      <c r="E243">
        <v>242</v>
      </c>
      <c r="F243" s="1" t="s">
        <v>1151</v>
      </c>
      <c r="G243" s="1" t="s">
        <v>40</v>
      </c>
      <c r="H243" s="1" t="s">
        <v>1258</v>
      </c>
      <c r="I243" s="1" t="s">
        <v>1754</v>
      </c>
      <c r="J243" s="1" t="s">
        <v>18</v>
      </c>
      <c r="K243" s="1" t="s">
        <v>135</v>
      </c>
      <c r="L243" s="1" t="s">
        <v>1086</v>
      </c>
      <c r="M243" s="1" t="s">
        <v>126</v>
      </c>
      <c r="N243" s="1" t="s">
        <v>24</v>
      </c>
      <c r="O243" s="1" t="s">
        <v>25</v>
      </c>
      <c r="P243" s="1" t="s">
        <v>1755</v>
      </c>
      <c r="Q243" s="1" t="s">
        <v>25</v>
      </c>
      <c r="R243" s="1" t="s">
        <v>1755</v>
      </c>
    </row>
    <row r="244" spans="1:18" x14ac:dyDescent="0.35">
      <c r="A244" s="1" t="s">
        <v>15</v>
      </c>
      <c r="B244" s="1" t="s">
        <v>1193</v>
      </c>
      <c r="C244" t="str">
        <f t="shared" si="6"/>
        <v>UPDATE mst_QuerysSqlite SET Id='243' WHERE Id='543'</v>
      </c>
      <c r="D244">
        <f t="shared" si="7"/>
        <v>543</v>
      </c>
      <c r="E244">
        <v>243</v>
      </c>
      <c r="F244" s="1" t="s">
        <v>1152</v>
      </c>
      <c r="G244" s="1" t="s">
        <v>40</v>
      </c>
      <c r="H244" s="1" t="s">
        <v>1258</v>
      </c>
      <c r="I244" s="1" t="s">
        <v>1756</v>
      </c>
      <c r="J244" s="1" t="s">
        <v>18</v>
      </c>
      <c r="K244" s="1" t="s">
        <v>135</v>
      </c>
      <c r="L244" s="1" t="s">
        <v>1086</v>
      </c>
      <c r="M244" s="1" t="s">
        <v>126</v>
      </c>
      <c r="N244" s="1" t="s">
        <v>24</v>
      </c>
      <c r="O244" s="1" t="s">
        <v>25</v>
      </c>
      <c r="P244" s="1" t="s">
        <v>1757</v>
      </c>
      <c r="Q244" s="1" t="s">
        <v>25</v>
      </c>
      <c r="R244" s="1" t="s">
        <v>1757</v>
      </c>
    </row>
    <row r="245" spans="1:18" x14ac:dyDescent="0.35">
      <c r="A245" s="1" t="s">
        <v>15</v>
      </c>
      <c r="B245" s="1" t="s">
        <v>1194</v>
      </c>
      <c r="C245" t="str">
        <f t="shared" si="6"/>
        <v>UPDATE mst_QuerysSqlite SET Id='244' WHERE Id='544'</v>
      </c>
      <c r="D245">
        <f t="shared" si="7"/>
        <v>544</v>
      </c>
      <c r="E245">
        <v>244</v>
      </c>
      <c r="F245" s="1" t="s">
        <v>1217</v>
      </c>
      <c r="G245" s="1" t="s">
        <v>40</v>
      </c>
      <c r="H245" s="1" t="s">
        <v>1258</v>
      </c>
      <c r="I245" s="1" t="s">
        <v>1758</v>
      </c>
      <c r="J245" s="1" t="s">
        <v>29</v>
      </c>
      <c r="K245" s="1" t="s">
        <v>135</v>
      </c>
      <c r="L245" s="1" t="s">
        <v>1086</v>
      </c>
      <c r="M245" s="1" t="s">
        <v>126</v>
      </c>
      <c r="N245" s="1" t="s">
        <v>24</v>
      </c>
      <c r="O245" s="1" t="s">
        <v>25</v>
      </c>
      <c r="P245" s="1" t="s">
        <v>1759</v>
      </c>
      <c r="Q245" s="1" t="s">
        <v>25</v>
      </c>
      <c r="R245" s="1" t="s">
        <v>1759</v>
      </c>
    </row>
    <row r="246" spans="1:18" x14ac:dyDescent="0.35">
      <c r="A246" s="1" t="s">
        <v>15</v>
      </c>
      <c r="B246" s="1" t="s">
        <v>1195</v>
      </c>
      <c r="C246" t="str">
        <f t="shared" si="6"/>
        <v>UPDATE mst_QuerysSqlite SET Id='245' WHERE Id='545'</v>
      </c>
      <c r="D246">
        <f t="shared" si="7"/>
        <v>545</v>
      </c>
      <c r="E246">
        <v>245</v>
      </c>
      <c r="F246" s="1" t="s">
        <v>1223</v>
      </c>
      <c r="G246" s="1" t="s">
        <v>18</v>
      </c>
      <c r="H246" s="1" t="s">
        <v>1258</v>
      </c>
      <c r="I246" s="1" t="s">
        <v>1760</v>
      </c>
      <c r="J246" s="1" t="s">
        <v>18</v>
      </c>
      <c r="K246" s="1" t="s">
        <v>135</v>
      </c>
      <c r="L246" s="1" t="s">
        <v>1086</v>
      </c>
      <c r="M246" s="1" t="s">
        <v>126</v>
      </c>
      <c r="N246" s="1" t="s">
        <v>24</v>
      </c>
      <c r="O246" s="1" t="s">
        <v>25</v>
      </c>
      <c r="P246" s="1" t="s">
        <v>1761</v>
      </c>
      <c r="Q246" s="1" t="s">
        <v>25</v>
      </c>
      <c r="R246" s="1" t="s">
        <v>1761</v>
      </c>
    </row>
    <row r="247" spans="1:18" x14ac:dyDescent="0.35">
      <c r="A247" s="1" t="s">
        <v>15</v>
      </c>
      <c r="B247" s="1" t="s">
        <v>1196</v>
      </c>
      <c r="C247" t="str">
        <f t="shared" si="6"/>
        <v>UPDATE mst_QuerysSqlite SET Id='246' WHERE Id='546'</v>
      </c>
      <c r="D247">
        <f t="shared" si="7"/>
        <v>546</v>
      </c>
      <c r="E247">
        <v>246</v>
      </c>
      <c r="F247" s="1" t="s">
        <v>1153</v>
      </c>
      <c r="G247" s="1" t="s">
        <v>18</v>
      </c>
      <c r="H247" s="1" t="s">
        <v>1762</v>
      </c>
      <c r="I247" s="1" t="s">
        <v>1763</v>
      </c>
      <c r="J247" s="1" t="s">
        <v>18</v>
      </c>
      <c r="K247" s="1" t="s">
        <v>21</v>
      </c>
      <c r="L247" s="1" t="s">
        <v>1087</v>
      </c>
      <c r="M247" s="1" t="s">
        <v>23</v>
      </c>
      <c r="N247" s="1" t="s">
        <v>24</v>
      </c>
      <c r="O247" s="1" t="s">
        <v>25</v>
      </c>
      <c r="P247" s="1" t="s">
        <v>1764</v>
      </c>
      <c r="Q247" s="1" t="s">
        <v>25</v>
      </c>
      <c r="R247" s="1" t="s">
        <v>1764</v>
      </c>
    </row>
    <row r="248" spans="1:18" x14ac:dyDescent="0.35">
      <c r="A248" s="1" t="s">
        <v>15</v>
      </c>
      <c r="B248" s="1" t="s">
        <v>1197</v>
      </c>
      <c r="C248" t="str">
        <f t="shared" si="6"/>
        <v>UPDATE mst_QuerysSqlite SET Id='247' WHERE Id='547'</v>
      </c>
      <c r="D248">
        <f t="shared" si="7"/>
        <v>547</v>
      </c>
      <c r="E248">
        <v>247</v>
      </c>
      <c r="F248" s="1" t="s">
        <v>1154</v>
      </c>
      <c r="G248" s="1" t="s">
        <v>18</v>
      </c>
      <c r="H248" s="1" t="s">
        <v>1258</v>
      </c>
      <c r="I248" s="1" t="s">
        <v>1765</v>
      </c>
      <c r="J248" s="1" t="s">
        <v>18</v>
      </c>
      <c r="K248" s="1" t="s">
        <v>21</v>
      </c>
      <c r="L248" s="1" t="s">
        <v>1087</v>
      </c>
      <c r="M248" s="1" t="s">
        <v>131</v>
      </c>
      <c r="N248" s="1" t="s">
        <v>24</v>
      </c>
      <c r="O248" s="1" t="s">
        <v>25</v>
      </c>
      <c r="P248" s="1" t="s">
        <v>1766</v>
      </c>
      <c r="Q248" s="1" t="s">
        <v>25</v>
      </c>
      <c r="R248" s="1" t="s">
        <v>1766</v>
      </c>
    </row>
    <row r="249" spans="1:18" x14ac:dyDescent="0.35">
      <c r="A249" s="1" t="s">
        <v>15</v>
      </c>
      <c r="B249" s="1" t="s">
        <v>1198</v>
      </c>
      <c r="C249" t="str">
        <f t="shared" si="6"/>
        <v>UPDATE mst_QuerysSqlite SET Id='248' WHERE Id='548'</v>
      </c>
      <c r="D249">
        <f t="shared" si="7"/>
        <v>548</v>
      </c>
      <c r="E249">
        <v>248</v>
      </c>
      <c r="F249" s="1" t="s">
        <v>1155</v>
      </c>
      <c r="G249" s="1" t="s">
        <v>18</v>
      </c>
      <c r="H249" s="1" t="s">
        <v>1258</v>
      </c>
      <c r="I249" s="1" t="s">
        <v>1767</v>
      </c>
      <c r="J249" s="1" t="s">
        <v>18</v>
      </c>
      <c r="K249" s="1" t="s">
        <v>135</v>
      </c>
      <c r="L249" s="1" t="s">
        <v>1087</v>
      </c>
      <c r="M249" s="1" t="s">
        <v>126</v>
      </c>
      <c r="N249" s="1" t="s">
        <v>24</v>
      </c>
      <c r="O249" s="1" t="s">
        <v>25</v>
      </c>
      <c r="P249" s="1" t="s">
        <v>1768</v>
      </c>
      <c r="Q249" s="1" t="s">
        <v>25</v>
      </c>
      <c r="R249" s="1" t="s">
        <v>1768</v>
      </c>
    </row>
    <row r="250" spans="1:18" x14ac:dyDescent="0.35">
      <c r="A250" s="1" t="s">
        <v>15</v>
      </c>
      <c r="B250" s="1" t="s">
        <v>1199</v>
      </c>
      <c r="C250" t="str">
        <f t="shared" si="6"/>
        <v>UPDATE mst_QuerysSqlite SET Id='249' WHERE Id='549'</v>
      </c>
      <c r="D250">
        <f t="shared" si="7"/>
        <v>549</v>
      </c>
      <c r="E250">
        <v>249</v>
      </c>
      <c r="F250" s="1" t="s">
        <v>1156</v>
      </c>
      <c r="G250" s="1" t="s">
        <v>18</v>
      </c>
      <c r="H250" s="1" t="s">
        <v>1258</v>
      </c>
      <c r="I250" s="1" t="s">
        <v>1769</v>
      </c>
      <c r="J250" s="1" t="s">
        <v>18</v>
      </c>
      <c r="K250" s="1" t="s">
        <v>135</v>
      </c>
      <c r="L250" s="1" t="s">
        <v>1087</v>
      </c>
      <c r="M250" s="1" t="s">
        <v>126</v>
      </c>
      <c r="N250" s="1" t="s">
        <v>24</v>
      </c>
      <c r="O250" s="1" t="s">
        <v>25</v>
      </c>
      <c r="P250" s="1" t="s">
        <v>1770</v>
      </c>
      <c r="Q250" s="1" t="s">
        <v>25</v>
      </c>
      <c r="R250" s="1" t="s">
        <v>1770</v>
      </c>
    </row>
    <row r="251" spans="1:18" x14ac:dyDescent="0.35">
      <c r="A251" s="1" t="s">
        <v>15</v>
      </c>
      <c r="B251" s="1" t="s">
        <v>1200</v>
      </c>
      <c r="C251" t="str">
        <f t="shared" si="6"/>
        <v>UPDATE mst_QuerysSqlite SET Id='250' WHERE Id='550'</v>
      </c>
      <c r="D251">
        <f t="shared" si="7"/>
        <v>550</v>
      </c>
      <c r="E251">
        <v>250</v>
      </c>
      <c r="F251" s="1" t="s">
        <v>1157</v>
      </c>
      <c r="G251" s="1" t="s">
        <v>18</v>
      </c>
      <c r="H251" s="1" t="s">
        <v>1258</v>
      </c>
      <c r="I251" s="1" t="s">
        <v>1771</v>
      </c>
      <c r="J251" s="1" t="s">
        <v>18</v>
      </c>
      <c r="K251" s="1" t="s">
        <v>21</v>
      </c>
      <c r="L251" s="1" t="s">
        <v>1087</v>
      </c>
      <c r="M251" s="1" t="s">
        <v>143</v>
      </c>
      <c r="N251" s="1" t="s">
        <v>24</v>
      </c>
      <c r="O251" s="1" t="s">
        <v>25</v>
      </c>
      <c r="P251" s="1" t="s">
        <v>1772</v>
      </c>
      <c r="Q251" s="1" t="s">
        <v>25</v>
      </c>
      <c r="R251" s="1" t="s">
        <v>1772</v>
      </c>
    </row>
    <row r="252" spans="1:18" x14ac:dyDescent="0.35">
      <c r="A252" s="1" t="s">
        <v>15</v>
      </c>
      <c r="B252" s="1" t="s">
        <v>1201</v>
      </c>
      <c r="C252" t="str">
        <f t="shared" si="6"/>
        <v>UPDATE mst_QuerysSqlite SET Id='251' WHERE Id='551'</v>
      </c>
      <c r="D252">
        <f t="shared" si="7"/>
        <v>551</v>
      </c>
      <c r="E252">
        <v>251</v>
      </c>
      <c r="F252" s="1" t="s">
        <v>1158</v>
      </c>
      <c r="G252" s="1" t="s">
        <v>18</v>
      </c>
      <c r="H252" s="1" t="s">
        <v>1258</v>
      </c>
      <c r="I252" s="1" t="s">
        <v>1773</v>
      </c>
      <c r="J252" s="1" t="s">
        <v>18</v>
      </c>
      <c r="K252" s="1" t="s">
        <v>21</v>
      </c>
      <c r="L252" s="1" t="s">
        <v>1087</v>
      </c>
      <c r="M252" s="1" t="s">
        <v>148</v>
      </c>
      <c r="N252" s="1" t="s">
        <v>24</v>
      </c>
      <c r="O252" s="1" t="s">
        <v>25</v>
      </c>
      <c r="P252" s="1" t="s">
        <v>1774</v>
      </c>
      <c r="Q252" s="1" t="s">
        <v>25</v>
      </c>
      <c r="R252" s="1" t="s">
        <v>1774</v>
      </c>
    </row>
    <row r="253" spans="1:18" x14ac:dyDescent="0.35">
      <c r="A253" s="1" t="s">
        <v>15</v>
      </c>
      <c r="B253" s="1" t="s">
        <v>1202</v>
      </c>
      <c r="C253" t="str">
        <f t="shared" si="6"/>
        <v>UPDATE mst_QuerysSqlite SET Id='252' WHERE Id='552'</v>
      </c>
      <c r="D253">
        <f t="shared" si="7"/>
        <v>552</v>
      </c>
      <c r="E253">
        <v>252</v>
      </c>
      <c r="F253" s="1" t="s">
        <v>1159</v>
      </c>
      <c r="G253" s="1" t="s">
        <v>18</v>
      </c>
      <c r="H253" s="1" t="s">
        <v>1258</v>
      </c>
      <c r="I253" s="1" t="s">
        <v>1775</v>
      </c>
      <c r="J253" s="1" t="s">
        <v>67</v>
      </c>
      <c r="K253" s="1" t="s">
        <v>21</v>
      </c>
      <c r="L253" s="1" t="s">
        <v>1087</v>
      </c>
      <c r="M253" s="1" t="s">
        <v>152</v>
      </c>
      <c r="N253" s="1" t="s">
        <v>24</v>
      </c>
      <c r="O253" s="1" t="s">
        <v>25</v>
      </c>
      <c r="P253" s="1" t="s">
        <v>1776</v>
      </c>
      <c r="Q253" s="1" t="s">
        <v>25</v>
      </c>
      <c r="R253" s="1" t="s">
        <v>1776</v>
      </c>
    </row>
    <row r="254" spans="1:18" x14ac:dyDescent="0.35">
      <c r="A254" s="1" t="s">
        <v>15</v>
      </c>
      <c r="B254" s="1" t="s">
        <v>1203</v>
      </c>
      <c r="C254" t="str">
        <f t="shared" si="6"/>
        <v>UPDATE mst_QuerysSqlite SET Id='253' WHERE Id='553'</v>
      </c>
      <c r="D254">
        <f t="shared" si="7"/>
        <v>553</v>
      </c>
      <c r="E254">
        <v>253</v>
      </c>
      <c r="F254" s="1" t="s">
        <v>1160</v>
      </c>
      <c r="G254" s="1" t="s">
        <v>18</v>
      </c>
      <c r="H254" s="1" t="s">
        <v>1258</v>
      </c>
      <c r="I254" s="1" t="s">
        <v>1777</v>
      </c>
      <c r="J254" s="1" t="s">
        <v>18</v>
      </c>
      <c r="K254" s="1" t="s">
        <v>21</v>
      </c>
      <c r="L254" s="1" t="s">
        <v>1087</v>
      </c>
      <c r="M254" s="1" t="s">
        <v>143</v>
      </c>
      <c r="N254" s="1" t="s">
        <v>24</v>
      </c>
      <c r="O254" s="1" t="s">
        <v>25</v>
      </c>
      <c r="P254" s="1" t="s">
        <v>1778</v>
      </c>
      <c r="Q254" s="1" t="s">
        <v>25</v>
      </c>
      <c r="R254" s="1" t="s">
        <v>1778</v>
      </c>
    </row>
    <row r="255" spans="1:18" x14ac:dyDescent="0.35">
      <c r="A255" s="1" t="s">
        <v>15</v>
      </c>
      <c r="B255" s="1" t="s">
        <v>1204</v>
      </c>
      <c r="C255" t="str">
        <f t="shared" si="6"/>
        <v>UPDATE mst_QuerysSqlite SET Id='254' WHERE Id='554'</v>
      </c>
      <c r="D255">
        <f t="shared" si="7"/>
        <v>554</v>
      </c>
      <c r="E255">
        <v>254</v>
      </c>
      <c r="F255" s="1" t="s">
        <v>1161</v>
      </c>
      <c r="G255" s="1" t="s">
        <v>18</v>
      </c>
      <c r="H255" s="1" t="s">
        <v>1258</v>
      </c>
      <c r="I255" s="1" t="s">
        <v>1779</v>
      </c>
      <c r="J255" s="1" t="s">
        <v>18</v>
      </c>
      <c r="K255" s="1" t="s">
        <v>135</v>
      </c>
      <c r="L255" s="1" t="s">
        <v>1087</v>
      </c>
      <c r="M255" s="1" t="s">
        <v>126</v>
      </c>
      <c r="N255" s="1" t="s">
        <v>24</v>
      </c>
      <c r="O255" s="1" t="s">
        <v>25</v>
      </c>
      <c r="P255" s="1" t="s">
        <v>1780</v>
      </c>
      <c r="Q255" s="1" t="s">
        <v>25</v>
      </c>
      <c r="R255" s="1" t="s">
        <v>1780</v>
      </c>
    </row>
    <row r="256" spans="1:18" x14ac:dyDescent="0.35">
      <c r="A256" s="1" t="s">
        <v>15</v>
      </c>
      <c r="B256" s="1" t="s">
        <v>1205</v>
      </c>
      <c r="C256" t="str">
        <f t="shared" si="6"/>
        <v>UPDATE mst_QuerysSqlite SET Id='255' WHERE Id='555'</v>
      </c>
      <c r="D256">
        <f t="shared" si="7"/>
        <v>555</v>
      </c>
      <c r="E256">
        <v>255</v>
      </c>
      <c r="F256" s="1" t="s">
        <v>1162</v>
      </c>
      <c r="G256" s="1" t="s">
        <v>18</v>
      </c>
      <c r="H256" s="1" t="s">
        <v>1258</v>
      </c>
      <c r="I256" s="1" t="s">
        <v>1781</v>
      </c>
      <c r="J256" s="1" t="s">
        <v>18</v>
      </c>
      <c r="K256" s="1" t="s">
        <v>135</v>
      </c>
      <c r="L256" s="1" t="s">
        <v>1087</v>
      </c>
      <c r="M256" s="1" t="s">
        <v>126</v>
      </c>
      <c r="N256" s="1" t="s">
        <v>24</v>
      </c>
      <c r="O256" s="1" t="s">
        <v>25</v>
      </c>
      <c r="P256" s="1" t="s">
        <v>1782</v>
      </c>
      <c r="Q256" s="1" t="s">
        <v>25</v>
      </c>
      <c r="R256" s="1" t="s">
        <v>1782</v>
      </c>
    </row>
    <row r="257" spans="1:18" x14ac:dyDescent="0.35">
      <c r="A257" s="1" t="s">
        <v>15</v>
      </c>
      <c r="B257" s="1" t="s">
        <v>1206</v>
      </c>
      <c r="C257" t="str">
        <f t="shared" si="6"/>
        <v>UPDATE mst_QuerysSqlite SET Id='256' WHERE Id='556'</v>
      </c>
      <c r="D257">
        <f t="shared" si="7"/>
        <v>556</v>
      </c>
      <c r="E257">
        <v>256</v>
      </c>
      <c r="F257" s="1" t="s">
        <v>1216</v>
      </c>
      <c r="G257" s="1" t="s">
        <v>18</v>
      </c>
      <c r="H257" s="1" t="s">
        <v>1258</v>
      </c>
      <c r="I257" s="1" t="s">
        <v>1783</v>
      </c>
      <c r="J257" s="1" t="s">
        <v>29</v>
      </c>
      <c r="K257" s="1" t="s">
        <v>135</v>
      </c>
      <c r="L257" s="1" t="s">
        <v>1087</v>
      </c>
      <c r="M257" s="1" t="s">
        <v>126</v>
      </c>
      <c r="N257" s="1" t="s">
        <v>24</v>
      </c>
      <c r="O257" s="1" t="s">
        <v>25</v>
      </c>
      <c r="P257" s="1" t="s">
        <v>1784</v>
      </c>
      <c r="Q257" s="1" t="s">
        <v>25</v>
      </c>
      <c r="R257" s="1" t="s">
        <v>1784</v>
      </c>
    </row>
    <row r="258" spans="1:18" x14ac:dyDescent="0.35">
      <c r="A258" s="1" t="s">
        <v>15</v>
      </c>
      <c r="B258" s="1" t="s">
        <v>1207</v>
      </c>
      <c r="C258" t="str">
        <f t="shared" si="6"/>
        <v>UPDATE mst_QuerysSqlite SET Id='257' WHERE Id='557'</v>
      </c>
      <c r="D258">
        <f t="shared" si="7"/>
        <v>557</v>
      </c>
      <c r="E258">
        <v>257</v>
      </c>
      <c r="F258" s="1" t="s">
        <v>1246</v>
      </c>
      <c r="G258" s="1" t="s">
        <v>40</v>
      </c>
      <c r="H258" s="1" t="s">
        <v>1258</v>
      </c>
      <c r="I258" s="1" t="s">
        <v>1785</v>
      </c>
      <c r="J258" s="1" t="s">
        <v>19</v>
      </c>
      <c r="K258" s="1" t="s">
        <v>135</v>
      </c>
      <c r="L258" s="1" t="s">
        <v>1087</v>
      </c>
      <c r="M258" s="1" t="s">
        <v>126</v>
      </c>
      <c r="N258" s="1" t="s">
        <v>24</v>
      </c>
      <c r="O258" s="1" t="s">
        <v>25</v>
      </c>
      <c r="P258" s="1" t="s">
        <v>1786</v>
      </c>
      <c r="Q258" s="1" t="s">
        <v>25</v>
      </c>
      <c r="R258" s="1" t="s">
        <v>1786</v>
      </c>
    </row>
    <row r="259" spans="1:18" x14ac:dyDescent="0.35">
      <c r="A259" s="1" t="s">
        <v>15</v>
      </c>
      <c r="B259" s="1" t="s">
        <v>1208</v>
      </c>
      <c r="C259" t="str">
        <f t="shared" ref="C259:C272" si="8">CONCATENATE("UPDATE mst_QuerysSqlite SET Id='",B259,"' WHERE Id='",D259,"'")</f>
        <v>UPDATE mst_QuerysSqlite SET Id='258' WHERE Id='558'</v>
      </c>
      <c r="D259">
        <f t="shared" ref="D259:D272" si="9">E259+300</f>
        <v>558</v>
      </c>
      <c r="E259">
        <v>258</v>
      </c>
      <c r="F259" s="1" t="s">
        <v>1247</v>
      </c>
      <c r="G259" s="1" t="s">
        <v>40</v>
      </c>
      <c r="H259" s="1" t="s">
        <v>1258</v>
      </c>
      <c r="I259" s="1" t="s">
        <v>1787</v>
      </c>
      <c r="J259" s="1" t="s">
        <v>19</v>
      </c>
      <c r="K259" s="1" t="s">
        <v>135</v>
      </c>
      <c r="L259" s="1" t="s">
        <v>1087</v>
      </c>
      <c r="M259" s="1" t="s">
        <v>126</v>
      </c>
      <c r="N259" s="1" t="s">
        <v>24</v>
      </c>
      <c r="O259" s="1" t="s">
        <v>25</v>
      </c>
      <c r="P259" s="1" t="s">
        <v>1788</v>
      </c>
      <c r="Q259" s="1" t="s">
        <v>25</v>
      </c>
      <c r="R259" s="1" t="s">
        <v>1788</v>
      </c>
    </row>
    <row r="260" spans="1:18" x14ac:dyDescent="0.35">
      <c r="A260" s="1" t="s">
        <v>15</v>
      </c>
      <c r="B260" s="1" t="s">
        <v>1209</v>
      </c>
      <c r="C260" t="str">
        <f t="shared" si="8"/>
        <v>UPDATE mst_QuerysSqlite SET Id='259' WHERE Id='559'</v>
      </c>
      <c r="D260">
        <f t="shared" si="9"/>
        <v>559</v>
      </c>
      <c r="E260">
        <v>259</v>
      </c>
      <c r="F260" s="1" t="s">
        <v>1224</v>
      </c>
      <c r="G260" s="1" t="s">
        <v>18</v>
      </c>
      <c r="H260" s="1" t="s">
        <v>1258</v>
      </c>
      <c r="I260" s="1" t="s">
        <v>1789</v>
      </c>
      <c r="J260" s="1" t="s">
        <v>18</v>
      </c>
      <c r="K260" s="1" t="s">
        <v>135</v>
      </c>
      <c r="L260" s="1" t="s">
        <v>1087</v>
      </c>
      <c r="M260" s="1" t="s">
        <v>126</v>
      </c>
      <c r="N260" s="1" t="s">
        <v>24</v>
      </c>
      <c r="O260" s="1" t="s">
        <v>25</v>
      </c>
      <c r="P260" s="1" t="s">
        <v>1790</v>
      </c>
      <c r="Q260" s="1" t="s">
        <v>25</v>
      </c>
      <c r="R260" s="1" t="s">
        <v>1790</v>
      </c>
    </row>
    <row r="261" spans="1:18" x14ac:dyDescent="0.35">
      <c r="A261" s="1" t="s">
        <v>15</v>
      </c>
      <c r="B261" s="1" t="s">
        <v>1210</v>
      </c>
      <c r="C261" t="str">
        <f t="shared" si="8"/>
        <v>UPDATE mst_QuerysSqlite SET Id='260' WHERE Id='560'</v>
      </c>
      <c r="D261">
        <f t="shared" si="9"/>
        <v>560</v>
      </c>
      <c r="E261">
        <v>260</v>
      </c>
      <c r="F261" s="1" t="s">
        <v>1163</v>
      </c>
      <c r="G261" s="1" t="s">
        <v>18</v>
      </c>
      <c r="H261" s="1" t="s">
        <v>1791</v>
      </c>
      <c r="I261" s="1" t="s">
        <v>1792</v>
      </c>
      <c r="J261" s="1" t="s">
        <v>18</v>
      </c>
      <c r="K261" s="1" t="s">
        <v>21</v>
      </c>
      <c r="L261" s="1" t="s">
        <v>1088</v>
      </c>
      <c r="M261" s="1" t="s">
        <v>23</v>
      </c>
      <c r="N261" s="1" t="s">
        <v>24</v>
      </c>
      <c r="O261" s="1" t="s">
        <v>25</v>
      </c>
      <c r="P261" s="1" t="s">
        <v>1793</v>
      </c>
      <c r="Q261" s="1" t="s">
        <v>25</v>
      </c>
      <c r="R261" s="1" t="s">
        <v>1793</v>
      </c>
    </row>
    <row r="262" spans="1:18" x14ac:dyDescent="0.35">
      <c r="A262" s="1" t="s">
        <v>15</v>
      </c>
      <c r="B262" s="1" t="s">
        <v>1211</v>
      </c>
      <c r="C262" t="str">
        <f t="shared" si="8"/>
        <v>UPDATE mst_QuerysSqlite SET Id='261' WHERE Id='561'</v>
      </c>
      <c r="D262">
        <f t="shared" si="9"/>
        <v>561</v>
      </c>
      <c r="E262">
        <v>261</v>
      </c>
      <c r="F262" s="1" t="s">
        <v>1164</v>
      </c>
      <c r="G262" s="1" t="s">
        <v>18</v>
      </c>
      <c r="H262" s="1" t="s">
        <v>1258</v>
      </c>
      <c r="I262" s="1" t="s">
        <v>1794</v>
      </c>
      <c r="J262" s="1" t="s">
        <v>56</v>
      </c>
      <c r="K262" s="1" t="s">
        <v>21</v>
      </c>
      <c r="L262" s="1" t="s">
        <v>1088</v>
      </c>
      <c r="M262" s="1" t="s">
        <v>131</v>
      </c>
      <c r="N262" s="1" t="s">
        <v>24</v>
      </c>
      <c r="O262" s="1" t="s">
        <v>25</v>
      </c>
      <c r="P262" s="1" t="s">
        <v>1795</v>
      </c>
      <c r="Q262" s="1" t="s">
        <v>25</v>
      </c>
      <c r="R262" s="1" t="s">
        <v>1795</v>
      </c>
    </row>
    <row r="263" spans="1:18" x14ac:dyDescent="0.35">
      <c r="A263" s="1" t="s">
        <v>15</v>
      </c>
      <c r="B263" s="1" t="s">
        <v>1212</v>
      </c>
      <c r="C263" t="str">
        <f t="shared" si="8"/>
        <v>UPDATE mst_QuerysSqlite SET Id='262' WHERE Id='562'</v>
      </c>
      <c r="D263">
        <f t="shared" si="9"/>
        <v>562</v>
      </c>
      <c r="E263">
        <v>262</v>
      </c>
      <c r="F263" s="1" t="s">
        <v>1165</v>
      </c>
      <c r="G263" s="1" t="s">
        <v>18</v>
      </c>
      <c r="H263" s="1" t="s">
        <v>1258</v>
      </c>
      <c r="I263" s="1" t="s">
        <v>1796</v>
      </c>
      <c r="J263" s="1" t="s">
        <v>18</v>
      </c>
      <c r="K263" s="1" t="s">
        <v>135</v>
      </c>
      <c r="L263" s="1" t="s">
        <v>1088</v>
      </c>
      <c r="M263" s="1" t="s">
        <v>126</v>
      </c>
      <c r="N263" s="1" t="s">
        <v>24</v>
      </c>
      <c r="O263" s="1" t="s">
        <v>25</v>
      </c>
      <c r="P263" s="1" t="s">
        <v>1797</v>
      </c>
      <c r="Q263" s="1" t="s">
        <v>25</v>
      </c>
      <c r="R263" s="1" t="s">
        <v>1797</v>
      </c>
    </row>
    <row r="264" spans="1:18" x14ac:dyDescent="0.35">
      <c r="A264" s="1" t="s">
        <v>15</v>
      </c>
      <c r="B264" s="1" t="s">
        <v>1213</v>
      </c>
      <c r="C264" t="str">
        <f t="shared" si="8"/>
        <v>UPDATE mst_QuerysSqlite SET Id='263' WHERE Id='563'</v>
      </c>
      <c r="D264">
        <f t="shared" si="9"/>
        <v>563</v>
      </c>
      <c r="E264">
        <v>263</v>
      </c>
      <c r="F264" s="1" t="s">
        <v>1166</v>
      </c>
      <c r="G264" s="1" t="s">
        <v>18</v>
      </c>
      <c r="H264" s="1" t="s">
        <v>1258</v>
      </c>
      <c r="I264" s="1" t="s">
        <v>1798</v>
      </c>
      <c r="J264" s="1" t="s">
        <v>18</v>
      </c>
      <c r="K264" s="1" t="s">
        <v>135</v>
      </c>
      <c r="L264" s="1" t="s">
        <v>1088</v>
      </c>
      <c r="M264" s="1" t="s">
        <v>126</v>
      </c>
      <c r="N264" s="1" t="s">
        <v>24</v>
      </c>
      <c r="O264" s="1" t="s">
        <v>25</v>
      </c>
      <c r="P264" s="1" t="s">
        <v>1799</v>
      </c>
      <c r="Q264" s="1" t="s">
        <v>25</v>
      </c>
      <c r="R264" s="1" t="s">
        <v>1799</v>
      </c>
    </row>
    <row r="265" spans="1:18" x14ac:dyDescent="0.35">
      <c r="A265" s="1" t="s">
        <v>15</v>
      </c>
      <c r="B265" s="1" t="s">
        <v>1219</v>
      </c>
      <c r="C265" t="str">
        <f t="shared" si="8"/>
        <v>UPDATE mst_QuerysSqlite SET Id='264' WHERE Id='564'</v>
      </c>
      <c r="D265">
        <f t="shared" si="9"/>
        <v>564</v>
      </c>
      <c r="E265">
        <v>264</v>
      </c>
      <c r="F265" s="1" t="s">
        <v>1167</v>
      </c>
      <c r="G265" s="1" t="s">
        <v>18</v>
      </c>
      <c r="H265" s="1" t="s">
        <v>1258</v>
      </c>
      <c r="I265" s="1" t="s">
        <v>1800</v>
      </c>
      <c r="J265" s="1" t="s">
        <v>18</v>
      </c>
      <c r="K265" s="1" t="s">
        <v>21</v>
      </c>
      <c r="L265" s="1" t="s">
        <v>1088</v>
      </c>
      <c r="M265" s="1" t="s">
        <v>143</v>
      </c>
      <c r="N265" s="1" t="s">
        <v>24</v>
      </c>
      <c r="O265" s="1" t="s">
        <v>25</v>
      </c>
      <c r="P265" s="1" t="s">
        <v>1801</v>
      </c>
      <c r="Q265" s="1" t="s">
        <v>25</v>
      </c>
      <c r="R265" s="1" t="s">
        <v>1801</v>
      </c>
    </row>
    <row r="266" spans="1:18" x14ac:dyDescent="0.35">
      <c r="A266" s="1" t="s">
        <v>15</v>
      </c>
      <c r="B266" s="1" t="s">
        <v>1220</v>
      </c>
      <c r="C266" t="str">
        <f t="shared" si="8"/>
        <v>UPDATE mst_QuerysSqlite SET Id='265' WHERE Id='565'</v>
      </c>
      <c r="D266">
        <f t="shared" si="9"/>
        <v>565</v>
      </c>
      <c r="E266">
        <v>265</v>
      </c>
      <c r="F266" s="1" t="s">
        <v>1168</v>
      </c>
      <c r="G266" s="1" t="s">
        <v>18</v>
      </c>
      <c r="H266" s="1" t="s">
        <v>1258</v>
      </c>
      <c r="I266" s="1" t="s">
        <v>1802</v>
      </c>
      <c r="J266" s="1" t="s">
        <v>18</v>
      </c>
      <c r="K266" s="1" t="s">
        <v>21</v>
      </c>
      <c r="L266" s="1" t="s">
        <v>1088</v>
      </c>
      <c r="M266" s="1" t="s">
        <v>148</v>
      </c>
      <c r="N266" s="1" t="s">
        <v>24</v>
      </c>
      <c r="O266" s="1" t="s">
        <v>25</v>
      </c>
      <c r="P266" s="1" t="s">
        <v>1803</v>
      </c>
      <c r="Q266" s="1" t="s">
        <v>25</v>
      </c>
      <c r="R266" s="1" t="s">
        <v>1803</v>
      </c>
    </row>
    <row r="267" spans="1:18" x14ac:dyDescent="0.35">
      <c r="A267" s="1" t="s">
        <v>15</v>
      </c>
      <c r="B267" s="1" t="s">
        <v>1221</v>
      </c>
      <c r="C267" t="str">
        <f t="shared" si="8"/>
        <v>UPDATE mst_QuerysSqlite SET Id='266' WHERE Id='566'</v>
      </c>
      <c r="D267">
        <f t="shared" si="9"/>
        <v>566</v>
      </c>
      <c r="E267">
        <v>266</v>
      </c>
      <c r="F267" s="1" t="s">
        <v>1169</v>
      </c>
      <c r="G267" s="1" t="s">
        <v>18</v>
      </c>
      <c r="H267" s="1" t="s">
        <v>1258</v>
      </c>
      <c r="I267" s="1" t="s">
        <v>1804</v>
      </c>
      <c r="J267" s="1" t="s">
        <v>62</v>
      </c>
      <c r="K267" s="1" t="s">
        <v>21</v>
      </c>
      <c r="L267" s="1" t="s">
        <v>1088</v>
      </c>
      <c r="M267" s="1" t="s">
        <v>152</v>
      </c>
      <c r="N267" s="1" t="s">
        <v>24</v>
      </c>
      <c r="O267" s="1" t="s">
        <v>25</v>
      </c>
      <c r="P267" s="1" t="s">
        <v>1805</v>
      </c>
      <c r="Q267" s="1" t="s">
        <v>25</v>
      </c>
      <c r="R267" s="1" t="s">
        <v>1805</v>
      </c>
    </row>
    <row r="268" spans="1:18" x14ac:dyDescent="0.35">
      <c r="A268" s="1" t="s">
        <v>15</v>
      </c>
      <c r="B268" s="1" t="s">
        <v>1222</v>
      </c>
      <c r="C268" t="str">
        <f t="shared" si="8"/>
        <v>UPDATE mst_QuerysSqlite SET Id='267' WHERE Id='567'</v>
      </c>
      <c r="D268">
        <f t="shared" si="9"/>
        <v>567</v>
      </c>
      <c r="E268">
        <v>267</v>
      </c>
      <c r="F268" s="1" t="s">
        <v>1170</v>
      </c>
      <c r="G268" s="1" t="s">
        <v>18</v>
      </c>
      <c r="H268" s="1" t="s">
        <v>1258</v>
      </c>
      <c r="I268" s="1" t="s">
        <v>1806</v>
      </c>
      <c r="J268" s="1" t="s">
        <v>18</v>
      </c>
      <c r="K268" s="1" t="s">
        <v>21</v>
      </c>
      <c r="L268" s="1" t="s">
        <v>1088</v>
      </c>
      <c r="M268" s="1" t="s">
        <v>143</v>
      </c>
      <c r="N268" s="1" t="s">
        <v>24</v>
      </c>
      <c r="O268" s="1" t="s">
        <v>25</v>
      </c>
      <c r="P268" s="1" t="s">
        <v>1807</v>
      </c>
      <c r="Q268" s="1" t="s">
        <v>25</v>
      </c>
      <c r="R268" s="1" t="s">
        <v>1807</v>
      </c>
    </row>
    <row r="269" spans="1:18" x14ac:dyDescent="0.35">
      <c r="A269" s="1" t="s">
        <v>15</v>
      </c>
      <c r="B269" s="1" t="s">
        <v>1227</v>
      </c>
      <c r="C269" t="str">
        <f t="shared" si="8"/>
        <v>UPDATE mst_QuerysSqlite SET Id='268' WHERE Id='568'</v>
      </c>
      <c r="D269">
        <f t="shared" si="9"/>
        <v>568</v>
      </c>
      <c r="E269">
        <v>268</v>
      </c>
      <c r="F269" s="1" t="s">
        <v>1171</v>
      </c>
      <c r="G269" s="1" t="s">
        <v>18</v>
      </c>
      <c r="H269" s="1" t="s">
        <v>1258</v>
      </c>
      <c r="I269" s="1" t="s">
        <v>1808</v>
      </c>
      <c r="J269" s="1" t="s">
        <v>18</v>
      </c>
      <c r="K269" s="1" t="s">
        <v>135</v>
      </c>
      <c r="L269" s="1" t="s">
        <v>1088</v>
      </c>
      <c r="M269" s="1" t="s">
        <v>126</v>
      </c>
      <c r="N269" s="1" t="s">
        <v>24</v>
      </c>
      <c r="O269" s="1" t="s">
        <v>25</v>
      </c>
      <c r="P269" s="1" t="s">
        <v>1809</v>
      </c>
      <c r="Q269" s="1" t="s">
        <v>25</v>
      </c>
      <c r="R269" s="1" t="s">
        <v>1809</v>
      </c>
    </row>
    <row r="270" spans="1:18" x14ac:dyDescent="0.35">
      <c r="A270" s="1" t="s">
        <v>15</v>
      </c>
      <c r="B270" s="1" t="s">
        <v>1228</v>
      </c>
      <c r="C270" t="str">
        <f t="shared" si="8"/>
        <v>UPDATE mst_QuerysSqlite SET Id='269' WHERE Id='569'</v>
      </c>
      <c r="D270">
        <f t="shared" si="9"/>
        <v>569</v>
      </c>
      <c r="E270">
        <v>269</v>
      </c>
      <c r="F270" s="1" t="s">
        <v>1172</v>
      </c>
      <c r="G270" s="1" t="s">
        <v>18</v>
      </c>
      <c r="H270" s="1" t="s">
        <v>1258</v>
      </c>
      <c r="I270" s="1" t="s">
        <v>1810</v>
      </c>
      <c r="J270" s="1" t="s">
        <v>18</v>
      </c>
      <c r="K270" s="1" t="s">
        <v>135</v>
      </c>
      <c r="L270" s="1" t="s">
        <v>1088</v>
      </c>
      <c r="M270" s="1" t="s">
        <v>126</v>
      </c>
      <c r="N270" s="1" t="s">
        <v>24</v>
      </c>
      <c r="O270" s="1" t="s">
        <v>25</v>
      </c>
      <c r="P270" s="1" t="s">
        <v>1811</v>
      </c>
      <c r="Q270" s="1" t="s">
        <v>25</v>
      </c>
      <c r="R270" s="1" t="s">
        <v>1811</v>
      </c>
    </row>
    <row r="271" spans="1:18" x14ac:dyDescent="0.35">
      <c r="A271" s="1" t="s">
        <v>15</v>
      </c>
      <c r="B271" s="1" t="s">
        <v>1229</v>
      </c>
      <c r="C271" t="str">
        <f t="shared" si="8"/>
        <v>UPDATE mst_QuerysSqlite SET Id='270' WHERE Id='570'</v>
      </c>
      <c r="D271">
        <f t="shared" si="9"/>
        <v>570</v>
      </c>
      <c r="E271">
        <v>270</v>
      </c>
      <c r="F271" s="1" t="s">
        <v>1218</v>
      </c>
      <c r="G271" s="1" t="s">
        <v>18</v>
      </c>
      <c r="H271" s="1" t="s">
        <v>1258</v>
      </c>
      <c r="I271" s="1" t="s">
        <v>1812</v>
      </c>
      <c r="J271" s="1" t="s">
        <v>45</v>
      </c>
      <c r="K271" s="1" t="s">
        <v>135</v>
      </c>
      <c r="L271" s="1" t="s">
        <v>1088</v>
      </c>
      <c r="M271" s="1" t="s">
        <v>126</v>
      </c>
      <c r="N271" s="1" t="s">
        <v>24</v>
      </c>
      <c r="O271" s="1" t="s">
        <v>25</v>
      </c>
      <c r="P271" s="1" t="s">
        <v>1813</v>
      </c>
      <c r="Q271" s="1" t="s">
        <v>25</v>
      </c>
      <c r="R271" s="1" t="s">
        <v>1813</v>
      </c>
    </row>
    <row r="272" spans="1:18" x14ac:dyDescent="0.35">
      <c r="A272" s="1" t="s">
        <v>15</v>
      </c>
      <c r="B272" s="1" t="s">
        <v>1230</v>
      </c>
      <c r="C272" t="str">
        <f t="shared" si="8"/>
        <v>UPDATE mst_QuerysSqlite SET Id='271' WHERE Id='571'</v>
      </c>
      <c r="D272">
        <f t="shared" si="9"/>
        <v>571</v>
      </c>
      <c r="E272">
        <v>271</v>
      </c>
      <c r="F272" s="1" t="s">
        <v>1225</v>
      </c>
      <c r="G272" s="1" t="s">
        <v>18</v>
      </c>
      <c r="H272" s="1" t="s">
        <v>1258</v>
      </c>
      <c r="I272" s="1" t="s">
        <v>1814</v>
      </c>
      <c r="J272" s="1" t="s">
        <v>18</v>
      </c>
      <c r="K272" s="1" t="s">
        <v>135</v>
      </c>
      <c r="L272" s="1" t="s">
        <v>1088</v>
      </c>
      <c r="M272" s="1" t="s">
        <v>126</v>
      </c>
      <c r="N272" s="1" t="s">
        <v>24</v>
      </c>
      <c r="O272" s="1" t="s">
        <v>25</v>
      </c>
      <c r="P272" s="1" t="s">
        <v>1815</v>
      </c>
      <c r="Q272" s="1" t="s">
        <v>25</v>
      </c>
      <c r="R272" s="1" t="s">
        <v>1815</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EC725-4BD0-4949-AAC8-1A14C697AA27}">
  <dimension ref="A1:P264"/>
  <sheetViews>
    <sheetView workbookViewId="0">
      <selection activeCell="F4" sqref="F4"/>
    </sheetView>
  </sheetViews>
  <sheetFormatPr baseColWidth="10" defaultRowHeight="14.25" x14ac:dyDescent="0.35"/>
  <cols>
    <col min="1" max="8" width="11.42578125" style="1"/>
    <col min="9" max="9" width="37.28515625" style="1" customWidth="1"/>
    <col min="10" max="16384" width="11.42578125" style="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11</v>
      </c>
      <c r="O1" s="1" t="s">
        <v>14</v>
      </c>
      <c r="P1" s="5" t="s">
        <v>839</v>
      </c>
    </row>
    <row r="2" spans="1:16" x14ac:dyDescent="0.35">
      <c r="A2" s="1" t="s">
        <v>15</v>
      </c>
      <c r="B2" s="1" t="s">
        <v>16</v>
      </c>
      <c r="C2" s="1" t="s">
        <v>1075</v>
      </c>
      <c r="D2" s="1" t="s">
        <v>18</v>
      </c>
      <c r="E2" s="1" t="s">
        <v>18</v>
      </c>
      <c r="F2" s="1" t="s">
        <v>1817</v>
      </c>
      <c r="G2" s="1" t="s">
        <v>18</v>
      </c>
      <c r="H2" s="1" t="s">
        <v>21</v>
      </c>
      <c r="I2" s="1" t="s">
        <v>1085</v>
      </c>
      <c r="J2" s="1" t="s">
        <v>23</v>
      </c>
      <c r="K2" s="1" t="s">
        <v>24</v>
      </c>
      <c r="L2" s="1" t="s">
        <v>1232</v>
      </c>
      <c r="M2" s="1" t="s">
        <v>1719</v>
      </c>
      <c r="N2" s="1" t="s">
        <v>1232</v>
      </c>
      <c r="O2" s="1" t="s">
        <v>1719</v>
      </c>
      <c r="P2" s="6" t="str">
        <f>CONCATENATE("INSERT INTO mst_QuerysSqlite VALUES('",A2,"','",B2,"','",C2,"','",D2,"','",E2,"','",SUBSTITUTE(F2,"''","''''"),"','",G2,"','",H2,"','",I2,"','",J2,"','",K2,"','44363337',GETDATE(),'44363337',GETDATE())")</f>
        <v>INSERT INTO mst_QuerysSqlite VALUES('01','001','CREAR TABLA mst_Tablas','0','0','-- Id: 224 / NombreQuery: CREAR TABLA mst_Tablas _x000D_
CREATE TABLE IF NOT EXISTS mst_Tablas(_x000D_
Id VARCHAR(3) PRIMARY KEY,_x000D_
Nombre VARCHAR(500),_x000D_
Indice INT,_x000D_
Columnas INT,_x000D_
FechaHoraCreacion DATETIME,_x000D_
fechaHoraActualizacion DATETIME_x000D_
);','0','NONQUERY','mst_Tablas','CREATE TABLE','AC','44363337',GETDATE(),'44363337',GETDATE())</v>
      </c>
    </row>
    <row r="3" spans="1:16" x14ac:dyDescent="0.35">
      <c r="A3" s="1" t="s">
        <v>15</v>
      </c>
      <c r="B3" s="1" t="s">
        <v>27</v>
      </c>
      <c r="C3" s="1" t="s">
        <v>1076</v>
      </c>
      <c r="D3" s="1" t="s">
        <v>18</v>
      </c>
      <c r="E3" s="1" t="s">
        <v>1258</v>
      </c>
      <c r="F3" s="1" t="s">
        <v>1720</v>
      </c>
      <c r="G3" s="1" t="s">
        <v>18</v>
      </c>
      <c r="H3" s="1" t="s">
        <v>21</v>
      </c>
      <c r="I3" s="1" t="s">
        <v>1085</v>
      </c>
      <c r="J3" s="1" t="s">
        <v>131</v>
      </c>
      <c r="K3" s="1" t="s">
        <v>24</v>
      </c>
      <c r="L3" s="1" t="s">
        <v>1232</v>
      </c>
      <c r="M3" s="1" t="s">
        <v>1721</v>
      </c>
      <c r="N3" s="1" t="s">
        <v>1232</v>
      </c>
      <c r="O3" s="1" t="s">
        <v>1721</v>
      </c>
      <c r="P3" s="6" t="str">
        <f t="shared" ref="P3:P66" si="0">CONCATENATE("INSERT INTO mst_QuerysSqlite VALUES('",A3,"','",B3,"','",C3,"','",D3,"','",E3,"','",SUBSTITUTE(F3,"''","''''"),"','",G3,"','",H3,"','",I3,"','",J3,"','",K3,"','44363337',GETDATE(),'44363337',GETDATE())")</f>
        <v>INSERT INTO mst_QuerysSqlite VALUES('01','002','ACTUALIZAR mst_Tablas','0','999','-- Id: 225 / NombreQuery: ACTUALIZAR mst_Tablas ','0','NONQUERY','mst_Tablas','UPDATE','AC','44363337',GETDATE(),'44363337',GETDATE())</v>
      </c>
    </row>
    <row r="4" spans="1:16" x14ac:dyDescent="0.35">
      <c r="A4" s="1" t="s">
        <v>15</v>
      </c>
      <c r="B4" s="1" t="s">
        <v>32</v>
      </c>
      <c r="C4" s="1" t="s">
        <v>1077</v>
      </c>
      <c r="D4" s="1" t="s">
        <v>18</v>
      </c>
      <c r="E4" s="1" t="s">
        <v>1258</v>
      </c>
      <c r="F4" s="1" t="s">
        <v>1722</v>
      </c>
      <c r="G4" s="1" t="s">
        <v>18</v>
      </c>
      <c r="H4" s="1" t="s">
        <v>135</v>
      </c>
      <c r="I4" s="1" t="s">
        <v>1085</v>
      </c>
      <c r="J4" s="1" t="s">
        <v>126</v>
      </c>
      <c r="K4" s="1" t="s">
        <v>24</v>
      </c>
      <c r="L4" s="1" t="s">
        <v>1232</v>
      </c>
      <c r="M4" s="1" t="s">
        <v>1723</v>
      </c>
      <c r="N4" s="1" t="s">
        <v>1232</v>
      </c>
      <c r="O4" s="1" t="s">
        <v>1723</v>
      </c>
      <c r="P4" s="6" t="str">
        <f t="shared" si="0"/>
        <v>INSERT INTO mst_QuerysSqlite VALUES('01','003','CLAVE VALOR mst_Tablas','0','999','-- Id: 226 / NombreQuery: CLAVE VALOR mst_Tablas ','0','DATATABLE','mst_Tablas','READ','AC','44363337',GETDATE(),'44363337',GETDATE())</v>
      </c>
    </row>
    <row r="5" spans="1:16" x14ac:dyDescent="0.35">
      <c r="A5" s="1" t="s">
        <v>15</v>
      </c>
      <c r="B5" s="1" t="s">
        <v>38</v>
      </c>
      <c r="C5" s="1" t="s">
        <v>1078</v>
      </c>
      <c r="D5" s="1" t="s">
        <v>18</v>
      </c>
      <c r="E5" s="1" t="s">
        <v>1258</v>
      </c>
      <c r="F5" s="1" t="s">
        <v>1724</v>
      </c>
      <c r="G5" s="1" t="s">
        <v>18</v>
      </c>
      <c r="H5" s="1" t="s">
        <v>135</v>
      </c>
      <c r="I5" s="1" t="s">
        <v>1085</v>
      </c>
      <c r="J5" s="1" t="s">
        <v>126</v>
      </c>
      <c r="K5" s="1" t="s">
        <v>24</v>
      </c>
      <c r="L5" s="1" t="s">
        <v>1232</v>
      </c>
      <c r="M5" s="1" t="s">
        <v>1725</v>
      </c>
      <c r="N5" s="1" t="s">
        <v>1232</v>
      </c>
      <c r="O5" s="1" t="s">
        <v>1725</v>
      </c>
      <c r="P5" s="6" t="str">
        <f t="shared" si="0"/>
        <v>INSERT INTO mst_QuerysSqlite VALUES('01','004','DESCARGAR DATA mst_Tablas','0','999','-- Id: 227 / NombreQuery: DESCARGAR DATA mst_Tablas ','0','DATATABLE','mst_Tablas','READ','AC','44363337',GETDATE(),'44363337',GETDATE())</v>
      </c>
    </row>
    <row r="6" spans="1:16" x14ac:dyDescent="0.35">
      <c r="A6" s="1" t="s">
        <v>15</v>
      </c>
      <c r="B6" s="1" t="s">
        <v>43</v>
      </c>
      <c r="C6" s="1" t="s">
        <v>1079</v>
      </c>
      <c r="D6" s="1" t="s">
        <v>18</v>
      </c>
      <c r="E6" s="1" t="s">
        <v>1258</v>
      </c>
      <c r="F6" s="1" t="s">
        <v>1726</v>
      </c>
      <c r="G6" s="1" t="s">
        <v>18</v>
      </c>
      <c r="H6" s="1" t="s">
        <v>21</v>
      </c>
      <c r="I6" s="1" t="s">
        <v>1085</v>
      </c>
      <c r="J6" s="1" t="s">
        <v>143</v>
      </c>
      <c r="K6" s="1" t="s">
        <v>24</v>
      </c>
      <c r="L6" s="1" t="s">
        <v>1232</v>
      </c>
      <c r="M6" s="1" t="s">
        <v>1727</v>
      </c>
      <c r="N6" s="1" t="s">
        <v>1232</v>
      </c>
      <c r="O6" s="1" t="s">
        <v>1727</v>
      </c>
      <c r="P6" s="6" t="str">
        <f t="shared" si="0"/>
        <v>INSERT INTO mst_QuerysSqlite VALUES('01','005','ELIMINAR mst_Tablas','0','999','-- Id: 228 / NombreQuery: ELIMINAR mst_Tablas ','0','NONQUERY','mst_Tablas','DELETE','AC','44363337',GETDATE(),'44363337',GETDATE())</v>
      </c>
    </row>
    <row r="7" spans="1:16" x14ac:dyDescent="0.35">
      <c r="A7" s="1" t="s">
        <v>15</v>
      </c>
      <c r="B7" s="1" t="s">
        <v>49</v>
      </c>
      <c r="C7" s="1" t="s">
        <v>1080</v>
      </c>
      <c r="D7" s="1" t="s">
        <v>18</v>
      </c>
      <c r="E7" s="1" t="s">
        <v>1258</v>
      </c>
      <c r="F7" s="1" t="s">
        <v>1818</v>
      </c>
      <c r="G7" s="1" t="s">
        <v>18</v>
      </c>
      <c r="H7" s="1" t="s">
        <v>21</v>
      </c>
      <c r="I7" s="1" t="s">
        <v>1085</v>
      </c>
      <c r="J7" s="1" t="s">
        <v>148</v>
      </c>
      <c r="K7" s="1" t="s">
        <v>24</v>
      </c>
      <c r="L7" s="1" t="s">
        <v>1232</v>
      </c>
      <c r="M7" s="1" t="s">
        <v>1729</v>
      </c>
      <c r="N7" s="1" t="s">
        <v>1232</v>
      </c>
      <c r="O7" s="1" t="s">
        <v>1729</v>
      </c>
      <c r="P7" s="6" t="str">
        <f t="shared" si="0"/>
        <v>INSERT INTO mst_QuerysSqlite VALUES('01','006','ELIMINAR TABLA mst_Tablas','0','999','-- Id: 229 / NombreQuery: ELIMINAR TABLA mst_Tablas _x000D_
DROP TABLE IF EXISTS mst_Tablas','0','NONQUERY','mst_Tablas','DELETE TABLE','AC','44363337',GETDATE(),'44363337',GETDATE())</v>
      </c>
    </row>
    <row r="8" spans="1:16" x14ac:dyDescent="0.35">
      <c r="A8" s="1" t="s">
        <v>15</v>
      </c>
      <c r="B8" s="1" t="s">
        <v>54</v>
      </c>
      <c r="C8" s="1" t="s">
        <v>1081</v>
      </c>
      <c r="D8" s="1" t="s">
        <v>18</v>
      </c>
      <c r="E8" s="1" t="s">
        <v>1258</v>
      </c>
      <c r="F8" s="1" t="s">
        <v>1730</v>
      </c>
      <c r="G8" s="1" t="s">
        <v>18</v>
      </c>
      <c r="H8" s="1" t="s">
        <v>21</v>
      </c>
      <c r="I8" s="1" t="s">
        <v>1085</v>
      </c>
      <c r="J8" s="1" t="s">
        <v>152</v>
      </c>
      <c r="K8" s="1" t="s">
        <v>24</v>
      </c>
      <c r="L8" s="1" t="s">
        <v>1232</v>
      </c>
      <c r="M8" s="1" t="s">
        <v>1731</v>
      </c>
      <c r="N8" s="1" t="s">
        <v>1232</v>
      </c>
      <c r="O8" s="1" t="s">
        <v>1731</v>
      </c>
      <c r="P8" s="6" t="str">
        <f t="shared" si="0"/>
        <v>INSERT INTO mst_QuerysSqlite VALUES('01','007','INSERTAR mst_Tablas','0','999','-- Id: 230 / NombreQuery: INSERTAR mst_Tablas ','0','NONQUERY','mst_Tablas','CREATE','AC','44363337',GETDATE(),'44363337',GETDATE())</v>
      </c>
    </row>
    <row r="9" spans="1:16" x14ac:dyDescent="0.35">
      <c r="A9" s="1" t="s">
        <v>15</v>
      </c>
      <c r="B9" s="1" t="s">
        <v>60</v>
      </c>
      <c r="C9" s="1" t="s">
        <v>1082</v>
      </c>
      <c r="D9" s="1" t="s">
        <v>18</v>
      </c>
      <c r="E9" s="1" t="s">
        <v>1258</v>
      </c>
      <c r="F9" s="1" t="s">
        <v>1732</v>
      </c>
      <c r="G9" s="1" t="s">
        <v>18</v>
      </c>
      <c r="H9" s="1" t="s">
        <v>21</v>
      </c>
      <c r="I9" s="1" t="s">
        <v>1085</v>
      </c>
      <c r="J9" s="1" t="s">
        <v>143</v>
      </c>
      <c r="K9" s="1" t="s">
        <v>24</v>
      </c>
      <c r="L9" s="1" t="s">
        <v>1232</v>
      </c>
      <c r="M9" s="1" t="s">
        <v>1733</v>
      </c>
      <c r="N9" s="1" t="s">
        <v>1232</v>
      </c>
      <c r="O9" s="1" t="s">
        <v>1733</v>
      </c>
      <c r="P9" s="6" t="str">
        <f t="shared" si="0"/>
        <v>INSERT INTO mst_QuerysSqlite VALUES('01','008','LIMPIAR TABLA mst_Tablas','0','999','-- Id: 231 / NombreQuery: LIMPIAR TABLA mst_Tablas ','0','NONQUERY','mst_Tablas','DELETE','AC','44363337',GETDATE(),'44363337',GETDATE())</v>
      </c>
    </row>
    <row r="10" spans="1:16" x14ac:dyDescent="0.35">
      <c r="A10" s="1" t="s">
        <v>15</v>
      </c>
      <c r="B10" s="1" t="s">
        <v>65</v>
      </c>
      <c r="C10" s="1" t="s">
        <v>1083</v>
      </c>
      <c r="D10" s="1" t="s">
        <v>18</v>
      </c>
      <c r="E10" s="1" t="s">
        <v>1258</v>
      </c>
      <c r="F10" s="1" t="s">
        <v>1734</v>
      </c>
      <c r="G10" s="1" t="s">
        <v>18</v>
      </c>
      <c r="H10" s="1" t="s">
        <v>135</v>
      </c>
      <c r="I10" s="1" t="s">
        <v>1085</v>
      </c>
      <c r="J10" s="1" t="s">
        <v>126</v>
      </c>
      <c r="K10" s="1" t="s">
        <v>24</v>
      </c>
      <c r="L10" s="1" t="s">
        <v>1232</v>
      </c>
      <c r="M10" s="1" t="s">
        <v>1735</v>
      </c>
      <c r="N10" s="1" t="s">
        <v>1232</v>
      </c>
      <c r="O10" s="1" t="s">
        <v>1735</v>
      </c>
      <c r="P10" s="6" t="str">
        <f t="shared" si="0"/>
        <v>INSERT INTO mst_QuerysSqlite VALUES('01','009','LISTAR mst_Tablas','0','999','-- Id: 232 / NombreQuery: LISTAR mst_Tablas ','0','DATATABLE','mst_Tablas','READ','AC','44363337',GETDATE(),'44363337',GETDATE())</v>
      </c>
    </row>
    <row r="11" spans="1:16" x14ac:dyDescent="0.35">
      <c r="A11" s="1" t="s">
        <v>15</v>
      </c>
      <c r="B11" s="1" t="s">
        <v>71</v>
      </c>
      <c r="C11" s="1" t="s">
        <v>1084</v>
      </c>
      <c r="D11" s="1" t="s">
        <v>18</v>
      </c>
      <c r="E11" s="1" t="s">
        <v>1258</v>
      </c>
      <c r="F11" s="1" t="s">
        <v>1736</v>
      </c>
      <c r="G11" s="1" t="s">
        <v>18</v>
      </c>
      <c r="H11" s="1" t="s">
        <v>135</v>
      </c>
      <c r="I11" s="1" t="s">
        <v>1085</v>
      </c>
      <c r="J11" s="1" t="s">
        <v>126</v>
      </c>
      <c r="K11" s="1" t="s">
        <v>24</v>
      </c>
      <c r="L11" s="1" t="s">
        <v>1232</v>
      </c>
      <c r="M11" s="1" t="s">
        <v>1737</v>
      </c>
      <c r="N11" s="1" t="s">
        <v>1232</v>
      </c>
      <c r="O11" s="1" t="s">
        <v>1737</v>
      </c>
      <c r="P11" s="6" t="str">
        <f t="shared" si="0"/>
        <v>INSERT INTO mst_QuerysSqlite VALUES('01','010','OBTENER mst_Tablas','0','999','-- Id: 233 / NombreQuery: OBTENER mst_Tablas ','0','DATATABLE','mst_Tablas','READ','AC','44363337',GETDATE(),'44363337',GETDATE())</v>
      </c>
    </row>
    <row r="12" spans="1:16" x14ac:dyDescent="0.35">
      <c r="A12" s="1" t="s">
        <v>15</v>
      </c>
      <c r="B12" s="1" t="s">
        <v>76</v>
      </c>
      <c r="C12" s="1" t="s">
        <v>17</v>
      </c>
      <c r="D12" s="1" t="s">
        <v>18</v>
      </c>
      <c r="E12" s="1" t="s">
        <v>19</v>
      </c>
      <c r="F12" s="1" t="s">
        <v>1819</v>
      </c>
      <c r="G12" s="1" t="s">
        <v>18</v>
      </c>
      <c r="H12" s="1" t="s">
        <v>21</v>
      </c>
      <c r="I12" s="1" t="s">
        <v>22</v>
      </c>
      <c r="J12" s="1" t="s">
        <v>23</v>
      </c>
      <c r="K12" s="1" t="s">
        <v>24</v>
      </c>
      <c r="L12" s="1" t="s">
        <v>1232</v>
      </c>
      <c r="M12" s="1" t="s">
        <v>1257</v>
      </c>
      <c r="N12" s="1" t="s">
        <v>1232</v>
      </c>
      <c r="O12" s="1" t="s">
        <v>1257</v>
      </c>
      <c r="P12" s="6" t="str">
        <f t="shared" si="0"/>
        <v>INSERT INTO mst_QuerysSqlite VALUES('01','011','CREAR TABLA mst_Estados','0','1','--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);','0','NONQUERY','mst_Estados','CREATE TABLE','AC','44363337',GETDATE(),'44363337',GETDATE())</v>
      </c>
    </row>
    <row r="13" spans="1:16" x14ac:dyDescent="0.35">
      <c r="A13" s="1" t="s">
        <v>15</v>
      </c>
      <c r="B13" s="1" t="s">
        <v>82</v>
      </c>
      <c r="C13" s="1" t="s">
        <v>289</v>
      </c>
      <c r="D13" s="1" t="s">
        <v>18</v>
      </c>
      <c r="E13" s="1" t="s">
        <v>1258</v>
      </c>
      <c r="F13" s="1" t="s">
        <v>1820</v>
      </c>
      <c r="G13" s="1" t="s">
        <v>34</v>
      </c>
      <c r="H13" s="1" t="s">
        <v>21</v>
      </c>
      <c r="I13" s="1" t="s">
        <v>22</v>
      </c>
      <c r="J13" s="1" t="s">
        <v>131</v>
      </c>
      <c r="K13" s="1" t="s">
        <v>24</v>
      </c>
      <c r="L13" s="1" t="s">
        <v>1232</v>
      </c>
      <c r="M13" s="1" t="s">
        <v>1260</v>
      </c>
      <c r="N13" s="1" t="s">
        <v>1232</v>
      </c>
      <c r="O13" s="1" t="s">
        <v>1260</v>
      </c>
      <c r="P13" s="6" t="str">
        <f t="shared" si="0"/>
        <v>INSERT INTO mst_QuerysSqlite VALUES('01','012','ACTUALIZAR mst_Estados','0','999','-- Id: 002 / NombreQuery: ACTUALIZAR mst_Estados _x000D_
UPDATE mst_Estados_x000D_
   SET Dex = ?,_x000D_
       IdUsuarioActualiza = ?,_x000D_
       FechaHoraActualizacion = DATETIME(''''now'''',_x000D_
                                         ''''localtime'''') _x000D_
 WHERE Id = ?;','3','NONQUERY','mst_Estados','UPDATE','AC','44363337',GETDATE(),'44363337',GETDATE())</v>
      </c>
    </row>
    <row r="14" spans="1:16" x14ac:dyDescent="0.35">
      <c r="A14" s="1" t="s">
        <v>15</v>
      </c>
      <c r="B14" s="1" t="s">
        <v>87</v>
      </c>
      <c r="C14" s="1" t="s">
        <v>293</v>
      </c>
      <c r="D14" s="1" t="s">
        <v>18</v>
      </c>
      <c r="E14" s="1" t="s">
        <v>1258</v>
      </c>
      <c r="F14" s="1" t="s">
        <v>1821</v>
      </c>
      <c r="G14" s="1" t="s">
        <v>18</v>
      </c>
      <c r="H14" s="1" t="s">
        <v>135</v>
      </c>
      <c r="I14" s="1" t="s">
        <v>22</v>
      </c>
      <c r="J14" s="1" t="s">
        <v>126</v>
      </c>
      <c r="K14" s="1" t="s">
        <v>24</v>
      </c>
      <c r="L14" s="1" t="s">
        <v>1232</v>
      </c>
      <c r="M14" s="1" t="s">
        <v>1262</v>
      </c>
      <c r="N14" s="1" t="s">
        <v>1232</v>
      </c>
      <c r="O14" s="1" t="s">
        <v>1262</v>
      </c>
      <c r="P14" s="6" t="str">
        <f t="shared" si="0"/>
        <v>INSERT INTO mst_QuerysSqlite VALUES('01','013','CLAVE VALOR mst_Estados','0','999','-- Id: 003 / NombreQuery: CLAVE VALOR mst_Estados _x000D_
SELECT Id Clave,_x000D_
       Dex Valor,_x000D_
       Id || '''' | '''' || Dex Concatenado_x000D_
  FROM mst_Estados;','0','DATATABLE','mst_Estados','READ','AC','44363337',GETDATE(),'44363337',GETDATE())</v>
      </c>
    </row>
    <row r="15" spans="1:16" x14ac:dyDescent="0.35">
      <c r="A15" s="1" t="s">
        <v>15</v>
      </c>
      <c r="B15" s="1" t="s">
        <v>93</v>
      </c>
      <c r="C15" s="1" t="s">
        <v>296</v>
      </c>
      <c r="D15" s="1" t="s">
        <v>18</v>
      </c>
      <c r="E15" s="1" t="s">
        <v>1258</v>
      </c>
      <c r="F15" s="1" t="s">
        <v>1822</v>
      </c>
      <c r="G15" s="1" t="s">
        <v>18</v>
      </c>
      <c r="H15" s="1" t="s">
        <v>135</v>
      </c>
      <c r="I15" s="1" t="s">
        <v>22</v>
      </c>
      <c r="J15" s="1" t="s">
        <v>126</v>
      </c>
      <c r="K15" s="1" t="s">
        <v>24</v>
      </c>
      <c r="L15" s="1" t="s">
        <v>1232</v>
      </c>
      <c r="M15" s="1" t="s">
        <v>1264</v>
      </c>
      <c r="N15" s="1" t="s">
        <v>1232</v>
      </c>
      <c r="O15" s="1" t="s">
        <v>1264</v>
      </c>
      <c r="P15" s="6" t="str">
        <f t="shared" si="0"/>
        <v>INSERT INTO mst_QuerysSqlite VALUES('01','014','DESCARGAR DATA mst_Estados','0','999','-- Id: 004 / NombreQuery: DESCARGAR DATA mst_Estados _x000D_
EXEC sp_Dgm_Gen_ListarEstados','0','DATATABLE','mst_Estados','READ','AC','44363337',GETDATE(),'44363337',GETDATE())</v>
      </c>
    </row>
    <row r="16" spans="1:16" x14ac:dyDescent="0.35">
      <c r="A16" s="1" t="s">
        <v>15</v>
      </c>
      <c r="B16" s="1" t="s">
        <v>97</v>
      </c>
      <c r="C16" s="1" t="s">
        <v>300</v>
      </c>
      <c r="D16" s="1" t="s">
        <v>18</v>
      </c>
      <c r="E16" s="1" t="s">
        <v>1258</v>
      </c>
      <c r="F16" s="1" t="s">
        <v>1823</v>
      </c>
      <c r="G16" s="1" t="s">
        <v>19</v>
      </c>
      <c r="H16" s="1" t="s">
        <v>21</v>
      </c>
      <c r="I16" s="1" t="s">
        <v>22</v>
      </c>
      <c r="J16" s="1" t="s">
        <v>143</v>
      </c>
      <c r="K16" s="1" t="s">
        <v>24</v>
      </c>
      <c r="L16" s="1" t="s">
        <v>1232</v>
      </c>
      <c r="M16" s="1" t="s">
        <v>1266</v>
      </c>
      <c r="N16" s="1" t="s">
        <v>1232</v>
      </c>
      <c r="O16" s="1" t="s">
        <v>1266</v>
      </c>
      <c r="P16" s="6" t="str">
        <f t="shared" si="0"/>
        <v>INSERT INTO mst_QuerysSqlite VALUES('01','015','ELIMINAR mst_Estados','0','999','-- Id: 005 / NombreQuery: ELIMINAR mst_Estados _x000D_
DELETE FROM mst_Estados_x000D_
      WHERE Id = ?;','1','NONQUERY','mst_Estados','DELETE','AC','44363337',GETDATE(),'44363337',GETDATE())</v>
      </c>
    </row>
    <row r="17" spans="1:16" x14ac:dyDescent="0.35">
      <c r="A17" s="1" t="s">
        <v>15</v>
      </c>
      <c r="B17" s="1" t="s">
        <v>102</v>
      </c>
      <c r="C17" s="1" t="s">
        <v>303</v>
      </c>
      <c r="D17" s="1" t="s">
        <v>18</v>
      </c>
      <c r="E17" s="1" t="s">
        <v>1258</v>
      </c>
      <c r="F17" s="1" t="s">
        <v>1824</v>
      </c>
      <c r="G17" s="1" t="s">
        <v>18</v>
      </c>
      <c r="H17" s="1" t="s">
        <v>21</v>
      </c>
      <c r="I17" s="1" t="s">
        <v>22</v>
      </c>
      <c r="J17" s="1" t="s">
        <v>148</v>
      </c>
      <c r="K17" s="1" t="s">
        <v>24</v>
      </c>
      <c r="L17" s="1" t="s">
        <v>1232</v>
      </c>
      <c r="M17" s="1" t="s">
        <v>1268</v>
      </c>
      <c r="N17" s="1" t="s">
        <v>1232</v>
      </c>
      <c r="O17" s="1" t="s">
        <v>1268</v>
      </c>
      <c r="P17" s="6" t="str">
        <f t="shared" si="0"/>
        <v>INSERT INTO mst_QuerysSqlite VALUES('01','016','ELIMINAR TABLA mst_Estados','0','999','-- Id: 006 / NombreQuery: ELIMINAR TABLA mst_Estados _x000D_
DROP TABLE IF EXISTS mst_Estados;','0','NONQUERY','mst_Estados','DELETE TABLE','AC','44363337',GETDATE(),'44363337',GETDATE())</v>
      </c>
    </row>
    <row r="18" spans="1:16" x14ac:dyDescent="0.35">
      <c r="A18" s="1" t="s">
        <v>15</v>
      </c>
      <c r="B18" s="1" t="s">
        <v>108</v>
      </c>
      <c r="C18" s="1" t="s">
        <v>307</v>
      </c>
      <c r="D18" s="1" t="s">
        <v>18</v>
      </c>
      <c r="E18" s="1" t="s">
        <v>1258</v>
      </c>
      <c r="F18" s="1" t="s">
        <v>1825</v>
      </c>
      <c r="G18" s="1" t="s">
        <v>40</v>
      </c>
      <c r="H18" s="1" t="s">
        <v>21</v>
      </c>
      <c r="I18" s="1" t="s">
        <v>22</v>
      </c>
      <c r="J18" s="1" t="s">
        <v>152</v>
      </c>
      <c r="K18" s="1" t="s">
        <v>24</v>
      </c>
      <c r="L18" s="1" t="s">
        <v>1232</v>
      </c>
      <c r="M18" s="1" t="s">
        <v>1270</v>
      </c>
      <c r="N18" s="1" t="s">
        <v>1232</v>
      </c>
      <c r="O18" s="1" t="s">
        <v>1270</v>
      </c>
      <c r="P18" s="6" t="str">
        <f t="shared" si="0"/>
        <v>INSERT INTO mst_QuerysSqlite VALUES('01','017','INSERTAR mst_Estados','0','999','-- Id: 007 / NombreQuery: INSERTAR mst_Estados _x000D_
INSERT INTO mst_Estados VALUES (_x000D_
                           ?,--Id,_x000D_
                           ?,--Dex,_x000D_
                           ?,--IdUsuarioCrea,_x000D_
                           DATETIME(''''now'''',''''localtime''''),_x000D_
                           ?,--IdUsuarioActualiza,_x000D_
                           DATETIME(''''now'''',''''localtime'''') _x000D_
                        );','4','NONQUERY','mst_Estados','CREATE','AC','44363337',GETDATE(),'44363337',GETDATE())</v>
      </c>
    </row>
    <row r="19" spans="1:16" x14ac:dyDescent="0.35">
      <c r="A19" s="1" t="s">
        <v>15</v>
      </c>
      <c r="B19" s="1" t="s">
        <v>112</v>
      </c>
      <c r="C19" s="1" t="s">
        <v>310</v>
      </c>
      <c r="D19" s="1" t="s">
        <v>18</v>
      </c>
      <c r="E19" s="1" t="s">
        <v>1258</v>
      </c>
      <c r="F19" s="1" t="s">
        <v>1826</v>
      </c>
      <c r="G19" s="1" t="s">
        <v>18</v>
      </c>
      <c r="H19" s="1" t="s">
        <v>21</v>
      </c>
      <c r="I19" s="1" t="s">
        <v>22</v>
      </c>
      <c r="J19" s="1" t="s">
        <v>143</v>
      </c>
      <c r="K19" s="1" t="s">
        <v>24</v>
      </c>
      <c r="L19" s="1" t="s">
        <v>1232</v>
      </c>
      <c r="M19" s="1" t="s">
        <v>1272</v>
      </c>
      <c r="N19" s="1" t="s">
        <v>1232</v>
      </c>
      <c r="O19" s="1" t="s">
        <v>1272</v>
      </c>
      <c r="P19" s="6" t="str">
        <f t="shared" si="0"/>
        <v>INSERT INTO mst_QuerysSqlite VALUES('01','018','LIMPIAR TABLA mst_Estados','0','999','-- Id: 008 / NombreQuery: LIMPIAR TABLA mst_Estados _x000D_
DELETE FROM mst_Estados;','0','NONQUERY','mst_Estados','DELETE','AC','44363337',GETDATE(),'44363337',GETDATE())</v>
      </c>
    </row>
    <row r="20" spans="1:16" x14ac:dyDescent="0.35">
      <c r="A20" s="1" t="s">
        <v>15</v>
      </c>
      <c r="B20" s="1" t="s">
        <v>117</v>
      </c>
      <c r="C20" s="1" t="s">
        <v>314</v>
      </c>
      <c r="D20" s="1" t="s">
        <v>18</v>
      </c>
      <c r="E20" s="1" t="s">
        <v>1258</v>
      </c>
      <c r="F20" s="1" t="s">
        <v>1827</v>
      </c>
      <c r="G20" s="1" t="s">
        <v>18</v>
      </c>
      <c r="H20" s="1" t="s">
        <v>135</v>
      </c>
      <c r="I20" s="1" t="s">
        <v>22</v>
      </c>
      <c r="J20" s="1" t="s">
        <v>126</v>
      </c>
      <c r="K20" s="1" t="s">
        <v>24</v>
      </c>
      <c r="L20" s="1" t="s">
        <v>1232</v>
      </c>
      <c r="M20" s="1" t="s">
        <v>1274</v>
      </c>
      <c r="N20" s="1" t="s">
        <v>1232</v>
      </c>
      <c r="O20" s="1" t="s">
        <v>1274</v>
      </c>
      <c r="P20" s="6" t="str">
        <f t="shared" si="0"/>
        <v>INSERT INTO mst_QuerysSqlite VALUES('01','019','LISTAR mst_Estados','0','999','-- Id: 009 / NombreQuery: LISTAR mst_Estados _x000D_
SELECT *_x000D_
  FROM mst_Estados;','0','DATATABLE','mst_Estados','READ','AC','44363337',GETDATE(),'44363337',GETDATE())</v>
      </c>
    </row>
    <row r="21" spans="1:16" x14ac:dyDescent="0.35">
      <c r="A21" s="1" t="s">
        <v>15</v>
      </c>
      <c r="B21" s="1" t="s">
        <v>121</v>
      </c>
      <c r="C21" s="1" t="s">
        <v>317</v>
      </c>
      <c r="D21" s="1" t="s">
        <v>18</v>
      </c>
      <c r="E21" s="1" t="s">
        <v>1258</v>
      </c>
      <c r="F21" s="1" t="s">
        <v>1828</v>
      </c>
      <c r="G21" s="1" t="s">
        <v>19</v>
      </c>
      <c r="H21" s="1" t="s">
        <v>135</v>
      </c>
      <c r="I21" s="1" t="s">
        <v>22</v>
      </c>
      <c r="J21" s="1" t="s">
        <v>126</v>
      </c>
      <c r="K21" s="1" t="s">
        <v>24</v>
      </c>
      <c r="L21" s="1" t="s">
        <v>1232</v>
      </c>
      <c r="M21" s="1" t="s">
        <v>1276</v>
      </c>
      <c r="N21" s="1" t="s">
        <v>1232</v>
      </c>
      <c r="O21" s="1" t="s">
        <v>1276</v>
      </c>
      <c r="P21" s="6" t="str">
        <f t="shared" si="0"/>
        <v>INSERT INTO mst_QuerysSqlite VALUES('01','020','OBTENER mst_Estados','0','999','-- Id: 010 / NombreQuery: OBTENER mst_Estados _x000D_
SELECT *_x000D_
  FROM mst_Estados_x000D_
 WHERE Id = ?;','1','DATATABLE','mst_Estados','READ','AC','44363337',GETDATE(),'44363337',GETDATE())</v>
      </c>
    </row>
    <row r="22" spans="1:16" x14ac:dyDescent="0.35">
      <c r="A22" s="1" t="s">
        <v>15</v>
      </c>
      <c r="B22" s="1" t="s">
        <v>128</v>
      </c>
      <c r="C22" s="1" t="s">
        <v>28</v>
      </c>
      <c r="D22" s="1" t="s">
        <v>18</v>
      </c>
      <c r="E22" s="1" t="s">
        <v>29</v>
      </c>
      <c r="F22" s="1" t="s">
        <v>1829</v>
      </c>
      <c r="G22" s="1" t="s">
        <v>18</v>
      </c>
      <c r="H22" s="1" t="s">
        <v>21</v>
      </c>
      <c r="I22" s="1" t="s">
        <v>31</v>
      </c>
      <c r="J22" s="1" t="s">
        <v>23</v>
      </c>
      <c r="K22" s="1" t="s">
        <v>24</v>
      </c>
      <c r="L22" s="1" t="s">
        <v>1232</v>
      </c>
      <c r="M22" s="1" t="s">
        <v>1278</v>
      </c>
      <c r="N22" s="1" t="s">
        <v>1232</v>
      </c>
      <c r="O22" s="1" t="s">
        <v>1278</v>
      </c>
      <c r="P22" s="6" t="str">
        <f t="shared" si="0"/>
        <v>INSERT INTO mst_QuerysSqlite VALUES('01','021','CREAR TABLA mst_Empresas','0','2','--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','0','NONQUERY','mst_Empresas','CREATE TABLE','AC','44363337',GETDATE(),'44363337',GETDATE())</v>
      </c>
    </row>
    <row r="23" spans="1:16" x14ac:dyDescent="0.35">
      <c r="A23" s="1" t="s">
        <v>15</v>
      </c>
      <c r="B23" s="1" t="s">
        <v>132</v>
      </c>
      <c r="C23" s="1" t="s">
        <v>257</v>
      </c>
      <c r="D23" s="1" t="s">
        <v>18</v>
      </c>
      <c r="E23" s="1" t="s">
        <v>1258</v>
      </c>
      <c r="F23" s="1" t="s">
        <v>1830</v>
      </c>
      <c r="G23" s="1" t="s">
        <v>56</v>
      </c>
      <c r="H23" s="1" t="s">
        <v>21</v>
      </c>
      <c r="I23" s="1" t="s">
        <v>31</v>
      </c>
      <c r="J23" s="1" t="s">
        <v>131</v>
      </c>
      <c r="K23" s="1" t="s">
        <v>24</v>
      </c>
      <c r="L23" s="1" t="s">
        <v>1232</v>
      </c>
      <c r="M23" s="1" t="s">
        <v>1280</v>
      </c>
      <c r="N23" s="1" t="s">
        <v>1232</v>
      </c>
      <c r="O23" s="1" t="s">
        <v>1280</v>
      </c>
      <c r="P23" s="6" t="str">
        <f t="shared" si="0"/>
        <v>INSERT INTO mst_QuerysSqlite VALUES('01','022','ACTUALIZAR mst_Empresas','0','999','-- Id: 012 / NombreQuery: ACTUALIZAR mst_Empresas _x000D_
UPDATE mst_Empresas_x000D_
   SET RazonSocial = ?,_x000D_
       Ruc = ?,_x000D_
       Direccion = ?,_x000D_
       Email = ?,_x000D_
       Telefono = ?,_x000D_
       IdEstado = ?,_x000D_
       FechaHoraActualizacion = DATETIME(''''now'''',_x000D_
                                         ''''localtime'''') _x000D_
 WHERE Id = ?;','7','NONQUERY','mst_Empresas','UPDATE','AC','44363337',GETDATE(),'44363337',GETDATE())</v>
      </c>
    </row>
    <row r="24" spans="1:16" x14ac:dyDescent="0.35">
      <c r="A24" s="1" t="s">
        <v>15</v>
      </c>
      <c r="B24" s="1" t="s">
        <v>137</v>
      </c>
      <c r="C24" s="1" t="s">
        <v>261</v>
      </c>
      <c r="D24" s="1" t="s">
        <v>18</v>
      </c>
      <c r="E24" s="1" t="s">
        <v>1258</v>
      </c>
      <c r="F24" s="1" t="s">
        <v>1831</v>
      </c>
      <c r="G24" s="1" t="s">
        <v>18</v>
      </c>
      <c r="H24" s="1" t="s">
        <v>135</v>
      </c>
      <c r="I24" s="1" t="s">
        <v>31</v>
      </c>
      <c r="J24" s="1" t="s">
        <v>126</v>
      </c>
      <c r="K24" s="1" t="s">
        <v>24</v>
      </c>
      <c r="L24" s="1" t="s">
        <v>1232</v>
      </c>
      <c r="M24" s="1" t="s">
        <v>1282</v>
      </c>
      <c r="N24" s="1" t="s">
        <v>1232</v>
      </c>
      <c r="O24" s="1" t="s">
        <v>1282</v>
      </c>
      <c r="P24" s="6" t="str">
        <f t="shared" si="0"/>
        <v>INSERT INTO mst_QuerysSqlite VALUES('01','023','CLAVE VALOR mst_Empresas','0','999','-- Id: 013 / NombreQuery: CLAVE VALOR mst_Empresas _x000D_
SELECT Id Clave,_x000D_
       RazonSocial Valor,_x000D_
       Id || '''' | '''' || RazonSocial Concatenado_x000D_
  FROM mst_Empresas;','0','DATATABLE','mst_Empresas','READ','AC','44363337',GETDATE(),'44363337',GETDATE())</v>
      </c>
    </row>
    <row r="25" spans="1:16" x14ac:dyDescent="0.35">
      <c r="A25" s="1" t="s">
        <v>15</v>
      </c>
      <c r="B25" s="1" t="s">
        <v>140</v>
      </c>
      <c r="C25" s="1" t="s">
        <v>264</v>
      </c>
      <c r="D25" s="1" t="s">
        <v>18</v>
      </c>
      <c r="E25" s="1" t="s">
        <v>1258</v>
      </c>
      <c r="F25" s="1" t="s">
        <v>1832</v>
      </c>
      <c r="G25" s="1" t="s">
        <v>18</v>
      </c>
      <c r="H25" s="1" t="s">
        <v>135</v>
      </c>
      <c r="I25" s="1" t="s">
        <v>31</v>
      </c>
      <c r="J25" s="1" t="s">
        <v>126</v>
      </c>
      <c r="K25" s="1" t="s">
        <v>24</v>
      </c>
      <c r="L25" s="1" t="s">
        <v>1232</v>
      </c>
      <c r="M25" s="1" t="s">
        <v>1284</v>
      </c>
      <c r="N25" s="1" t="s">
        <v>1232</v>
      </c>
      <c r="O25" s="1" t="s">
        <v>1284</v>
      </c>
      <c r="P25" s="6" t="str">
        <f t="shared" si="0"/>
        <v>INSERT INTO mst_QuerysSqlite VALUES('01','024','DESCARGAR DATA mst_Empresas','0','999','-- Id: 014 / NombreQuery: DESCARGAR DATA mst_Empresas _x000D_
EXEC sp_Dgm_Gen_ListarEmpresas','0','DATATABLE','mst_Empresas','READ','AC','44363337',GETDATE(),'44363337',GETDATE())</v>
      </c>
    </row>
    <row r="26" spans="1:16" x14ac:dyDescent="0.35">
      <c r="A26" s="1" t="s">
        <v>15</v>
      </c>
      <c r="B26" s="1" t="s">
        <v>145</v>
      </c>
      <c r="C26" s="1" t="s">
        <v>268</v>
      </c>
      <c r="D26" s="1" t="s">
        <v>18</v>
      </c>
      <c r="E26" s="1" t="s">
        <v>1258</v>
      </c>
      <c r="F26" s="1" t="s">
        <v>1833</v>
      </c>
      <c r="G26" s="1" t="s">
        <v>19</v>
      </c>
      <c r="H26" s="1" t="s">
        <v>21</v>
      </c>
      <c r="I26" s="1" t="s">
        <v>31</v>
      </c>
      <c r="J26" s="1" t="s">
        <v>143</v>
      </c>
      <c r="K26" s="1" t="s">
        <v>24</v>
      </c>
      <c r="L26" s="1" t="s">
        <v>1232</v>
      </c>
      <c r="M26" s="1" t="s">
        <v>1286</v>
      </c>
      <c r="N26" s="1" t="s">
        <v>1232</v>
      </c>
      <c r="O26" s="1" t="s">
        <v>1286</v>
      </c>
      <c r="P26" s="6" t="str">
        <f t="shared" si="0"/>
        <v>INSERT INTO mst_QuerysSqlite VALUES('01','025','ELIMINAR mst_Empresas','0','999','-- Id: 015 / NombreQuery: ELIMINAR mst_Empresas _x000D_
DELETE FROM mst_Empresas_x000D_
      WHERE Id = ?;','1','NONQUERY','mst_Empresas','DELETE','AC','44363337',GETDATE(),'44363337',GETDATE())</v>
      </c>
    </row>
    <row r="27" spans="1:16" x14ac:dyDescent="0.35">
      <c r="A27" s="1" t="s">
        <v>15</v>
      </c>
      <c r="B27" s="1" t="s">
        <v>149</v>
      </c>
      <c r="C27" s="1" t="s">
        <v>271</v>
      </c>
      <c r="D27" s="1" t="s">
        <v>18</v>
      </c>
      <c r="E27" s="1" t="s">
        <v>1258</v>
      </c>
      <c r="F27" s="1" t="s">
        <v>1834</v>
      </c>
      <c r="G27" s="1" t="s">
        <v>18</v>
      </c>
      <c r="H27" s="1" t="s">
        <v>21</v>
      </c>
      <c r="I27" s="1" t="s">
        <v>31</v>
      </c>
      <c r="J27" s="1" t="s">
        <v>148</v>
      </c>
      <c r="K27" s="1" t="s">
        <v>24</v>
      </c>
      <c r="L27" s="1" t="s">
        <v>1232</v>
      </c>
      <c r="M27" s="1" t="s">
        <v>1288</v>
      </c>
      <c r="N27" s="1" t="s">
        <v>1232</v>
      </c>
      <c r="O27" s="1" t="s">
        <v>1288</v>
      </c>
      <c r="P27" s="6" t="str">
        <f t="shared" si="0"/>
        <v>INSERT INTO mst_QuerysSqlite VALUES('01','026','ELIMINAR TABLA mst_Empresas','0','999','-- Id: 016 / NombreQuery: ELIMINAR TABLA mst_Empresas _x000D_
DROP TABLE IF EXISTS mst_Empresas;','0','NONQUERY','mst_Empresas','DELETE TABLE','AC','44363337',GETDATE(),'44363337',GETDATE())</v>
      </c>
    </row>
    <row r="28" spans="1:16" x14ac:dyDescent="0.35">
      <c r="A28" s="1" t="s">
        <v>15</v>
      </c>
      <c r="B28" s="1" t="s">
        <v>154</v>
      </c>
      <c r="C28" s="1" t="s">
        <v>275</v>
      </c>
      <c r="D28" s="1" t="s">
        <v>18</v>
      </c>
      <c r="E28" s="1" t="s">
        <v>1258</v>
      </c>
      <c r="F28" s="1" t="s">
        <v>1835</v>
      </c>
      <c r="G28" s="1" t="s">
        <v>56</v>
      </c>
      <c r="H28" s="1" t="s">
        <v>21</v>
      </c>
      <c r="I28" s="1" t="s">
        <v>31</v>
      </c>
      <c r="J28" s="1" t="s">
        <v>152</v>
      </c>
      <c r="K28" s="1" t="s">
        <v>24</v>
      </c>
      <c r="L28" s="1" t="s">
        <v>1232</v>
      </c>
      <c r="M28" s="1" t="s">
        <v>1290</v>
      </c>
      <c r="N28" s="1" t="s">
        <v>1232</v>
      </c>
      <c r="O28" s="1" t="s">
        <v>1290</v>
      </c>
      <c r="P28" s="6" t="str">
        <f t="shared" si="0"/>
        <v>INSERT INTO mst_QuerysSqlite VALUES('01','027','INSERTAR mst_Empresas','0','999','--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);','7','NONQUERY','mst_Empresas','CREATE','AC','44363337',GETDATE(),'44363337',GETDATE())</v>
      </c>
    </row>
    <row r="29" spans="1:16" x14ac:dyDescent="0.35">
      <c r="A29" s="1" t="s">
        <v>15</v>
      </c>
      <c r="B29" s="1" t="s">
        <v>157</v>
      </c>
      <c r="C29" s="1" t="s">
        <v>279</v>
      </c>
      <c r="D29" s="1" t="s">
        <v>18</v>
      </c>
      <c r="E29" s="1" t="s">
        <v>1258</v>
      </c>
      <c r="F29" s="1" t="s">
        <v>1836</v>
      </c>
      <c r="G29" s="1" t="s">
        <v>18</v>
      </c>
      <c r="H29" s="1" t="s">
        <v>21</v>
      </c>
      <c r="I29" s="1" t="s">
        <v>31</v>
      </c>
      <c r="J29" s="1" t="s">
        <v>143</v>
      </c>
      <c r="K29" s="1" t="s">
        <v>24</v>
      </c>
      <c r="L29" s="1" t="s">
        <v>1232</v>
      </c>
      <c r="M29" s="1" t="s">
        <v>1292</v>
      </c>
      <c r="N29" s="1" t="s">
        <v>1232</v>
      </c>
      <c r="O29" s="1" t="s">
        <v>1292</v>
      </c>
      <c r="P29" s="6" t="str">
        <f t="shared" si="0"/>
        <v>INSERT INTO mst_QuerysSqlite VALUES('01','028','LIMPIAR TABLA mst_Empresas','0','999','-- Id: 018 / NombreQuery: LIMPIAR TABLA mst_Empresas _x000D_
DELETE FROM mst_Empresas;','0','NONQUERY','mst_Empresas','DELETE','AC','44363337',GETDATE(),'44363337',GETDATE())</v>
      </c>
    </row>
    <row r="30" spans="1:16" x14ac:dyDescent="0.35">
      <c r="A30" s="1" t="s">
        <v>15</v>
      </c>
      <c r="B30" s="1" t="s">
        <v>161</v>
      </c>
      <c r="C30" s="1" t="s">
        <v>282</v>
      </c>
      <c r="D30" s="1" t="s">
        <v>18</v>
      </c>
      <c r="E30" s="1" t="s">
        <v>1258</v>
      </c>
      <c r="F30" s="1" t="s">
        <v>1837</v>
      </c>
      <c r="G30" s="1" t="s">
        <v>18</v>
      </c>
      <c r="H30" s="1" t="s">
        <v>135</v>
      </c>
      <c r="I30" s="1" t="s">
        <v>31</v>
      </c>
      <c r="J30" s="1" t="s">
        <v>126</v>
      </c>
      <c r="K30" s="1" t="s">
        <v>24</v>
      </c>
      <c r="L30" s="1" t="s">
        <v>1232</v>
      </c>
      <c r="M30" s="1" t="s">
        <v>1294</v>
      </c>
      <c r="N30" s="1" t="s">
        <v>1232</v>
      </c>
      <c r="O30" s="1" t="s">
        <v>1294</v>
      </c>
      <c r="P30" s="6" t="str">
        <f t="shared" si="0"/>
        <v>INSERT INTO mst_QuerysSqlite VALUES('01','029','LISTAR mst_Empresas','0','999','-- Id: 019 / NombreQuery: LISTAR mst_Empresas _x000D_
SELECT *_x000D_
  FROM mst_Empresas;','0','DATATABLE','mst_Empresas','READ','AC','44363337',GETDATE(),'44363337',GETDATE())</v>
      </c>
    </row>
    <row r="31" spans="1:16" x14ac:dyDescent="0.35">
      <c r="A31" s="1" t="s">
        <v>15</v>
      </c>
      <c r="B31" s="1" t="s">
        <v>165</v>
      </c>
      <c r="C31" s="1" t="s">
        <v>286</v>
      </c>
      <c r="D31" s="1" t="s">
        <v>18</v>
      </c>
      <c r="E31" s="1" t="s">
        <v>1258</v>
      </c>
      <c r="F31" s="1" t="s">
        <v>1838</v>
      </c>
      <c r="G31" s="1" t="s">
        <v>19</v>
      </c>
      <c r="H31" s="1" t="s">
        <v>135</v>
      </c>
      <c r="I31" s="1" t="s">
        <v>31</v>
      </c>
      <c r="J31" s="1" t="s">
        <v>126</v>
      </c>
      <c r="K31" s="1" t="s">
        <v>24</v>
      </c>
      <c r="L31" s="1" t="s">
        <v>1232</v>
      </c>
      <c r="M31" s="1" t="s">
        <v>1296</v>
      </c>
      <c r="N31" s="1" t="s">
        <v>1232</v>
      </c>
      <c r="O31" s="1" t="s">
        <v>1296</v>
      </c>
      <c r="P31" s="6" t="str">
        <f t="shared" si="0"/>
        <v>INSERT INTO mst_QuerysSqlite VALUES('01','030','OBTENER mst_Empresas','0','999','-- Id: 020 / NombreQuery: OBTENER mst_Empresas _x000D_
SELECT *_x000D_
  FROM mst_Empresas_x000D_
 WHERE Id = ?;','1','DATATABLE','mst_Empresas','READ','AC','44363337',GETDATE(),'44363337',GETDATE())</v>
      </c>
    </row>
    <row r="32" spans="1:16" x14ac:dyDescent="0.35">
      <c r="A32" s="1" t="s">
        <v>15</v>
      </c>
      <c r="B32" s="1" t="s">
        <v>168</v>
      </c>
      <c r="C32" s="1" t="s">
        <v>33</v>
      </c>
      <c r="D32" s="1" t="s">
        <v>18</v>
      </c>
      <c r="E32" s="1" t="s">
        <v>34</v>
      </c>
      <c r="F32" s="1" t="s">
        <v>1839</v>
      </c>
      <c r="G32" s="1" t="s">
        <v>18</v>
      </c>
      <c r="H32" s="1" t="s">
        <v>21</v>
      </c>
      <c r="I32" s="1" t="s">
        <v>36</v>
      </c>
      <c r="J32" s="1" t="s">
        <v>23</v>
      </c>
      <c r="K32" s="1" t="s">
        <v>24</v>
      </c>
      <c r="L32" s="1" t="s">
        <v>1232</v>
      </c>
      <c r="M32" s="1" t="s">
        <v>1298</v>
      </c>
      <c r="N32" s="1" t="s">
        <v>1232</v>
      </c>
      <c r="O32" s="1" t="s">
        <v>1298</v>
      </c>
      <c r="P32" s="6" t="str">
        <f t="shared" si="0"/>
        <v>INSERT INTO mst_QuerysSqlite VALUES('01','031','CREAR TABLA mst_Modulos','0','3','--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);','0','NONQUERY','mst_Modulos','CREATE TABLE','AC','44363337',GETDATE(),'44363337',GETDATE())</v>
      </c>
    </row>
    <row r="33" spans="1:16" x14ac:dyDescent="0.35">
      <c r="A33" s="1" t="s">
        <v>15</v>
      </c>
      <c r="B33" s="1" t="s">
        <v>172</v>
      </c>
      <c r="C33" s="1" t="s">
        <v>353</v>
      </c>
      <c r="D33" s="1" t="s">
        <v>18</v>
      </c>
      <c r="E33" s="1" t="s">
        <v>1258</v>
      </c>
      <c r="F33" s="1" t="s">
        <v>1840</v>
      </c>
      <c r="G33" s="1" t="s">
        <v>45</v>
      </c>
      <c r="H33" s="1" t="s">
        <v>21</v>
      </c>
      <c r="I33" s="1" t="s">
        <v>36</v>
      </c>
      <c r="J33" s="1" t="s">
        <v>131</v>
      </c>
      <c r="K33" s="1" t="s">
        <v>24</v>
      </c>
      <c r="L33" s="1" t="s">
        <v>1232</v>
      </c>
      <c r="M33" s="1" t="s">
        <v>1300</v>
      </c>
      <c r="N33" s="1" t="s">
        <v>1232</v>
      </c>
      <c r="O33" s="1" t="s">
        <v>1300</v>
      </c>
      <c r="P33" s="6" t="str">
        <f t="shared" si="0"/>
        <v>INSERT INTO mst_QuerysSqlite VALUES('01','032','ACTUALIZAR mst_Modulos','0','999','-- Id: 022 / NombreQuery: ACTUALIZAR mst_Modulos _x000D_
UPDATE mst_Modulos_x000D_
   SET Dex = ?,_x000D_
       Icono = ?,_x000D_
       IdEstado = ?,_x000D_
       --IdUsuarioActualiza = ?,_x000D_
       FechaHoraActualizacion = DATETIME(''''now'''',''''localtime'''') _x000D_
 WHERE Id = ?;','5','NONQUERY','mst_Modulos','UPDATE','AC','44363337',GETDATE(),'44363337',GETDATE())</v>
      </c>
    </row>
    <row r="34" spans="1:16" x14ac:dyDescent="0.35">
      <c r="A34" s="1" t="s">
        <v>15</v>
      </c>
      <c r="B34" s="1" t="s">
        <v>175</v>
      </c>
      <c r="C34" s="1" t="s">
        <v>356</v>
      </c>
      <c r="D34" s="1" t="s">
        <v>18</v>
      </c>
      <c r="E34" s="1" t="s">
        <v>1258</v>
      </c>
      <c r="F34" s="1" t="s">
        <v>1841</v>
      </c>
      <c r="G34" s="1" t="s">
        <v>18</v>
      </c>
      <c r="H34" s="1" t="s">
        <v>135</v>
      </c>
      <c r="I34" s="1" t="s">
        <v>36</v>
      </c>
      <c r="J34" s="1" t="s">
        <v>126</v>
      </c>
      <c r="K34" s="1" t="s">
        <v>24</v>
      </c>
      <c r="L34" s="1" t="s">
        <v>1232</v>
      </c>
      <c r="M34" s="1" t="s">
        <v>1302</v>
      </c>
      <c r="N34" s="1" t="s">
        <v>1232</v>
      </c>
      <c r="O34" s="1" t="s">
        <v>1302</v>
      </c>
      <c r="P34" s="6" t="str">
        <f t="shared" si="0"/>
        <v>INSERT INTO mst_QuerysSqlite VALUES('01','033','CLAVE VALOR mst_Modulos','0','999','-- Id: 023 / NombreQuery: CLAVE VALOR mst_Modulos _x000D_
SELECT Id Clave,_x000D_
       Dex Valor,_x000D_
       Id || '''' | '''' || Dex Concatenado_x000D_
  FROM mst_Modulos;','0','DATATABLE','mst_Modulos','READ','AC','44363337',GETDATE(),'44363337',GETDATE())</v>
      </c>
    </row>
    <row r="35" spans="1:16" x14ac:dyDescent="0.35">
      <c r="A35" s="1" t="s">
        <v>15</v>
      </c>
      <c r="B35" s="1" t="s">
        <v>179</v>
      </c>
      <c r="C35" s="1" t="s">
        <v>360</v>
      </c>
      <c r="D35" s="1" t="s">
        <v>18</v>
      </c>
      <c r="E35" s="1" t="s">
        <v>1258</v>
      </c>
      <c r="F35" s="1" t="s">
        <v>1842</v>
      </c>
      <c r="G35" s="1" t="s">
        <v>18</v>
      </c>
      <c r="H35" s="1" t="s">
        <v>135</v>
      </c>
      <c r="I35" s="1" t="s">
        <v>36</v>
      </c>
      <c r="J35" s="1" t="s">
        <v>126</v>
      </c>
      <c r="K35" s="1" t="s">
        <v>24</v>
      </c>
      <c r="L35" s="1" t="s">
        <v>1232</v>
      </c>
      <c r="M35" s="1" t="s">
        <v>1304</v>
      </c>
      <c r="N35" s="1" t="s">
        <v>1232</v>
      </c>
      <c r="O35" s="1" t="s">
        <v>1304</v>
      </c>
      <c r="P35" s="6" t="str">
        <f t="shared" si="0"/>
        <v>INSERT INTO mst_QuerysSqlite VALUES('01','034','DESCARGAR DATA mst_Modulos','0','999','-- Id: 024 / NombreQuery: DESCARGAR DATA mst_Modulos _x000D_
EXEC sp_Dgm_Gen_ListarModulos','0','DATATABLE','mst_Modulos','READ','AC','44363337',GETDATE(),'44363337',GETDATE())</v>
      </c>
    </row>
    <row r="36" spans="1:16" x14ac:dyDescent="0.35">
      <c r="A36" s="1" t="s">
        <v>15</v>
      </c>
      <c r="B36" s="1" t="s">
        <v>182</v>
      </c>
      <c r="C36" s="1" t="s">
        <v>363</v>
      </c>
      <c r="D36" s="1" t="s">
        <v>18</v>
      </c>
      <c r="E36" s="1" t="s">
        <v>1258</v>
      </c>
      <c r="F36" s="1" t="s">
        <v>1843</v>
      </c>
      <c r="G36" s="1" t="s">
        <v>19</v>
      </c>
      <c r="H36" s="1" t="s">
        <v>21</v>
      </c>
      <c r="I36" s="1" t="s">
        <v>36</v>
      </c>
      <c r="J36" s="1" t="s">
        <v>143</v>
      </c>
      <c r="K36" s="1" t="s">
        <v>24</v>
      </c>
      <c r="L36" s="1" t="s">
        <v>1232</v>
      </c>
      <c r="M36" s="1" t="s">
        <v>1306</v>
      </c>
      <c r="N36" s="1" t="s">
        <v>1232</v>
      </c>
      <c r="O36" s="1" t="s">
        <v>1306</v>
      </c>
      <c r="P36" s="6" t="str">
        <f t="shared" si="0"/>
        <v>INSERT INTO mst_QuerysSqlite VALUES('01','035','ELIMINAR mst_Modulos','0','999','-- Id: 025 / NombreQuery: ELIMINAR mst_Modulos _x000D_
DELETE FROM mst_Modulos_x000D_
      WHERE Id = ?;','1','NONQUERY','mst_Modulos','DELETE','AC','44363337',GETDATE(),'44363337',GETDATE())</v>
      </c>
    </row>
    <row r="37" spans="1:16" x14ac:dyDescent="0.35">
      <c r="A37" s="1" t="s">
        <v>15</v>
      </c>
      <c r="B37" s="1" t="s">
        <v>186</v>
      </c>
      <c r="C37" s="1" t="s">
        <v>367</v>
      </c>
      <c r="D37" s="1" t="s">
        <v>18</v>
      </c>
      <c r="E37" s="1" t="s">
        <v>1258</v>
      </c>
      <c r="F37" s="1" t="s">
        <v>1844</v>
      </c>
      <c r="G37" s="1" t="s">
        <v>18</v>
      </c>
      <c r="H37" s="1" t="s">
        <v>21</v>
      </c>
      <c r="I37" s="1" t="s">
        <v>36</v>
      </c>
      <c r="J37" s="1" t="s">
        <v>148</v>
      </c>
      <c r="K37" s="1" t="s">
        <v>24</v>
      </c>
      <c r="L37" s="1" t="s">
        <v>1232</v>
      </c>
      <c r="M37" s="1" t="s">
        <v>1308</v>
      </c>
      <c r="N37" s="1" t="s">
        <v>1232</v>
      </c>
      <c r="O37" s="1" t="s">
        <v>1308</v>
      </c>
      <c r="P37" s="6" t="str">
        <f t="shared" si="0"/>
        <v>INSERT INTO mst_QuerysSqlite VALUES('01','036','ELIMINAR TABLA mst_Modulos','0','999','-- Id: 026 / NombreQuery: ELIMINAR TABLA mst_Modulos _x000D_
DROP TABLE IF EXISTS mst_Modulos;','0','NONQUERY','mst_Modulos','DELETE TABLE','AC','44363337',GETDATE(),'44363337',GETDATE())</v>
      </c>
    </row>
    <row r="38" spans="1:16" x14ac:dyDescent="0.35">
      <c r="A38" s="1" t="s">
        <v>15</v>
      </c>
      <c r="B38" s="1" t="s">
        <v>189</v>
      </c>
      <c r="C38" s="1" t="s">
        <v>370</v>
      </c>
      <c r="D38" s="1" t="s">
        <v>18</v>
      </c>
      <c r="E38" s="1" t="s">
        <v>1258</v>
      </c>
      <c r="F38" s="1" t="s">
        <v>1845</v>
      </c>
      <c r="G38" s="1" t="s">
        <v>51</v>
      </c>
      <c r="H38" s="1" t="s">
        <v>21</v>
      </c>
      <c r="I38" s="1" t="s">
        <v>36</v>
      </c>
      <c r="J38" s="1" t="s">
        <v>152</v>
      </c>
      <c r="K38" s="1" t="s">
        <v>24</v>
      </c>
      <c r="L38" s="1" t="s">
        <v>1232</v>
      </c>
      <c r="M38" s="1" t="s">
        <v>1310</v>
      </c>
      <c r="N38" s="1" t="s">
        <v>1232</v>
      </c>
      <c r="O38" s="1" t="s">
        <v>1310</v>
      </c>
      <c r="P38" s="6" t="str">
        <f t="shared" si="0"/>
        <v>INSERT INTO mst_QuerysSqlite VALUES('01','037','INSERTAR mst_Modulos','0','999','--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);','6','NONQUERY','mst_Modulos','CREATE','AC','44363337',GETDATE(),'44363337',GETDATE())</v>
      </c>
    </row>
    <row r="39" spans="1:16" x14ac:dyDescent="0.35">
      <c r="A39" s="1" t="s">
        <v>15</v>
      </c>
      <c r="B39" s="1" t="s">
        <v>193</v>
      </c>
      <c r="C39" s="1" t="s">
        <v>374</v>
      </c>
      <c r="D39" s="1" t="s">
        <v>18</v>
      </c>
      <c r="E39" s="1" t="s">
        <v>1258</v>
      </c>
      <c r="F39" s="1" t="s">
        <v>1846</v>
      </c>
      <c r="G39" s="1" t="s">
        <v>18</v>
      </c>
      <c r="H39" s="1" t="s">
        <v>21</v>
      </c>
      <c r="I39" s="1" t="s">
        <v>36</v>
      </c>
      <c r="J39" s="1" t="s">
        <v>143</v>
      </c>
      <c r="K39" s="1" t="s">
        <v>24</v>
      </c>
      <c r="L39" s="1" t="s">
        <v>1232</v>
      </c>
      <c r="M39" s="1" t="s">
        <v>1312</v>
      </c>
      <c r="N39" s="1" t="s">
        <v>1232</v>
      </c>
      <c r="O39" s="1" t="s">
        <v>1312</v>
      </c>
      <c r="P39" s="6" t="str">
        <f t="shared" si="0"/>
        <v>INSERT INTO mst_QuerysSqlite VALUES('01','038','LIMPIAR TABLA mst_Modulos','0','999','-- Id: 028 / NombreQuery: LIMPIAR TABLA mst_Modulos _x000D_
DELETE FROM mst_Modulos;','0','NONQUERY','mst_Modulos','DELETE','AC','44363337',GETDATE(),'44363337',GETDATE())</v>
      </c>
    </row>
    <row r="40" spans="1:16" x14ac:dyDescent="0.35">
      <c r="A40" s="1" t="s">
        <v>15</v>
      </c>
      <c r="B40" s="1" t="s">
        <v>196</v>
      </c>
      <c r="C40" s="1" t="s">
        <v>378</v>
      </c>
      <c r="D40" s="1" t="s">
        <v>18</v>
      </c>
      <c r="E40" s="1" t="s">
        <v>1258</v>
      </c>
      <c r="F40" s="1" t="s">
        <v>1847</v>
      </c>
      <c r="G40" s="1" t="s">
        <v>19</v>
      </c>
      <c r="H40" s="1" t="s">
        <v>135</v>
      </c>
      <c r="I40" s="1" t="s">
        <v>36</v>
      </c>
      <c r="J40" s="1" t="s">
        <v>126</v>
      </c>
      <c r="K40" s="1" t="s">
        <v>24</v>
      </c>
      <c r="L40" s="1" t="s">
        <v>1232</v>
      </c>
      <c r="M40" s="1" t="s">
        <v>1314</v>
      </c>
      <c r="N40" s="1" t="s">
        <v>1232</v>
      </c>
      <c r="O40" s="1" t="s">
        <v>1314</v>
      </c>
      <c r="P40" s="6" t="str">
        <f t="shared" si="0"/>
        <v>INSERT INTO mst_QuerysSqlite VALUES('01','039','LISTAR mst_Modulos','0','999','-- Id: 029 / NombreQuery: LISTAR mst_Modulos _x000D_
SELECT Id,_x000D_
       Dex_x000D_
  FROM mst_Modulos_x000D_
 WHERE IdEstado = ''''AC'''' AND _x000D_
       Id &lt;&gt; 0 AND _x000D_
       IdEmpresa = ?;','1','DATATABLE','mst_Modulos','READ','AC','44363337',GETDATE(),'44363337',GETDATE())</v>
      </c>
    </row>
    <row r="41" spans="1:16" x14ac:dyDescent="0.35">
      <c r="A41" s="1" t="s">
        <v>15</v>
      </c>
      <c r="B41" s="1" t="s">
        <v>200</v>
      </c>
      <c r="C41" s="1" t="s">
        <v>381</v>
      </c>
      <c r="D41" s="1" t="s">
        <v>18</v>
      </c>
      <c r="E41" s="1" t="s">
        <v>1258</v>
      </c>
      <c r="F41" s="1" t="s">
        <v>1848</v>
      </c>
      <c r="G41" s="1" t="s">
        <v>19</v>
      </c>
      <c r="H41" s="1" t="s">
        <v>135</v>
      </c>
      <c r="I41" s="1" t="s">
        <v>36</v>
      </c>
      <c r="J41" s="1" t="s">
        <v>126</v>
      </c>
      <c r="K41" s="1" t="s">
        <v>24</v>
      </c>
      <c r="L41" s="1" t="s">
        <v>1232</v>
      </c>
      <c r="M41" s="1" t="s">
        <v>1316</v>
      </c>
      <c r="N41" s="1" t="s">
        <v>1232</v>
      </c>
      <c r="O41" s="1" t="s">
        <v>1316</v>
      </c>
      <c r="P41" s="6" t="str">
        <f t="shared" si="0"/>
        <v>INSERT INTO mst_QuerysSqlite VALUES('01','040','OBTENER mst_Modulos','0','999','-- Id: 030 / NombreQuery: OBTENER mst_Modulos _x000D_
SELECT *_x000D_
  FROM mst_Modulos_x000D_
 WHERE Id = ?;','1','DATATABLE','mst_Modulos','READ','AC','44363337',GETDATE(),'44363337',GETDATE())</v>
      </c>
    </row>
    <row r="42" spans="1:16" x14ac:dyDescent="0.35">
      <c r="A42" s="1" t="s">
        <v>15</v>
      </c>
      <c r="B42" s="1" t="s">
        <v>203</v>
      </c>
      <c r="C42" s="1" t="s">
        <v>39</v>
      </c>
      <c r="D42" s="1" t="s">
        <v>18</v>
      </c>
      <c r="E42" s="1" t="s">
        <v>40</v>
      </c>
      <c r="F42" s="1" t="s">
        <v>1849</v>
      </c>
      <c r="G42" s="1" t="s">
        <v>18</v>
      </c>
      <c r="H42" s="1" t="s">
        <v>21</v>
      </c>
      <c r="I42" s="1" t="s">
        <v>42</v>
      </c>
      <c r="J42" s="1" t="s">
        <v>23</v>
      </c>
      <c r="K42" s="1" t="s">
        <v>24</v>
      </c>
      <c r="L42" s="1" t="s">
        <v>1232</v>
      </c>
      <c r="M42" s="1" t="s">
        <v>1318</v>
      </c>
      <c r="N42" s="1" t="s">
        <v>1232</v>
      </c>
      <c r="O42" s="1" t="s">
        <v>1318</v>
      </c>
      <c r="P42" s="6" t="str">
        <f t="shared" si="0"/>
        <v>INSERT INTO mst_QuerysSqlite VALUES('01','041','CREAR TABLA mst_Dias','0','4','--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);','0','NONQUERY','mst_Dias','CREATE TABLE','AC','44363337',GETDATE(),'44363337',GETDATE())</v>
      </c>
    </row>
    <row r="43" spans="1:16" x14ac:dyDescent="0.35">
      <c r="A43" s="1" t="s">
        <v>15</v>
      </c>
      <c r="B43" s="1" t="s">
        <v>207</v>
      </c>
      <c r="C43" s="1" t="s">
        <v>229</v>
      </c>
      <c r="D43" s="1" t="s">
        <v>18</v>
      </c>
      <c r="E43" s="1" t="s">
        <v>1258</v>
      </c>
      <c r="F43" s="1" t="s">
        <v>1850</v>
      </c>
      <c r="G43" s="1" t="s">
        <v>89</v>
      </c>
      <c r="H43" s="1" t="s">
        <v>21</v>
      </c>
      <c r="I43" s="1" t="s">
        <v>42</v>
      </c>
      <c r="J43" s="1" t="s">
        <v>131</v>
      </c>
      <c r="K43" s="1" t="s">
        <v>24</v>
      </c>
      <c r="L43" s="1" t="s">
        <v>1232</v>
      </c>
      <c r="M43" s="1" t="s">
        <v>1320</v>
      </c>
      <c r="N43" s="1" t="s">
        <v>1232</v>
      </c>
      <c r="O43" s="1" t="s">
        <v>1320</v>
      </c>
      <c r="P43" s="6" t="str">
        <f t="shared" si="0"/>
        <v>INSERT INTO mst_QuerysSqlite VALUES('01','042','ACTUALIZAR mst_Dias','0','999','--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?;','13','NONQUERY','mst_Dias','UPDATE','AC','44363337',GETDATE(),'44363337',GETDATE())</v>
      </c>
    </row>
    <row r="44" spans="1:16" x14ac:dyDescent="0.35">
      <c r="A44" s="1" t="s">
        <v>15</v>
      </c>
      <c r="B44" s="1" t="s">
        <v>210</v>
      </c>
      <c r="C44" s="1" t="s">
        <v>233</v>
      </c>
      <c r="D44" s="1" t="s">
        <v>18</v>
      </c>
      <c r="E44" s="1" t="s">
        <v>1258</v>
      </c>
      <c r="F44" s="1" t="s">
        <v>1851</v>
      </c>
      <c r="G44" s="1" t="s">
        <v>18</v>
      </c>
      <c r="H44" s="1" t="s">
        <v>135</v>
      </c>
      <c r="I44" s="1" t="s">
        <v>42</v>
      </c>
      <c r="J44" s="1" t="s">
        <v>126</v>
      </c>
      <c r="K44" s="1" t="s">
        <v>24</v>
      </c>
      <c r="L44" s="1" t="s">
        <v>1232</v>
      </c>
      <c r="M44" s="1" t="s">
        <v>1322</v>
      </c>
      <c r="N44" s="1" t="s">
        <v>1232</v>
      </c>
      <c r="O44" s="1" t="s">
        <v>1322</v>
      </c>
      <c r="P44" s="6" t="str">
        <f t="shared" si="0"/>
        <v>INSERT INTO mst_QuerysSqlite VALUES('01','043','DESCARGAR DATA mst_Dias','0','999','-- Id: 033 / NombreQuery: DESCARGAR DATA mst_Dias _x000D_
EXEC sp_Dgm_Gen_ListarDias','0','DATATABLE','mst_Dias','READ','AC','44363337',GETDATE(),'44363337',GETDATE())</v>
      </c>
    </row>
    <row r="45" spans="1:16" x14ac:dyDescent="0.35">
      <c r="A45" s="1" t="s">
        <v>15</v>
      </c>
      <c r="B45" s="1" t="s">
        <v>214</v>
      </c>
      <c r="C45" s="1" t="s">
        <v>236</v>
      </c>
      <c r="D45" s="1" t="s">
        <v>18</v>
      </c>
      <c r="E45" s="1" t="s">
        <v>1258</v>
      </c>
      <c r="F45" s="1" t="s">
        <v>1852</v>
      </c>
      <c r="G45" s="1" t="s">
        <v>19</v>
      </c>
      <c r="H45" s="1" t="s">
        <v>21</v>
      </c>
      <c r="I45" s="1" t="s">
        <v>42</v>
      </c>
      <c r="J45" s="1" t="s">
        <v>143</v>
      </c>
      <c r="K45" s="1" t="s">
        <v>24</v>
      </c>
      <c r="L45" s="1" t="s">
        <v>1232</v>
      </c>
      <c r="M45" s="1" t="s">
        <v>1324</v>
      </c>
      <c r="N45" s="1" t="s">
        <v>1232</v>
      </c>
      <c r="O45" s="1" t="s">
        <v>1324</v>
      </c>
      <c r="P45" s="6" t="str">
        <f t="shared" si="0"/>
        <v>INSERT INTO mst_QuerysSqlite VALUES('01','044','ELIMINAR mst_Dias','0','999','-- Id: 034 / NombreQuery: ELIMINAR mst_Dias _x000D_
DELETE FROM mst_Dias_x000D_
      WHERE Dia = ?;','1','NONQUERY','mst_Dias','DELETE','AC','44363337',GETDATE(),'44363337',GETDATE())</v>
      </c>
    </row>
    <row r="46" spans="1:16" x14ac:dyDescent="0.35">
      <c r="A46" s="1" t="s">
        <v>15</v>
      </c>
      <c r="B46" s="1" t="s">
        <v>217</v>
      </c>
      <c r="C46" s="1" t="s">
        <v>240</v>
      </c>
      <c r="D46" s="1" t="s">
        <v>18</v>
      </c>
      <c r="E46" s="1" t="s">
        <v>1258</v>
      </c>
      <c r="F46" s="1" t="s">
        <v>1853</v>
      </c>
      <c r="G46" s="1" t="s">
        <v>18</v>
      </c>
      <c r="H46" s="1" t="s">
        <v>21</v>
      </c>
      <c r="I46" s="1" t="s">
        <v>42</v>
      </c>
      <c r="J46" s="1" t="s">
        <v>148</v>
      </c>
      <c r="K46" s="1" t="s">
        <v>24</v>
      </c>
      <c r="L46" s="1" t="s">
        <v>1232</v>
      </c>
      <c r="M46" s="1" t="s">
        <v>1326</v>
      </c>
      <c r="N46" s="1" t="s">
        <v>1232</v>
      </c>
      <c r="O46" s="1" t="s">
        <v>1326</v>
      </c>
      <c r="P46" s="6" t="str">
        <f t="shared" si="0"/>
        <v>INSERT INTO mst_QuerysSqlite VALUES('01','045','ELIMINAR TABLA mst_Dias','0','999','-- Id: 035 / NombreQuery: ELIMINAR TABLA mst_Dias _x000D_
DROP TABLE IF EXISTS mst_Dias;','0','NONQUERY','mst_Dias','DELETE TABLE','AC','44363337',GETDATE(),'44363337',GETDATE())</v>
      </c>
    </row>
    <row r="47" spans="1:16" x14ac:dyDescent="0.35">
      <c r="A47" s="1" t="s">
        <v>15</v>
      </c>
      <c r="B47" s="1" t="s">
        <v>221</v>
      </c>
      <c r="C47" s="1" t="s">
        <v>243</v>
      </c>
      <c r="D47" s="1" t="s">
        <v>18</v>
      </c>
      <c r="E47" s="1" t="s">
        <v>1258</v>
      </c>
      <c r="F47" s="1" t="s">
        <v>1854</v>
      </c>
      <c r="G47" s="1" t="s">
        <v>89</v>
      </c>
      <c r="H47" s="1" t="s">
        <v>21</v>
      </c>
      <c r="I47" s="1" t="s">
        <v>42</v>
      </c>
      <c r="J47" s="1" t="s">
        <v>152</v>
      </c>
      <c r="K47" s="1" t="s">
        <v>24</v>
      </c>
      <c r="L47" s="1" t="s">
        <v>1232</v>
      </c>
      <c r="M47" s="1" t="s">
        <v>1328</v>
      </c>
      <c r="N47" s="1" t="s">
        <v>1232</v>
      </c>
      <c r="O47" s="1" t="s">
        <v>1328</v>
      </c>
      <c r="P47" s="6" t="str">
        <f t="shared" si="0"/>
        <v>INSERT INTO mst_QuerysSqlite VALUES('01','046','INSERTAR mst_Dias','0','999','--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);','13','NONQUERY','mst_Dias','CREATE','AC','44363337',GETDATE(),'44363337',GETDATE())</v>
      </c>
    </row>
    <row r="48" spans="1:16" x14ac:dyDescent="0.35">
      <c r="A48" s="1" t="s">
        <v>15</v>
      </c>
      <c r="B48" s="1" t="s">
        <v>225</v>
      </c>
      <c r="C48" s="1" t="s">
        <v>247</v>
      </c>
      <c r="D48" s="1" t="s">
        <v>18</v>
      </c>
      <c r="E48" s="1" t="s">
        <v>1258</v>
      </c>
      <c r="F48" s="1" t="s">
        <v>1855</v>
      </c>
      <c r="G48" s="1" t="s">
        <v>18</v>
      </c>
      <c r="H48" s="1" t="s">
        <v>21</v>
      </c>
      <c r="I48" s="1" t="s">
        <v>42</v>
      </c>
      <c r="J48" s="1" t="s">
        <v>143</v>
      </c>
      <c r="K48" s="1" t="s">
        <v>24</v>
      </c>
      <c r="L48" s="1" t="s">
        <v>1232</v>
      </c>
      <c r="M48" s="1" t="s">
        <v>1330</v>
      </c>
      <c r="N48" s="1" t="s">
        <v>1232</v>
      </c>
      <c r="O48" s="1" t="s">
        <v>1330</v>
      </c>
      <c r="P48" s="6" t="str">
        <f t="shared" si="0"/>
        <v>INSERT INTO mst_QuerysSqlite VALUES('01','047','LIMPIAR TABLA mst_Dias','0','999','-- Id: 037 / NombreQuery: LIMPIAR TABLA mst_Dias _x000D_
DELETE FROM mst_Dias;','0','NONQUERY','mst_Dias','DELETE','AC','44363337',GETDATE(),'44363337',GETDATE())</v>
      </c>
    </row>
    <row r="49" spans="1:16" x14ac:dyDescent="0.35">
      <c r="A49" s="1" t="s">
        <v>15</v>
      </c>
      <c r="B49" s="1" t="s">
        <v>228</v>
      </c>
      <c r="C49" s="1" t="s">
        <v>250</v>
      </c>
      <c r="D49" s="1" t="s">
        <v>18</v>
      </c>
      <c r="E49" s="1" t="s">
        <v>1258</v>
      </c>
      <c r="F49" s="1" t="s">
        <v>1856</v>
      </c>
      <c r="G49" s="1" t="s">
        <v>18</v>
      </c>
      <c r="H49" s="1" t="s">
        <v>135</v>
      </c>
      <c r="I49" s="1" t="s">
        <v>42</v>
      </c>
      <c r="J49" s="1" t="s">
        <v>126</v>
      </c>
      <c r="K49" s="1" t="s">
        <v>24</v>
      </c>
      <c r="L49" s="1" t="s">
        <v>1232</v>
      </c>
      <c r="M49" s="1" t="s">
        <v>1332</v>
      </c>
      <c r="N49" s="1" t="s">
        <v>1232</v>
      </c>
      <c r="O49" s="1" t="s">
        <v>1332</v>
      </c>
      <c r="P49" s="6" t="str">
        <f t="shared" si="0"/>
        <v>INSERT INTO mst_QuerysSqlite VALUES('01','048','LISTAR mst_Dias','0','999','-- Id: 038 / NombreQuery: LISTAR mst_Dias _x000D_
SELECT *_x000D_
  FROM mst_Dias;','0','DATATABLE','mst_Dias','READ','AC','44363337',GETDATE(),'44363337',GETDATE())</v>
      </c>
    </row>
    <row r="50" spans="1:16" x14ac:dyDescent="0.35">
      <c r="A50" s="1" t="s">
        <v>15</v>
      </c>
      <c r="B50" s="1" t="s">
        <v>232</v>
      </c>
      <c r="C50" s="1" t="s">
        <v>254</v>
      </c>
      <c r="D50" s="1" t="s">
        <v>18</v>
      </c>
      <c r="E50" s="1" t="s">
        <v>1258</v>
      </c>
      <c r="F50" s="1" t="s">
        <v>1857</v>
      </c>
      <c r="G50" s="1" t="s">
        <v>19</v>
      </c>
      <c r="H50" s="1" t="s">
        <v>135</v>
      </c>
      <c r="I50" s="1" t="s">
        <v>42</v>
      </c>
      <c r="J50" s="1" t="s">
        <v>126</v>
      </c>
      <c r="K50" s="1" t="s">
        <v>24</v>
      </c>
      <c r="L50" s="1" t="s">
        <v>1232</v>
      </c>
      <c r="M50" s="1" t="s">
        <v>1334</v>
      </c>
      <c r="N50" s="1" t="s">
        <v>1232</v>
      </c>
      <c r="O50" s="1" t="s">
        <v>1334</v>
      </c>
      <c r="P50" s="6" t="str">
        <f t="shared" si="0"/>
        <v>INSERT INTO mst_QuerysSqlite VALUES('01','049','OBTENER mst_Dias','0','999','-- Id: 039 / NombreQuery: OBTENER mst_Dias _x000D_
SELECT *_x000D_
  FROM mst_DiaS_x000D_
 WHERE Id = ?;','1','DATATABLE','mst_Dias','READ','AC','44363337',GETDATE(),'44363337',GETDATE())</v>
      </c>
    </row>
    <row r="51" spans="1:16" x14ac:dyDescent="0.35">
      <c r="A51" s="1" t="s">
        <v>15</v>
      </c>
      <c r="B51" s="1" t="s">
        <v>235</v>
      </c>
      <c r="C51" s="1" t="s">
        <v>44</v>
      </c>
      <c r="D51" s="1" t="s">
        <v>18</v>
      </c>
      <c r="E51" s="1" t="s">
        <v>45</v>
      </c>
      <c r="F51" s="1" t="s">
        <v>1858</v>
      </c>
      <c r="G51" s="1" t="s">
        <v>18</v>
      </c>
      <c r="H51" s="1" t="s">
        <v>21</v>
      </c>
      <c r="I51" s="1" t="s">
        <v>47</v>
      </c>
      <c r="J51" s="1" t="s">
        <v>23</v>
      </c>
      <c r="K51" s="1" t="s">
        <v>24</v>
      </c>
      <c r="L51" s="1" t="s">
        <v>1232</v>
      </c>
      <c r="M51" s="1" t="s">
        <v>1336</v>
      </c>
      <c r="N51" s="1" t="s">
        <v>1232</v>
      </c>
      <c r="O51" s="1" t="s">
        <v>1336</v>
      </c>
      <c r="P51" s="6" t="str">
        <f t="shared" si="0"/>
        <v>INSERT INTO mst_QuerysSqlite VALUES('01','050','CREAR TABLA mst_Usuarios','0','5','--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);','0','NONQUERY','mst_Usuarios','CREATE TABLE','AC','44363337',GETDATE(),'44363337',GETDATE())</v>
      </c>
    </row>
    <row r="52" spans="1:16" x14ac:dyDescent="0.35">
      <c r="A52" s="1" t="s">
        <v>15</v>
      </c>
      <c r="B52" s="1" t="s">
        <v>239</v>
      </c>
      <c r="C52" s="1" t="s">
        <v>518</v>
      </c>
      <c r="D52" s="1" t="s">
        <v>18</v>
      </c>
      <c r="E52" s="1" t="s">
        <v>1258</v>
      </c>
      <c r="F52" s="1" t="s">
        <v>1859</v>
      </c>
      <c r="G52" s="1" t="s">
        <v>73</v>
      </c>
      <c r="H52" s="1" t="s">
        <v>21</v>
      </c>
      <c r="I52" s="1" t="s">
        <v>47</v>
      </c>
      <c r="J52" s="1" t="s">
        <v>131</v>
      </c>
      <c r="K52" s="1" t="s">
        <v>24</v>
      </c>
      <c r="L52" s="1" t="s">
        <v>1232</v>
      </c>
      <c r="M52" s="1" t="s">
        <v>1338</v>
      </c>
      <c r="N52" s="1" t="s">
        <v>1232</v>
      </c>
      <c r="O52" s="1" t="s">
        <v>1338</v>
      </c>
      <c r="P52" s="6" t="str">
        <f t="shared" si="0"/>
        <v>INSERT INTO mst_QuerysSqlite VALUES('01','051','ACTUALIZAR mst_Usuarios','0','999','--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?;','10','NONQUERY','mst_Usuarios','UPDATE','AC','44363337',GETDATE(),'44363337',GETDATE())</v>
      </c>
    </row>
    <row r="53" spans="1:16" x14ac:dyDescent="0.35">
      <c r="A53" s="1" t="s">
        <v>15</v>
      </c>
      <c r="B53" s="1" t="s">
        <v>242</v>
      </c>
      <c r="C53" s="1" t="s">
        <v>522</v>
      </c>
      <c r="D53" s="1" t="s">
        <v>18</v>
      </c>
      <c r="E53" s="1" t="s">
        <v>1258</v>
      </c>
      <c r="F53" s="1" t="s">
        <v>1860</v>
      </c>
      <c r="G53" s="1" t="s">
        <v>18</v>
      </c>
      <c r="H53" s="1" t="s">
        <v>135</v>
      </c>
      <c r="I53" s="1" t="s">
        <v>47</v>
      </c>
      <c r="J53" s="1" t="s">
        <v>126</v>
      </c>
      <c r="K53" s="1" t="s">
        <v>24</v>
      </c>
      <c r="L53" s="1" t="s">
        <v>1232</v>
      </c>
      <c r="M53" s="1" t="s">
        <v>1340</v>
      </c>
      <c r="N53" s="1" t="s">
        <v>1232</v>
      </c>
      <c r="O53" s="1" t="s">
        <v>1340</v>
      </c>
      <c r="P53" s="6" t="str">
        <f t="shared" si="0"/>
        <v>INSERT INTO mst_QuerysSqlite VALUES('01','052','DESCARGAR DATA mst_Usuarios','0','999','-- Id: 042 / NombreQuery: DESCARGAR DATA mst_Usuarios _x000D_
EXEC sp_Dgm_Gen_ListarUsuarios','0','DATATABLE','mst_Usuarios','READ','AC','44363337',GETDATE(),'44363337',GETDATE())</v>
      </c>
    </row>
    <row r="54" spans="1:16" x14ac:dyDescent="0.35">
      <c r="A54" s="1" t="s">
        <v>15</v>
      </c>
      <c r="B54" s="1" t="s">
        <v>246</v>
      </c>
      <c r="C54" s="1" t="s">
        <v>526</v>
      </c>
      <c r="D54" s="1" t="s">
        <v>18</v>
      </c>
      <c r="E54" s="1" t="s">
        <v>1258</v>
      </c>
      <c r="F54" s="1" t="s">
        <v>1861</v>
      </c>
      <c r="G54" s="1" t="s">
        <v>29</v>
      </c>
      <c r="H54" s="1" t="s">
        <v>21</v>
      </c>
      <c r="I54" s="1" t="s">
        <v>47</v>
      </c>
      <c r="J54" s="1" t="s">
        <v>143</v>
      </c>
      <c r="K54" s="1" t="s">
        <v>24</v>
      </c>
      <c r="L54" s="1" t="s">
        <v>1232</v>
      </c>
      <c r="M54" s="1" t="s">
        <v>1342</v>
      </c>
      <c r="N54" s="1" t="s">
        <v>1232</v>
      </c>
      <c r="O54" s="1" t="s">
        <v>1342</v>
      </c>
      <c r="P54" s="6" t="str">
        <f t="shared" si="0"/>
        <v>INSERT INTO mst_QuerysSqlite VALUES('01','053','ELIMINAR mst_Usuarios','0','999','-- Id: 043 / NombreQuery: ELIMINAR mst_Usuarios _x000D_
DELETE FROM mst_Usuarios_x000D_
      WHERE IdEmpresa = ? AND _x000D_
            Id = ?;','2','NONQUERY','mst_Usuarios','DELETE','AC','44363337',GETDATE(),'44363337',GETDATE())</v>
      </c>
    </row>
    <row r="55" spans="1:16" x14ac:dyDescent="0.35">
      <c r="A55" s="1" t="s">
        <v>15</v>
      </c>
      <c r="B55" s="1" t="s">
        <v>249</v>
      </c>
      <c r="C55" s="1" t="s">
        <v>529</v>
      </c>
      <c r="D55" s="1" t="s">
        <v>18</v>
      </c>
      <c r="E55" s="1" t="s">
        <v>1258</v>
      </c>
      <c r="F55" s="1" t="s">
        <v>1862</v>
      </c>
      <c r="G55" s="1" t="s">
        <v>18</v>
      </c>
      <c r="H55" s="1" t="s">
        <v>21</v>
      </c>
      <c r="I55" s="1" t="s">
        <v>47</v>
      </c>
      <c r="J55" s="1" t="s">
        <v>148</v>
      </c>
      <c r="K55" s="1" t="s">
        <v>24</v>
      </c>
      <c r="L55" s="1" t="s">
        <v>1232</v>
      </c>
      <c r="M55" s="1" t="s">
        <v>1344</v>
      </c>
      <c r="N55" s="1" t="s">
        <v>1232</v>
      </c>
      <c r="O55" s="1" t="s">
        <v>1344</v>
      </c>
      <c r="P55" s="6" t="str">
        <f t="shared" si="0"/>
        <v>INSERT INTO mst_QuerysSqlite VALUES('01','054','ELIMINAR TABLA mst_Usuarios','0','999','-- Id: 044 / NombreQuery: ELIMINAR TABLA mst_Usuarios _x000D_
DROP TABLE IF EXISTS mst_Usuarios;','0','NONQUERY','mst_Usuarios','DELETE TABLE','AC','44363337',GETDATE(),'44363337',GETDATE())</v>
      </c>
    </row>
    <row r="56" spans="1:16" x14ac:dyDescent="0.35">
      <c r="A56" s="1" t="s">
        <v>15</v>
      </c>
      <c r="B56" s="1" t="s">
        <v>253</v>
      </c>
      <c r="C56" s="1" t="s">
        <v>533</v>
      </c>
      <c r="D56" s="1" t="s">
        <v>18</v>
      </c>
      <c r="E56" s="1" t="s">
        <v>1258</v>
      </c>
      <c r="F56" s="1" t="s">
        <v>1863</v>
      </c>
      <c r="G56" s="1" t="s">
        <v>89</v>
      </c>
      <c r="H56" s="1" t="s">
        <v>21</v>
      </c>
      <c r="I56" s="1" t="s">
        <v>47</v>
      </c>
      <c r="J56" s="1" t="s">
        <v>152</v>
      </c>
      <c r="K56" s="1" t="s">
        <v>24</v>
      </c>
      <c r="L56" s="1" t="s">
        <v>1232</v>
      </c>
      <c r="M56" s="1" t="s">
        <v>1346</v>
      </c>
      <c r="N56" s="1" t="s">
        <v>1232</v>
      </c>
      <c r="O56" s="1" t="s">
        <v>1346</v>
      </c>
      <c r="P56" s="6" t="str">
        <f t="shared" si="0"/>
        <v>INSERT INTO mst_QuerysSqlite VALUES('01','055','INSERTAR mst_Usuarios','0','999','--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);','13','NONQUERY','mst_Usuarios','CREATE','AC','44363337',GETDATE(),'44363337',GETDATE())</v>
      </c>
    </row>
    <row r="57" spans="1:16" x14ac:dyDescent="0.35">
      <c r="A57" s="1" t="s">
        <v>15</v>
      </c>
      <c r="B57" s="1" t="s">
        <v>256</v>
      </c>
      <c r="C57" s="1" t="s">
        <v>536</v>
      </c>
      <c r="D57" s="1" t="s">
        <v>18</v>
      </c>
      <c r="E57" s="1" t="s">
        <v>1258</v>
      </c>
      <c r="F57" s="1" t="s">
        <v>1864</v>
      </c>
      <c r="G57" s="1" t="s">
        <v>18</v>
      </c>
      <c r="H57" s="1" t="s">
        <v>21</v>
      </c>
      <c r="I57" s="1" t="s">
        <v>47</v>
      </c>
      <c r="J57" s="1" t="s">
        <v>143</v>
      </c>
      <c r="K57" s="1" t="s">
        <v>24</v>
      </c>
      <c r="L57" s="1" t="s">
        <v>1232</v>
      </c>
      <c r="M57" s="1" t="s">
        <v>1348</v>
      </c>
      <c r="N57" s="1" t="s">
        <v>1232</v>
      </c>
      <c r="O57" s="1" t="s">
        <v>1348</v>
      </c>
      <c r="P57" s="6" t="str">
        <f t="shared" si="0"/>
        <v>INSERT INTO mst_QuerysSqlite VALUES('01','056','LIMPIAR TABLA mst_Usuarios','0','999','-- Id: 046 / NombreQuery: LIMPIAR TABLA mst_Usuarios _x000D_
DELETE FROM mst_Usuarios;','0','NONQUERY','mst_Usuarios','DELETE','AC','44363337',GETDATE(),'44363337',GETDATE())</v>
      </c>
    </row>
    <row r="58" spans="1:16" x14ac:dyDescent="0.35">
      <c r="A58" s="1" t="s">
        <v>15</v>
      </c>
      <c r="B58" s="1" t="s">
        <v>260</v>
      </c>
      <c r="C58" s="1" t="s">
        <v>540</v>
      </c>
      <c r="D58" s="1" t="s">
        <v>18</v>
      </c>
      <c r="E58" s="1" t="s">
        <v>1258</v>
      </c>
      <c r="F58" s="1" t="s">
        <v>1865</v>
      </c>
      <c r="G58" s="1" t="s">
        <v>18</v>
      </c>
      <c r="H58" s="1" t="s">
        <v>135</v>
      </c>
      <c r="I58" s="1" t="s">
        <v>47</v>
      </c>
      <c r="J58" s="1" t="s">
        <v>126</v>
      </c>
      <c r="K58" s="1" t="s">
        <v>24</v>
      </c>
      <c r="L58" s="1" t="s">
        <v>1232</v>
      </c>
      <c r="M58" s="1" t="s">
        <v>1350</v>
      </c>
      <c r="N58" s="1" t="s">
        <v>1232</v>
      </c>
      <c r="O58" s="1" t="s">
        <v>1350</v>
      </c>
      <c r="P58" s="6" t="str">
        <f t="shared" si="0"/>
        <v>INSERT INTO mst_QuerysSqlite VALUES('01','057','LISTAR mst_Usuarios','0','999','-- Id: 047 / NombreQuery: LISTAR mst_Usuarios _x000D_
SELECT *_x000D_
  FROM mst_Usuarios;','0','DATATABLE','mst_Usuarios','READ','AC','44363337',GETDATE(),'44363337',GETDATE())</v>
      </c>
    </row>
    <row r="59" spans="1:16" x14ac:dyDescent="0.35">
      <c r="A59" s="1" t="s">
        <v>15</v>
      </c>
      <c r="B59" s="1" t="s">
        <v>263</v>
      </c>
      <c r="C59" s="1" t="s">
        <v>543</v>
      </c>
      <c r="D59" s="1" t="s">
        <v>18</v>
      </c>
      <c r="E59" s="1" t="s">
        <v>1258</v>
      </c>
      <c r="F59" s="1" t="s">
        <v>1866</v>
      </c>
      <c r="G59" s="1" t="s">
        <v>104</v>
      </c>
      <c r="H59" s="1" t="s">
        <v>135</v>
      </c>
      <c r="I59" s="1" t="s">
        <v>47</v>
      </c>
      <c r="J59" s="1" t="s">
        <v>126</v>
      </c>
      <c r="K59" s="1" t="s">
        <v>24</v>
      </c>
      <c r="L59" s="1" t="s">
        <v>1232</v>
      </c>
      <c r="M59" s="1" t="s">
        <v>1352</v>
      </c>
      <c r="N59" s="1" t="s">
        <v>1232</v>
      </c>
      <c r="O59" s="1" t="s">
        <v>1352</v>
      </c>
      <c r="P59" s="6" t="str">
        <f t="shared" si="0"/>
        <v>INSERT INTO mst_QuerysSqlite VALUES('01','058','OBTENER DATOS LOGIN','0','999','--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?);','16','DATATABLE','mst_Usuarios','READ','AC','44363337',GETDATE(),'44363337',GETDATE())</v>
      </c>
    </row>
    <row r="60" spans="1:16" x14ac:dyDescent="0.35">
      <c r="A60" s="1" t="s">
        <v>15</v>
      </c>
      <c r="B60" s="1" t="s">
        <v>267</v>
      </c>
      <c r="C60" s="1" t="s">
        <v>547</v>
      </c>
      <c r="D60" s="1" t="s">
        <v>18</v>
      </c>
      <c r="E60" s="1" t="s">
        <v>1258</v>
      </c>
      <c r="F60" s="1" t="s">
        <v>1867</v>
      </c>
      <c r="G60" s="1" t="s">
        <v>29</v>
      </c>
      <c r="H60" s="1" t="s">
        <v>135</v>
      </c>
      <c r="I60" s="1" t="s">
        <v>47</v>
      </c>
      <c r="J60" s="1" t="s">
        <v>126</v>
      </c>
      <c r="K60" s="1" t="s">
        <v>24</v>
      </c>
      <c r="L60" s="1" t="s">
        <v>1232</v>
      </c>
      <c r="M60" s="1" t="s">
        <v>1354</v>
      </c>
      <c r="N60" s="1" t="s">
        <v>1232</v>
      </c>
      <c r="O60" s="1" t="s">
        <v>1354</v>
      </c>
      <c r="P60" s="6" t="str">
        <f t="shared" si="0"/>
        <v>INSERT INTO mst_QuerysSqlite VALUES('01','059','OBTENER mst_Usuarios','0','999','-- Id: 049 / NombreQuery: OBTENER mst_Usuarios _x000D_
SELECT *_x000D_
  FROM mst_Usuarios_x000D_
 WHERE IdEmpresa = ? AND _x000D_
       Id = ?;','2','DATATABLE','mst_Usuarios','READ','AC','44363337',GETDATE(),'44363337',GETDATE())</v>
      </c>
    </row>
    <row r="61" spans="1:16" x14ac:dyDescent="0.35">
      <c r="A61" s="1" t="s">
        <v>15</v>
      </c>
      <c r="B61" s="1" t="s">
        <v>270</v>
      </c>
      <c r="C61" s="1" t="s">
        <v>50</v>
      </c>
      <c r="D61" s="1" t="s">
        <v>18</v>
      </c>
      <c r="E61" s="1" t="s">
        <v>51</v>
      </c>
      <c r="F61" s="1" t="s">
        <v>1868</v>
      </c>
      <c r="G61" s="1" t="s">
        <v>18</v>
      </c>
      <c r="H61" s="1" t="s">
        <v>21</v>
      </c>
      <c r="I61" s="1" t="s">
        <v>53</v>
      </c>
      <c r="J61" s="1" t="s">
        <v>23</v>
      </c>
      <c r="K61" s="1" t="s">
        <v>24</v>
      </c>
      <c r="L61" s="1" t="s">
        <v>1232</v>
      </c>
      <c r="M61" s="1" t="s">
        <v>1356</v>
      </c>
      <c r="N61" s="1" t="s">
        <v>1232</v>
      </c>
      <c r="O61" s="1" t="s">
        <v>1356</v>
      </c>
      <c r="P61" s="6" t="str">
        <f t="shared" si="0"/>
        <v>INSERT INTO mst_QuerysSqlite VALUES('01','060','CREAR TABLA mst_Personas','0','6','--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);','0','NONQUERY','mst_Personas','CREATE TABLE','AC','44363337',GETDATE(),'44363337',GETDATE())</v>
      </c>
    </row>
    <row r="62" spans="1:16" x14ac:dyDescent="0.35">
      <c r="A62" s="1" t="s">
        <v>15</v>
      </c>
      <c r="B62" s="1" t="s">
        <v>274</v>
      </c>
      <c r="C62" s="1" t="s">
        <v>418</v>
      </c>
      <c r="D62" s="1" t="s">
        <v>18</v>
      </c>
      <c r="E62" s="1" t="s">
        <v>1258</v>
      </c>
      <c r="F62" s="1" t="s">
        <v>1869</v>
      </c>
      <c r="G62" s="1" t="s">
        <v>67</v>
      </c>
      <c r="H62" s="1" t="s">
        <v>21</v>
      </c>
      <c r="I62" s="1" t="s">
        <v>53</v>
      </c>
      <c r="J62" s="1" t="s">
        <v>131</v>
      </c>
      <c r="K62" s="1" t="s">
        <v>24</v>
      </c>
      <c r="L62" s="1" t="s">
        <v>1232</v>
      </c>
      <c r="M62" s="1" t="s">
        <v>1358</v>
      </c>
      <c r="N62" s="1" t="s">
        <v>1232</v>
      </c>
      <c r="O62" s="1" t="s">
        <v>1358</v>
      </c>
      <c r="P62" s="6" t="str">
        <f t="shared" si="0"/>
        <v>INSERT INTO mst_QuerysSqlite VALUES('01','061','ACTUALIZAR mst_Personas','0','999','--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?;','9','NONQUERY','mst_Personas','UPDATE','AC','44363337',GETDATE(),'44363337',GETDATE())</v>
      </c>
    </row>
    <row r="63" spans="1:16" x14ac:dyDescent="0.35">
      <c r="A63" s="1" t="s">
        <v>15</v>
      </c>
      <c r="B63" s="1" t="s">
        <v>278</v>
      </c>
      <c r="C63" s="1" t="s">
        <v>422</v>
      </c>
      <c r="D63" s="1" t="s">
        <v>18</v>
      </c>
      <c r="E63" s="1" t="s">
        <v>1258</v>
      </c>
      <c r="F63" s="1" t="s">
        <v>1870</v>
      </c>
      <c r="G63" s="1" t="s">
        <v>19</v>
      </c>
      <c r="H63" s="1" t="s">
        <v>135</v>
      </c>
      <c r="I63" s="1" t="s">
        <v>53</v>
      </c>
      <c r="J63" s="1" t="s">
        <v>126</v>
      </c>
      <c r="K63" s="1" t="s">
        <v>24</v>
      </c>
      <c r="L63" s="1" t="s">
        <v>1232</v>
      </c>
      <c r="M63" s="1" t="s">
        <v>1360</v>
      </c>
      <c r="N63" s="1" t="s">
        <v>1232</v>
      </c>
      <c r="O63" s="1" t="s">
        <v>1360</v>
      </c>
      <c r="P63" s="6" t="str">
        <f t="shared" si="0"/>
        <v>INSERT INTO mst_QuerysSqlite VALUES('01','062','CLAVE VALOR mst_Personas','0','999','-- Id: 052 / NombreQuery: CLAVE VALOR mst_Personas _x000D_
SELECT NroDocumento Clave,_x000D_
       IdCodigoGeneral Valor,_x000D_
       Paterno || '''' '''' || Materno || '''' '''' || Nombres Concatenado_x000D_
  FROM mst_Personas_x000D_
 WHERE IdEmpresa = ?;','1','DATATABLE','mst_Personas','READ','AC','44363337',GETDATE(),'44363337',GETDATE())</v>
      </c>
    </row>
    <row r="64" spans="1:16" x14ac:dyDescent="0.35">
      <c r="A64" s="1" t="s">
        <v>15</v>
      </c>
      <c r="B64" s="1" t="s">
        <v>281</v>
      </c>
      <c r="C64" s="1" t="s">
        <v>426</v>
      </c>
      <c r="D64" s="1" t="s">
        <v>18</v>
      </c>
      <c r="E64" s="1" t="s">
        <v>1258</v>
      </c>
      <c r="F64" s="1" t="s">
        <v>1871</v>
      </c>
      <c r="G64" s="1" t="s">
        <v>18</v>
      </c>
      <c r="H64" s="1" t="s">
        <v>135</v>
      </c>
      <c r="I64" s="1" t="s">
        <v>53</v>
      </c>
      <c r="J64" s="1" t="s">
        <v>126</v>
      </c>
      <c r="K64" s="1" t="s">
        <v>24</v>
      </c>
      <c r="L64" s="1" t="s">
        <v>1232</v>
      </c>
      <c r="M64" s="1" t="s">
        <v>1362</v>
      </c>
      <c r="N64" s="1" t="s">
        <v>1232</v>
      </c>
      <c r="O64" s="1" t="s">
        <v>1362</v>
      </c>
      <c r="P64" s="6" t="str">
        <f t="shared" si="0"/>
        <v>INSERT INTO mst_QuerysSqlite VALUES('01','063','DESCARGAR DATA mst_Personas','0','999','-- Id: 053 / NombreQuery: DESCARGAR DATA mst_Personas _x000D_
EXEC sp_Dgm_Gen_ListarPersonas','0','DATATABLE','mst_Personas','READ','AC','44363337',GETDATE(),'44363337',GETDATE())</v>
      </c>
    </row>
    <row r="65" spans="1:16" x14ac:dyDescent="0.35">
      <c r="A65" s="1" t="s">
        <v>15</v>
      </c>
      <c r="B65" s="1" t="s">
        <v>285</v>
      </c>
      <c r="C65" s="1" t="s">
        <v>429</v>
      </c>
      <c r="D65" s="1" t="s">
        <v>18</v>
      </c>
      <c r="E65" s="1" t="s">
        <v>1258</v>
      </c>
      <c r="F65" s="1" t="s">
        <v>1872</v>
      </c>
      <c r="G65" s="1" t="s">
        <v>29</v>
      </c>
      <c r="H65" s="1" t="s">
        <v>21</v>
      </c>
      <c r="I65" s="1" t="s">
        <v>53</v>
      </c>
      <c r="J65" s="1" t="s">
        <v>143</v>
      </c>
      <c r="K65" s="1" t="s">
        <v>24</v>
      </c>
      <c r="L65" s="1" t="s">
        <v>1232</v>
      </c>
      <c r="M65" s="1" t="s">
        <v>1364</v>
      </c>
      <c r="N65" s="1" t="s">
        <v>1232</v>
      </c>
      <c r="O65" s="1" t="s">
        <v>1364</v>
      </c>
      <c r="P65" s="6" t="str">
        <f t="shared" si="0"/>
        <v>INSERT INTO mst_QuerysSqlite VALUES('01','064','ELIMINAR mst_Personas','0','999','-- Id: 054 / NombreQuery: ELIMINAR mst_Personas _x000D_
DELETE FROM mst_Personas_x000D_
      WHERE IdEmpresa = ? AND _x000D_
            NroDocumento = ?;','2','NONQUERY','mst_Personas','DELETE','AC','44363337',GETDATE(),'44363337',GETDATE())</v>
      </c>
    </row>
    <row r="66" spans="1:16" x14ac:dyDescent="0.35">
      <c r="A66" s="1" t="s">
        <v>15</v>
      </c>
      <c r="B66" s="1" t="s">
        <v>288</v>
      </c>
      <c r="C66" s="1" t="s">
        <v>433</v>
      </c>
      <c r="D66" s="1" t="s">
        <v>18</v>
      </c>
      <c r="E66" s="1" t="s">
        <v>1258</v>
      </c>
      <c r="F66" s="1" t="s">
        <v>1873</v>
      </c>
      <c r="G66" s="1" t="s">
        <v>18</v>
      </c>
      <c r="H66" s="1" t="s">
        <v>21</v>
      </c>
      <c r="I66" s="1" t="s">
        <v>53</v>
      </c>
      <c r="J66" s="1" t="s">
        <v>148</v>
      </c>
      <c r="K66" s="1" t="s">
        <v>24</v>
      </c>
      <c r="L66" s="1" t="s">
        <v>1232</v>
      </c>
      <c r="M66" s="1" t="s">
        <v>1366</v>
      </c>
      <c r="N66" s="1" t="s">
        <v>1232</v>
      </c>
      <c r="O66" s="1" t="s">
        <v>1366</v>
      </c>
      <c r="P66" s="6" t="str">
        <f t="shared" si="0"/>
        <v>INSERT INTO mst_QuerysSqlite VALUES('01','065','ELIMINAR TABLA mst_Personas','0','999','-- Id: 055 / NombreQuery: ELIMINAR TABLA mst_Personas _x000D_
DROP TABLE IF EXISTS mst_Personas;','0','NONQUERY','mst_Personas','DELETE TABLE','AC','44363337',GETDATE(),'44363337',GETDATE())</v>
      </c>
    </row>
    <row r="67" spans="1:16" x14ac:dyDescent="0.35">
      <c r="A67" s="1" t="s">
        <v>15</v>
      </c>
      <c r="B67" s="1" t="s">
        <v>292</v>
      </c>
      <c r="C67" s="1" t="s">
        <v>437</v>
      </c>
      <c r="D67" s="1" t="s">
        <v>18</v>
      </c>
      <c r="E67" s="1" t="s">
        <v>1258</v>
      </c>
      <c r="F67" s="1" t="s">
        <v>1874</v>
      </c>
      <c r="G67" s="1" t="s">
        <v>73</v>
      </c>
      <c r="H67" s="1" t="s">
        <v>21</v>
      </c>
      <c r="I67" s="1" t="s">
        <v>53</v>
      </c>
      <c r="J67" s="1" t="s">
        <v>152</v>
      </c>
      <c r="K67" s="1" t="s">
        <v>24</v>
      </c>
      <c r="L67" s="1" t="s">
        <v>1232</v>
      </c>
      <c r="M67" s="1" t="s">
        <v>1368</v>
      </c>
      <c r="N67" s="1" t="s">
        <v>1232</v>
      </c>
      <c r="O67" s="1" t="s">
        <v>1368</v>
      </c>
      <c r="P67" s="6" t="str">
        <f t="shared" ref="P67:P130" si="1">CONCATENATE("INSERT INTO mst_QuerysSqlite VALUES('",A67,"','",B67,"','",C67,"','",D67,"','",E67,"','",SUBSTITUTE(F67,"''","''''"),"','",G67,"','",H67,"','",I67,"','",J67,"','",K67,"','44363337',GETDATE(),'44363337',GETDATE())")</f>
        <v>INSERT INTO mst_QuerysSqlite VALUES('01','066','INSERTAR mst_Personas','0','999','--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);','10','NONQUERY','mst_Personas','CREATE','AC','44363337',GETDATE(),'44363337',GETDATE())</v>
      </c>
    </row>
    <row r="68" spans="1:16" x14ac:dyDescent="0.35">
      <c r="A68" s="1" t="s">
        <v>15</v>
      </c>
      <c r="B68" s="1" t="s">
        <v>295</v>
      </c>
      <c r="C68" s="1" t="s">
        <v>440</v>
      </c>
      <c r="D68" s="1" t="s">
        <v>18</v>
      </c>
      <c r="E68" s="1" t="s">
        <v>1258</v>
      </c>
      <c r="F68" s="1" t="s">
        <v>1875</v>
      </c>
      <c r="G68" s="1" t="s">
        <v>18</v>
      </c>
      <c r="H68" s="1" t="s">
        <v>21</v>
      </c>
      <c r="I68" s="1" t="s">
        <v>53</v>
      </c>
      <c r="J68" s="1" t="s">
        <v>143</v>
      </c>
      <c r="K68" s="1" t="s">
        <v>24</v>
      </c>
      <c r="L68" s="1" t="s">
        <v>1232</v>
      </c>
      <c r="M68" s="1" t="s">
        <v>1370</v>
      </c>
      <c r="N68" s="1" t="s">
        <v>1232</v>
      </c>
      <c r="O68" s="1" t="s">
        <v>1370</v>
      </c>
      <c r="P68" s="6" t="str">
        <f t="shared" si="1"/>
        <v>INSERT INTO mst_QuerysSqlite VALUES('01','067','LIMPIAR TABLA mst_Personas','0','999','-- Id: 057 / NombreQuery: LIMPIAR TABLA mst_Personas _x000D_
DELETE FROM mst_Personas;','0','NONQUERY','mst_Personas','DELETE','AC','44363337',GETDATE(),'44363337',GETDATE())</v>
      </c>
    </row>
    <row r="69" spans="1:16" x14ac:dyDescent="0.35">
      <c r="A69" s="1" t="s">
        <v>15</v>
      </c>
      <c r="B69" s="1" t="s">
        <v>299</v>
      </c>
      <c r="C69" s="1" t="s">
        <v>444</v>
      </c>
      <c r="D69" s="1" t="s">
        <v>18</v>
      </c>
      <c r="E69" s="1" t="s">
        <v>1258</v>
      </c>
      <c r="F69" s="1" t="s">
        <v>1876</v>
      </c>
      <c r="G69" s="1" t="s">
        <v>18</v>
      </c>
      <c r="H69" s="1" t="s">
        <v>135</v>
      </c>
      <c r="I69" s="1" t="s">
        <v>53</v>
      </c>
      <c r="J69" s="1" t="s">
        <v>126</v>
      </c>
      <c r="K69" s="1" t="s">
        <v>24</v>
      </c>
      <c r="L69" s="1" t="s">
        <v>1232</v>
      </c>
      <c r="M69" s="1" t="s">
        <v>1372</v>
      </c>
      <c r="N69" s="1" t="s">
        <v>1232</v>
      </c>
      <c r="O69" s="1" t="s">
        <v>1372</v>
      </c>
      <c r="P69" s="6" t="str">
        <f t="shared" si="1"/>
        <v>INSERT INTO mst_QuerysSqlite VALUES('01','068','LISTAR mst_Personas','0','999','-- Id: 058 / NombreQuery: LISTAR mst_Personas _x000D_
SELECT *_x000D_
  FROM mst_Personas;','0','DATATABLE','mst_Personas','READ','AC','44363337',GETDATE(),'44363337',GETDATE())</v>
      </c>
    </row>
    <row r="70" spans="1:16" x14ac:dyDescent="0.35">
      <c r="A70" s="1" t="s">
        <v>15</v>
      </c>
      <c r="B70" s="1" t="s">
        <v>302</v>
      </c>
      <c r="C70" s="1" t="s">
        <v>448</v>
      </c>
      <c r="D70" s="1" t="s">
        <v>18</v>
      </c>
      <c r="E70" s="1" t="s">
        <v>1258</v>
      </c>
      <c r="F70" s="1" t="s">
        <v>1877</v>
      </c>
      <c r="G70" s="1" t="s">
        <v>29</v>
      </c>
      <c r="H70" s="1" t="s">
        <v>135</v>
      </c>
      <c r="I70" s="1" t="s">
        <v>53</v>
      </c>
      <c r="J70" s="1" t="s">
        <v>126</v>
      </c>
      <c r="K70" s="1" t="s">
        <v>24</v>
      </c>
      <c r="L70" s="1" t="s">
        <v>1232</v>
      </c>
      <c r="M70" s="1" t="s">
        <v>1374</v>
      </c>
      <c r="N70" s="1" t="s">
        <v>1232</v>
      </c>
      <c r="O70" s="1" t="s">
        <v>1374</v>
      </c>
      <c r="P70" s="6" t="str">
        <f t="shared" si="1"/>
        <v>INSERT INTO mst_QuerysSqlite VALUES('01','069','OBTENER mst_Personas','0','999','-- Id: 059 / NombreQuery: OBTENER mst_Personas _x000D_
SELECT *_x000D_
  FROM mst_Personas_x000D_
 WHERE IdEmpresa = ? AND _x000D_
       NroDocumento = ?;','2','DATATABLE','mst_Personas','READ','AC','44363337',GETDATE(),'44363337',GETDATE())</v>
      </c>
    </row>
    <row r="71" spans="1:16" x14ac:dyDescent="0.35">
      <c r="A71" s="1" t="s">
        <v>15</v>
      </c>
      <c r="B71" s="1" t="s">
        <v>306</v>
      </c>
      <c r="C71" s="1" t="s">
        <v>747</v>
      </c>
      <c r="D71" s="1" t="s">
        <v>19</v>
      </c>
      <c r="E71" s="1" t="s">
        <v>1258</v>
      </c>
      <c r="F71" s="1" t="s">
        <v>1878</v>
      </c>
      <c r="G71" s="1" t="s">
        <v>29</v>
      </c>
      <c r="H71" s="1" t="s">
        <v>135</v>
      </c>
      <c r="I71" s="1" t="s">
        <v>53</v>
      </c>
      <c r="J71" s="1" t="s">
        <v>126</v>
      </c>
      <c r="K71" s="1" t="s">
        <v>24</v>
      </c>
      <c r="L71" s="1" t="s">
        <v>1232</v>
      </c>
      <c r="M71" s="1" t="s">
        <v>1376</v>
      </c>
      <c r="N71" s="1" t="s">
        <v>1232</v>
      </c>
      <c r="O71" s="1" t="s">
        <v>1376</v>
      </c>
      <c r="P71" s="6" t="str">
        <f t="shared" si="1"/>
        <v>INSERT INTO mst_QuerysSqlite VALUES('01','070','OBTENER PLANILLA','1','999','-- Id: 060 / NombreQuery: OBTENER PLANILLA _x000D_
SELECT IdPlanilla_x000D_
FROM mst_Personas_x000D_
WHERE IdEmpresa=? AND_x000D_
      NroDocumento=?;','2','DATATABLE','mst_Personas','READ','AC','44363337',GETDATE(),'44363337',GETDATE())</v>
      </c>
    </row>
    <row r="72" spans="1:16" x14ac:dyDescent="0.35">
      <c r="A72" s="1" t="s">
        <v>15</v>
      </c>
      <c r="B72" s="1" t="s">
        <v>309</v>
      </c>
      <c r="C72" s="1" t="s">
        <v>55</v>
      </c>
      <c r="D72" s="1" t="s">
        <v>18</v>
      </c>
      <c r="E72" s="1" t="s">
        <v>56</v>
      </c>
      <c r="F72" s="1" t="s">
        <v>1879</v>
      </c>
      <c r="G72" s="1" t="s">
        <v>18</v>
      </c>
      <c r="H72" s="1" t="s">
        <v>21</v>
      </c>
      <c r="I72" s="1" t="s">
        <v>58</v>
      </c>
      <c r="J72" s="1" t="s">
        <v>23</v>
      </c>
      <c r="K72" s="1" t="s">
        <v>24</v>
      </c>
      <c r="L72" s="1" t="s">
        <v>1232</v>
      </c>
      <c r="M72" s="1" t="s">
        <v>1378</v>
      </c>
      <c r="N72" s="1" t="s">
        <v>1232</v>
      </c>
      <c r="O72" s="1" t="s">
        <v>1378</v>
      </c>
      <c r="P72" s="6" t="str">
        <f t="shared" si="1"/>
        <v>INSERT INTO mst_QuerysSqlite VALUES('01','071','CREAR TABLA mst_Cultivos','0','7','--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);','0','NONQUERY','mst_Cultivos','CREATE TABLE','AC','44363337',GETDATE(),'44363337',GETDATE())</v>
      </c>
    </row>
    <row r="73" spans="1:16" x14ac:dyDescent="0.35">
      <c r="A73" s="1" t="s">
        <v>15</v>
      </c>
      <c r="B73" s="1" t="s">
        <v>313</v>
      </c>
      <c r="C73" s="1" t="s">
        <v>197</v>
      </c>
      <c r="D73" s="1" t="s">
        <v>18</v>
      </c>
      <c r="E73" s="1" t="s">
        <v>1258</v>
      </c>
      <c r="F73" s="1" t="s">
        <v>1880</v>
      </c>
      <c r="G73" s="1" t="s">
        <v>45</v>
      </c>
      <c r="H73" s="1" t="s">
        <v>21</v>
      </c>
      <c r="I73" s="1" t="s">
        <v>58</v>
      </c>
      <c r="J73" s="1" t="s">
        <v>131</v>
      </c>
      <c r="K73" s="1" t="s">
        <v>24</v>
      </c>
      <c r="L73" s="1" t="s">
        <v>1232</v>
      </c>
      <c r="M73" s="1" t="s">
        <v>1380</v>
      </c>
      <c r="N73" s="1" t="s">
        <v>1232</v>
      </c>
      <c r="O73" s="1" t="s">
        <v>1380</v>
      </c>
      <c r="P73" s="6" t="str">
        <f t="shared" si="1"/>
        <v>INSERT INTO mst_QuerysSqlite VALUES('01','072','ACTUALIZAR mst_Cultivos','0','999','-- Id: 062 / NombreQuery: ACTUALIZAR mst_Cultivos _x000D_
UPDATE mst_Cultivos_x000D_
   SET Dex = ?,-- VARCHAR (300),_x000D_
       IdEstado = ?,-- VARCHAR (3),_x000D_
       IdUsuarioActualiza = ?,-- VARCHAR (50),_x000D_
       FechaHoraActualizacion =  DATETIME(''''now'''',''''localtime'''') -- DATETIME,_x000D_
 WHERE IdEmpresa = ? AND _x000D_
       Id = ?;','5','NONQUERY','mst_Cultivos','UPDATE','AC','44363337',GETDATE(),'44363337',GETDATE())</v>
      </c>
    </row>
    <row r="74" spans="1:16" x14ac:dyDescent="0.35">
      <c r="A74" s="1" t="s">
        <v>15</v>
      </c>
      <c r="B74" s="1" t="s">
        <v>316</v>
      </c>
      <c r="C74" s="1" t="s">
        <v>201</v>
      </c>
      <c r="D74" s="1" t="s">
        <v>18</v>
      </c>
      <c r="E74" s="1" t="s">
        <v>1258</v>
      </c>
      <c r="F74" s="1" t="s">
        <v>1881</v>
      </c>
      <c r="G74" s="1" t="s">
        <v>19</v>
      </c>
      <c r="H74" s="1" t="s">
        <v>135</v>
      </c>
      <c r="I74" s="1" t="s">
        <v>58</v>
      </c>
      <c r="J74" s="1" t="s">
        <v>126</v>
      </c>
      <c r="K74" s="1" t="s">
        <v>24</v>
      </c>
      <c r="L74" s="1" t="s">
        <v>1232</v>
      </c>
      <c r="M74" s="1" t="s">
        <v>1382</v>
      </c>
      <c r="N74" s="1" t="s">
        <v>1232</v>
      </c>
      <c r="O74" s="1" t="s">
        <v>1382</v>
      </c>
      <c r="P74" s="6" t="str">
        <f t="shared" si="1"/>
        <v>INSERT INTO mst_QuerysSqlite VALUES('01','073','CLAVE VALOR mst_Cultivos','0','999','-- Id: 063 / NombreQuery: CLAVE VALOR mst_Cultivos _x000D_
SELECT Id Clave,_x000D_
       Dex Valor,_x000D_
       Id || '''' | '''' || Dex Concatenado_x000D_
  FROM mst_Cultivos_x000D_
 WHERE IdEmpresa = ?;','1','DATATABLE','mst_Cultivos','READ','AC','44363337',GETDATE(),'44363337',GETDATE())</v>
      </c>
    </row>
    <row r="75" spans="1:16" x14ac:dyDescent="0.35">
      <c r="A75" s="1" t="s">
        <v>15</v>
      </c>
      <c r="B75" s="1" t="s">
        <v>320</v>
      </c>
      <c r="C75" s="1" t="s">
        <v>204</v>
      </c>
      <c r="D75" s="1" t="s">
        <v>18</v>
      </c>
      <c r="E75" s="1" t="s">
        <v>1258</v>
      </c>
      <c r="F75" s="1" t="s">
        <v>1882</v>
      </c>
      <c r="G75" s="1" t="s">
        <v>18</v>
      </c>
      <c r="H75" s="1" t="s">
        <v>135</v>
      </c>
      <c r="I75" s="1" t="s">
        <v>58</v>
      </c>
      <c r="J75" s="1" t="s">
        <v>126</v>
      </c>
      <c r="K75" s="1" t="s">
        <v>24</v>
      </c>
      <c r="L75" s="1" t="s">
        <v>1232</v>
      </c>
      <c r="M75" s="1" t="s">
        <v>1384</v>
      </c>
      <c r="N75" s="1" t="s">
        <v>1232</v>
      </c>
      <c r="O75" s="1" t="s">
        <v>1384</v>
      </c>
      <c r="P75" s="6" t="str">
        <f t="shared" si="1"/>
        <v>INSERT INTO mst_QuerysSqlite VALUES('01','074','DESCARGAR DATA mst_Cultivos','0','999','-- Id: 064 / NombreQuery: DESCARGAR DATA mst_Cultivos _x000D_
EXEC sp_Dgm_Gen_ListarCultivos','0','DATATABLE','mst_Cultivos','READ','AC','44363337',GETDATE(),'44363337',GETDATE())</v>
      </c>
    </row>
    <row r="76" spans="1:16" x14ac:dyDescent="0.35">
      <c r="A76" s="1" t="s">
        <v>15</v>
      </c>
      <c r="B76" s="1" t="s">
        <v>324</v>
      </c>
      <c r="C76" s="1" t="s">
        <v>208</v>
      </c>
      <c r="D76" s="1" t="s">
        <v>18</v>
      </c>
      <c r="E76" s="1" t="s">
        <v>1258</v>
      </c>
      <c r="F76" s="1" t="s">
        <v>1883</v>
      </c>
      <c r="G76" s="1" t="s">
        <v>29</v>
      </c>
      <c r="H76" s="1" t="s">
        <v>21</v>
      </c>
      <c r="I76" s="1" t="s">
        <v>58</v>
      </c>
      <c r="J76" s="1" t="s">
        <v>143</v>
      </c>
      <c r="K76" s="1" t="s">
        <v>24</v>
      </c>
      <c r="L76" s="1" t="s">
        <v>1232</v>
      </c>
      <c r="M76" s="1" t="s">
        <v>1386</v>
      </c>
      <c r="N76" s="1" t="s">
        <v>1232</v>
      </c>
      <c r="O76" s="1" t="s">
        <v>1386</v>
      </c>
      <c r="P76" s="6" t="str">
        <f t="shared" si="1"/>
        <v>INSERT INTO mst_QuerysSqlite VALUES('01','075','ELIMINAR mst_Cultivos','0','999','-- Id: 065 / NombreQuery: ELIMINAR mst_Cultivos _x000D_
DELETE FROM mst_Cultivos_x000D_
      WHERE IdEmpresa = ? AND _x000D_
            Id = ?;','2','NONQUERY','mst_Cultivos','DELETE','AC','44363337',GETDATE(),'44363337',GETDATE())</v>
      </c>
    </row>
    <row r="77" spans="1:16" x14ac:dyDescent="0.35">
      <c r="A77" s="1" t="s">
        <v>15</v>
      </c>
      <c r="B77" s="1" t="s">
        <v>327</v>
      </c>
      <c r="C77" s="1" t="s">
        <v>211</v>
      </c>
      <c r="D77" s="1" t="s">
        <v>18</v>
      </c>
      <c r="E77" s="1" t="s">
        <v>1258</v>
      </c>
      <c r="F77" s="1" t="s">
        <v>1884</v>
      </c>
      <c r="G77" s="1" t="s">
        <v>18</v>
      </c>
      <c r="H77" s="1" t="s">
        <v>21</v>
      </c>
      <c r="I77" s="1" t="s">
        <v>58</v>
      </c>
      <c r="J77" s="1" t="s">
        <v>148</v>
      </c>
      <c r="K77" s="1" t="s">
        <v>24</v>
      </c>
      <c r="L77" s="1" t="s">
        <v>1232</v>
      </c>
      <c r="M77" s="1" t="s">
        <v>1388</v>
      </c>
      <c r="N77" s="1" t="s">
        <v>1232</v>
      </c>
      <c r="O77" s="1" t="s">
        <v>1388</v>
      </c>
      <c r="P77" s="6" t="str">
        <f t="shared" si="1"/>
        <v>INSERT INTO mst_QuerysSqlite VALUES('01','076','ELIMINAR TABLA mst_Cultivos','0','999','-- Id: 066 / NombreQuery: ELIMINAR TABLA mst_Cultivos _x000D_
DROP TABLE IF EXISTS mst_Cultivos;','0','NONQUERY','mst_Cultivos','DELETE TABLE','AC','44363337',GETDATE(),'44363337',GETDATE())</v>
      </c>
    </row>
    <row r="78" spans="1:16" x14ac:dyDescent="0.35">
      <c r="A78" s="1" t="s">
        <v>15</v>
      </c>
      <c r="B78" s="1" t="s">
        <v>331</v>
      </c>
      <c r="C78" s="1" t="s">
        <v>215</v>
      </c>
      <c r="D78" s="1" t="s">
        <v>18</v>
      </c>
      <c r="E78" s="1" t="s">
        <v>1258</v>
      </c>
      <c r="F78" s="1" t="s">
        <v>1885</v>
      </c>
      <c r="G78" s="1" t="s">
        <v>51</v>
      </c>
      <c r="H78" s="1" t="s">
        <v>21</v>
      </c>
      <c r="I78" s="1" t="s">
        <v>58</v>
      </c>
      <c r="J78" s="1" t="s">
        <v>152</v>
      </c>
      <c r="K78" s="1" t="s">
        <v>24</v>
      </c>
      <c r="L78" s="1" t="s">
        <v>1232</v>
      </c>
      <c r="M78" s="1" t="s">
        <v>1390</v>
      </c>
      <c r="N78" s="1" t="s">
        <v>1232</v>
      </c>
      <c r="O78" s="1" t="s">
        <v>1390</v>
      </c>
      <c r="P78" s="6" t="str">
        <f t="shared" si="1"/>
        <v>INSERT INTO mst_QuerysSqlite VALUES('01','077','INSERTAR mst_Cultivos','0','999','--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);','6','NONQUERY','mst_Cultivos','CREATE','AC','44363337',GETDATE(),'44363337',GETDATE())</v>
      </c>
    </row>
    <row r="79" spans="1:16" x14ac:dyDescent="0.35">
      <c r="A79" s="1" t="s">
        <v>15</v>
      </c>
      <c r="B79" s="1" t="s">
        <v>334</v>
      </c>
      <c r="C79" s="1" t="s">
        <v>218</v>
      </c>
      <c r="D79" s="1" t="s">
        <v>18</v>
      </c>
      <c r="E79" s="1" t="s">
        <v>1258</v>
      </c>
      <c r="F79" s="1" t="s">
        <v>1886</v>
      </c>
      <c r="G79" s="1" t="s">
        <v>18</v>
      </c>
      <c r="H79" s="1" t="s">
        <v>21</v>
      </c>
      <c r="I79" s="1" t="s">
        <v>58</v>
      </c>
      <c r="J79" s="1" t="s">
        <v>143</v>
      </c>
      <c r="K79" s="1" t="s">
        <v>24</v>
      </c>
      <c r="L79" s="1" t="s">
        <v>1232</v>
      </c>
      <c r="M79" s="1" t="s">
        <v>1392</v>
      </c>
      <c r="N79" s="1" t="s">
        <v>1232</v>
      </c>
      <c r="O79" s="1" t="s">
        <v>1392</v>
      </c>
      <c r="P79" s="6" t="str">
        <f t="shared" si="1"/>
        <v>INSERT INTO mst_QuerysSqlite VALUES('01','078','LIMPIAR TABLA mst_Cultivos','0','999','-- Id: 068 / NombreQuery: LIMPIAR TABLA mst_Cultivos _x000D_
DELETE FROM mst_Cultivos;','0','NONQUERY','mst_Cultivos','DELETE','AC','44363337',GETDATE(),'44363337',GETDATE())</v>
      </c>
    </row>
    <row r="80" spans="1:16" x14ac:dyDescent="0.35">
      <c r="A80" s="1" t="s">
        <v>15</v>
      </c>
      <c r="B80" s="1" t="s">
        <v>338</v>
      </c>
      <c r="C80" s="1" t="s">
        <v>222</v>
      </c>
      <c r="D80" s="1" t="s">
        <v>18</v>
      </c>
      <c r="E80" s="1" t="s">
        <v>1258</v>
      </c>
      <c r="F80" s="1" t="s">
        <v>1887</v>
      </c>
      <c r="G80" s="1" t="s">
        <v>18</v>
      </c>
      <c r="H80" s="1" t="s">
        <v>135</v>
      </c>
      <c r="I80" s="1" t="s">
        <v>58</v>
      </c>
      <c r="J80" s="1" t="s">
        <v>126</v>
      </c>
      <c r="K80" s="1" t="s">
        <v>24</v>
      </c>
      <c r="L80" s="1" t="s">
        <v>1232</v>
      </c>
      <c r="M80" s="1" t="s">
        <v>1394</v>
      </c>
      <c r="N80" s="1" t="s">
        <v>1232</v>
      </c>
      <c r="O80" s="1" t="s">
        <v>1394</v>
      </c>
      <c r="P80" s="6" t="str">
        <f t="shared" si="1"/>
        <v>INSERT INTO mst_QuerysSqlite VALUES('01','079','LISTAR mst_Cultivos','0','999','-- Id: 069 / NombreQuery: LISTAR mst_Cultivos _x000D_
SELECT *_x000D_
  FROM mst_Cultivos;','0','DATATABLE','mst_Cultivos','READ','AC','44363337',GETDATE(),'44363337',GETDATE())</v>
      </c>
    </row>
    <row r="81" spans="1:16" x14ac:dyDescent="0.35">
      <c r="A81" s="1" t="s">
        <v>15</v>
      </c>
      <c r="B81" s="1" t="s">
        <v>341</v>
      </c>
      <c r="C81" s="1" t="s">
        <v>226</v>
      </c>
      <c r="D81" s="1" t="s">
        <v>18</v>
      </c>
      <c r="E81" s="1" t="s">
        <v>1258</v>
      </c>
      <c r="F81" s="1" t="s">
        <v>1888</v>
      </c>
      <c r="G81" s="1" t="s">
        <v>29</v>
      </c>
      <c r="H81" s="1" t="s">
        <v>135</v>
      </c>
      <c r="I81" s="1" t="s">
        <v>58</v>
      </c>
      <c r="J81" s="1" t="s">
        <v>126</v>
      </c>
      <c r="K81" s="1" t="s">
        <v>24</v>
      </c>
      <c r="L81" s="1" t="s">
        <v>1232</v>
      </c>
      <c r="M81" s="1" t="s">
        <v>1396</v>
      </c>
      <c r="N81" s="1" t="s">
        <v>1232</v>
      </c>
      <c r="O81" s="1" t="s">
        <v>1396</v>
      </c>
      <c r="P81" s="6" t="str">
        <f t="shared" si="1"/>
        <v>INSERT INTO mst_QuerysSqlite VALUES('01','080','OBTENER mst_Cultivos','0','999','-- Id: 070 / NombreQuery: OBTENER mst_Cultivos _x000D_
SELECT *_x000D_
  FROM mst_Cultivos_x000D_
 WHERE IdEmpresa = ? AND _x000D_
       Id = ?;','2','DATATABLE','mst_Cultivos','READ','AC','44363337',GETDATE(),'44363337',GETDATE())</v>
      </c>
    </row>
    <row r="82" spans="1:16" x14ac:dyDescent="0.35">
      <c r="A82" s="1" t="s">
        <v>15</v>
      </c>
      <c r="B82" s="1" t="s">
        <v>345</v>
      </c>
      <c r="C82" s="1" t="s">
        <v>61</v>
      </c>
      <c r="D82" s="1" t="s">
        <v>18</v>
      </c>
      <c r="E82" s="1" t="s">
        <v>62</v>
      </c>
      <c r="F82" s="1" t="s">
        <v>1889</v>
      </c>
      <c r="G82" s="1" t="s">
        <v>18</v>
      </c>
      <c r="H82" s="1" t="s">
        <v>21</v>
      </c>
      <c r="I82" s="1" t="s">
        <v>64</v>
      </c>
      <c r="J82" s="1" t="s">
        <v>23</v>
      </c>
      <c r="K82" s="1" t="s">
        <v>24</v>
      </c>
      <c r="L82" s="1" t="s">
        <v>1232</v>
      </c>
      <c r="M82" s="1" t="s">
        <v>1398</v>
      </c>
      <c r="N82" s="1" t="s">
        <v>1232</v>
      </c>
      <c r="O82" s="1" t="s">
        <v>1398</v>
      </c>
      <c r="P82" s="6" t="str">
        <f t="shared" si="1"/>
        <v>INSERT INTO mst_QuerysSqlite VALUES('01','081','CREAR TABLA mst_Variedades','0','8','--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);','0','NONQUERY','mst_Variedades','CREATE TABLE','AC','44363337',GETDATE(),'44363337',GETDATE())</v>
      </c>
    </row>
    <row r="83" spans="1:16" x14ac:dyDescent="0.35">
      <c r="A83" s="1" t="s">
        <v>15</v>
      </c>
      <c r="B83" s="1" t="s">
        <v>348</v>
      </c>
      <c r="C83" s="1" t="s">
        <v>550</v>
      </c>
      <c r="D83" s="1" t="s">
        <v>18</v>
      </c>
      <c r="E83" s="1" t="s">
        <v>1258</v>
      </c>
      <c r="F83" s="1" t="s">
        <v>1890</v>
      </c>
      <c r="G83" s="1" t="s">
        <v>51</v>
      </c>
      <c r="H83" s="1" t="s">
        <v>21</v>
      </c>
      <c r="I83" s="1" t="s">
        <v>64</v>
      </c>
      <c r="J83" s="1" t="s">
        <v>131</v>
      </c>
      <c r="K83" s="1" t="s">
        <v>24</v>
      </c>
      <c r="L83" s="1" t="s">
        <v>1232</v>
      </c>
      <c r="M83" s="1" t="s">
        <v>1400</v>
      </c>
      <c r="N83" s="1" t="s">
        <v>1232</v>
      </c>
      <c r="O83" s="1" t="s">
        <v>1400</v>
      </c>
      <c r="P83" s="6" t="str">
        <f t="shared" si="1"/>
        <v>INSERT INTO mst_QuerysSqlite VALUES('01','082','ACTUALIZAR mst_Variedades','0','999','--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?;','6','NONQUERY','mst_Variedades','UPDATE','AC','44363337',GETDATE(),'44363337',GETDATE())</v>
      </c>
    </row>
    <row r="84" spans="1:16" x14ac:dyDescent="0.35">
      <c r="A84" s="1" t="s">
        <v>15</v>
      </c>
      <c r="B84" s="1" t="s">
        <v>352</v>
      </c>
      <c r="C84" s="1" t="s">
        <v>554</v>
      </c>
      <c r="D84" s="1" t="s">
        <v>18</v>
      </c>
      <c r="E84" s="1" t="s">
        <v>1258</v>
      </c>
      <c r="F84" s="1" t="s">
        <v>1891</v>
      </c>
      <c r="G84" s="1" t="s">
        <v>29</v>
      </c>
      <c r="H84" s="1" t="s">
        <v>135</v>
      </c>
      <c r="I84" s="1" t="s">
        <v>64</v>
      </c>
      <c r="J84" s="1" t="s">
        <v>126</v>
      </c>
      <c r="K84" s="1" t="s">
        <v>24</v>
      </c>
      <c r="L84" s="1" t="s">
        <v>1232</v>
      </c>
      <c r="M84" s="1" t="s">
        <v>1402</v>
      </c>
      <c r="N84" s="1" t="s">
        <v>1232</v>
      </c>
      <c r="O84" s="1" t="s">
        <v>1402</v>
      </c>
      <c r="P84" s="6" t="str">
        <f t="shared" si="1"/>
        <v>INSERT INTO mst_QuerysSqlite VALUES('01','083','CLAVE VALOR mst_Variedades','0','999','-- Id: 073 / NombreQuery: CLAVE VALOR mst_Variedades _x000D_
SELECT Id Clave,_x000D_
       Dex Valor,_x000D_
       Id || '''' | '''' || Dex Concatenado_x000D_
  FROM mst_Variedades_x000D_
 WHERE IdEmpresa = ? AND _x000D_
       IdCultivo = ?;','2','DATATABLE','mst_Variedades','READ','AC','44363337',GETDATE(),'44363337',GETDATE())</v>
      </c>
    </row>
    <row r="85" spans="1:16" x14ac:dyDescent="0.35">
      <c r="A85" s="1" t="s">
        <v>15</v>
      </c>
      <c r="B85" s="1" t="s">
        <v>355</v>
      </c>
      <c r="C85" s="1" t="s">
        <v>558</v>
      </c>
      <c r="D85" s="1" t="s">
        <v>18</v>
      </c>
      <c r="E85" s="1" t="s">
        <v>1258</v>
      </c>
      <c r="F85" s="1" t="s">
        <v>1892</v>
      </c>
      <c r="G85" s="1" t="s">
        <v>18</v>
      </c>
      <c r="H85" s="1" t="s">
        <v>135</v>
      </c>
      <c r="I85" s="1" t="s">
        <v>64</v>
      </c>
      <c r="J85" s="1" t="s">
        <v>126</v>
      </c>
      <c r="K85" s="1" t="s">
        <v>24</v>
      </c>
      <c r="L85" s="1" t="s">
        <v>1232</v>
      </c>
      <c r="M85" s="1" t="s">
        <v>1404</v>
      </c>
      <c r="N85" s="1" t="s">
        <v>1232</v>
      </c>
      <c r="O85" s="1" t="s">
        <v>1404</v>
      </c>
      <c r="P85" s="6" t="str">
        <f t="shared" si="1"/>
        <v>INSERT INTO mst_QuerysSqlite VALUES('01','084','DESCARGAR DATA mst_Variedades','0','999','-- Id: 074 / NombreQuery: DESCARGAR DATA mst_Variedades _x000D_
EXEC sp_Dgm_Gen_ListarVariedades','0','DATATABLE','mst_Variedades','READ','AC','44363337',GETDATE(),'44363337',GETDATE())</v>
      </c>
    </row>
    <row r="86" spans="1:16" x14ac:dyDescent="0.35">
      <c r="A86" s="1" t="s">
        <v>15</v>
      </c>
      <c r="B86" s="1" t="s">
        <v>359</v>
      </c>
      <c r="C86" s="1" t="s">
        <v>561</v>
      </c>
      <c r="D86" s="1" t="s">
        <v>18</v>
      </c>
      <c r="E86" s="1" t="s">
        <v>1258</v>
      </c>
      <c r="F86" s="1" t="s">
        <v>1893</v>
      </c>
      <c r="G86" s="1" t="s">
        <v>34</v>
      </c>
      <c r="H86" s="1" t="s">
        <v>21</v>
      </c>
      <c r="I86" s="1" t="s">
        <v>64</v>
      </c>
      <c r="J86" s="1" t="s">
        <v>143</v>
      </c>
      <c r="K86" s="1" t="s">
        <v>24</v>
      </c>
      <c r="L86" s="1" t="s">
        <v>1232</v>
      </c>
      <c r="M86" s="1" t="s">
        <v>1406</v>
      </c>
      <c r="N86" s="1" t="s">
        <v>1232</v>
      </c>
      <c r="O86" s="1" t="s">
        <v>1406</v>
      </c>
      <c r="P86" s="6" t="str">
        <f t="shared" si="1"/>
        <v>INSERT INTO mst_QuerysSqlite VALUES('01','085','ELIMINAR mst_Variedades','0','999','-- Id: 075 / NombreQuery: ELIMINAR mst_Variedades _x000D_
DELETE FROM mst_Variedades_x000D_
      WHERE IdEmpresa = ? AND _x000D_
            IdCultivo = ? AND _x000D_
            Id = ?;','3','NONQUERY','mst_Variedades','DELETE','AC','44363337',GETDATE(),'44363337',GETDATE())</v>
      </c>
    </row>
    <row r="87" spans="1:16" x14ac:dyDescent="0.35">
      <c r="A87" s="1" t="s">
        <v>15</v>
      </c>
      <c r="B87" s="1" t="s">
        <v>362</v>
      </c>
      <c r="C87" s="1" t="s">
        <v>565</v>
      </c>
      <c r="D87" s="1" t="s">
        <v>18</v>
      </c>
      <c r="E87" s="1" t="s">
        <v>1258</v>
      </c>
      <c r="F87" s="1" t="s">
        <v>1894</v>
      </c>
      <c r="G87" s="1" t="s">
        <v>18</v>
      </c>
      <c r="H87" s="1" t="s">
        <v>21</v>
      </c>
      <c r="I87" s="1" t="s">
        <v>64</v>
      </c>
      <c r="J87" s="1" t="s">
        <v>148</v>
      </c>
      <c r="K87" s="1" t="s">
        <v>24</v>
      </c>
      <c r="L87" s="1" t="s">
        <v>1232</v>
      </c>
      <c r="M87" s="1" t="s">
        <v>1408</v>
      </c>
      <c r="N87" s="1" t="s">
        <v>1232</v>
      </c>
      <c r="O87" s="1" t="s">
        <v>1408</v>
      </c>
      <c r="P87" s="6" t="str">
        <f t="shared" si="1"/>
        <v>INSERT INTO mst_QuerysSqlite VALUES('01','086','ELIMINAR TABLA mst_Variedades','0','999','-- Id: 076 / NombreQuery: ELIMINAR TABLA mst_Variedades _x000D_
DROP TABLE IF EXISTS mst_Variedades;','0','NONQUERY','mst_Variedades','DELETE TABLE','AC','44363337',GETDATE(),'44363337',GETDATE())</v>
      </c>
    </row>
    <row r="88" spans="1:16" x14ac:dyDescent="0.35">
      <c r="A88" s="1" t="s">
        <v>15</v>
      </c>
      <c r="B88" s="1" t="s">
        <v>366</v>
      </c>
      <c r="C88" s="1" t="s">
        <v>568</v>
      </c>
      <c r="D88" s="1" t="s">
        <v>18</v>
      </c>
      <c r="E88" s="1" t="s">
        <v>1258</v>
      </c>
      <c r="F88" s="1" t="s">
        <v>1895</v>
      </c>
      <c r="G88" s="1" t="s">
        <v>56</v>
      </c>
      <c r="H88" s="1" t="s">
        <v>21</v>
      </c>
      <c r="I88" s="1" t="s">
        <v>64</v>
      </c>
      <c r="J88" s="1" t="s">
        <v>152</v>
      </c>
      <c r="K88" s="1" t="s">
        <v>24</v>
      </c>
      <c r="L88" s="1" t="s">
        <v>1232</v>
      </c>
      <c r="M88" s="1" t="s">
        <v>1410</v>
      </c>
      <c r="N88" s="1" t="s">
        <v>1232</v>
      </c>
      <c r="O88" s="1" t="s">
        <v>1410</v>
      </c>
      <c r="P88" s="6" t="str">
        <f t="shared" si="1"/>
        <v>INSERT INTO mst_QuerysSqlite VALUES('01','087','INSERTAR mst_Variedades','0','999','--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);','7','NONQUERY','mst_Variedades','CREATE','AC','44363337',GETDATE(),'44363337',GETDATE())</v>
      </c>
    </row>
    <row r="89" spans="1:16" x14ac:dyDescent="0.35">
      <c r="A89" s="1" t="s">
        <v>15</v>
      </c>
      <c r="B89" s="1" t="s">
        <v>369</v>
      </c>
      <c r="C89" s="1" t="s">
        <v>572</v>
      </c>
      <c r="D89" s="1" t="s">
        <v>18</v>
      </c>
      <c r="E89" s="1" t="s">
        <v>1258</v>
      </c>
      <c r="F89" s="1" t="s">
        <v>1896</v>
      </c>
      <c r="G89" s="1" t="s">
        <v>18</v>
      </c>
      <c r="H89" s="1" t="s">
        <v>21</v>
      </c>
      <c r="I89" s="1" t="s">
        <v>64</v>
      </c>
      <c r="J89" s="1" t="s">
        <v>143</v>
      </c>
      <c r="K89" s="1" t="s">
        <v>24</v>
      </c>
      <c r="L89" s="1" t="s">
        <v>1232</v>
      </c>
      <c r="M89" s="1" t="s">
        <v>1412</v>
      </c>
      <c r="N89" s="1" t="s">
        <v>1232</v>
      </c>
      <c r="O89" s="1" t="s">
        <v>1412</v>
      </c>
      <c r="P89" s="6" t="str">
        <f t="shared" si="1"/>
        <v>INSERT INTO mst_QuerysSqlite VALUES('01','088','LIMPIAR TABLA mst_Variedades','0','999','-- Id: 078 / NombreQuery: LIMPIAR TABLA mst_Variedades _x000D_
DELETE FROM mst_Variedades;','0','NONQUERY','mst_Variedades','DELETE','AC','44363337',GETDATE(),'44363337',GETDATE())</v>
      </c>
    </row>
    <row r="90" spans="1:16" x14ac:dyDescent="0.35">
      <c r="A90" s="1" t="s">
        <v>15</v>
      </c>
      <c r="B90" s="1" t="s">
        <v>373</v>
      </c>
      <c r="C90" s="1" t="s">
        <v>575</v>
      </c>
      <c r="D90" s="1" t="s">
        <v>18</v>
      </c>
      <c r="E90" s="1" t="s">
        <v>1258</v>
      </c>
      <c r="F90" s="1" t="s">
        <v>1897</v>
      </c>
      <c r="G90" s="1" t="s">
        <v>18</v>
      </c>
      <c r="H90" s="1" t="s">
        <v>135</v>
      </c>
      <c r="I90" s="1" t="s">
        <v>64</v>
      </c>
      <c r="J90" s="1" t="s">
        <v>126</v>
      </c>
      <c r="K90" s="1" t="s">
        <v>24</v>
      </c>
      <c r="L90" s="1" t="s">
        <v>1232</v>
      </c>
      <c r="M90" s="1" t="s">
        <v>1414</v>
      </c>
      <c r="N90" s="1" t="s">
        <v>1232</v>
      </c>
      <c r="O90" s="1" t="s">
        <v>1414</v>
      </c>
      <c r="P90" s="6" t="str">
        <f t="shared" si="1"/>
        <v>INSERT INTO mst_QuerysSqlite VALUES('01','089','LISTAR mst_Variedades','0','999','-- Id: 079 / NombreQuery: LISTAR mst_Variedades _x000D_
SELECT *_x000D_
  FROM mst_Variedades;','0','DATATABLE','mst_Variedades','READ','AC','44363337',GETDATE(),'44363337',GETDATE())</v>
      </c>
    </row>
    <row r="91" spans="1:16" x14ac:dyDescent="0.35">
      <c r="A91" s="1" t="s">
        <v>15</v>
      </c>
      <c r="B91" s="1" t="s">
        <v>377</v>
      </c>
      <c r="C91" s="1" t="s">
        <v>579</v>
      </c>
      <c r="D91" s="1" t="s">
        <v>18</v>
      </c>
      <c r="E91" s="1" t="s">
        <v>1258</v>
      </c>
      <c r="F91" s="1" t="s">
        <v>1898</v>
      </c>
      <c r="G91" s="1" t="s">
        <v>34</v>
      </c>
      <c r="H91" s="1" t="s">
        <v>135</v>
      </c>
      <c r="I91" s="1" t="s">
        <v>64</v>
      </c>
      <c r="J91" s="1" t="s">
        <v>126</v>
      </c>
      <c r="K91" s="1" t="s">
        <v>24</v>
      </c>
      <c r="L91" s="1" t="s">
        <v>1232</v>
      </c>
      <c r="M91" s="1" t="s">
        <v>1416</v>
      </c>
      <c r="N91" s="1" t="s">
        <v>1232</v>
      </c>
      <c r="O91" s="1" t="s">
        <v>1416</v>
      </c>
      <c r="P91" s="6" t="str">
        <f t="shared" si="1"/>
        <v>INSERT INTO mst_QuerysSqlite VALUES('01','090','OBTENER mst_Variedades','0','999','-- Id: 080 / NombreQuery: OBTENER mst_Variedades _x000D_
SELECT *_x000D_
  FROM mst_Variedades_x000D_
 WHERE IdEmpresa = ? AND _x000D_
       IdCultivo = ? AND _x000D_
       Id = ?;','3','DATATABLE','mst_Variedades','READ','AC','44363337',GETDATE(),'44363337',GETDATE())</v>
      </c>
    </row>
    <row r="92" spans="1:16" x14ac:dyDescent="0.35">
      <c r="A92" s="1" t="s">
        <v>15</v>
      </c>
      <c r="B92" s="1" t="s">
        <v>380</v>
      </c>
      <c r="C92" s="1" t="s">
        <v>66</v>
      </c>
      <c r="D92" s="1" t="s">
        <v>18</v>
      </c>
      <c r="E92" s="1" t="s">
        <v>67</v>
      </c>
      <c r="F92" s="1" t="s">
        <v>1899</v>
      </c>
      <c r="G92" s="1" t="s">
        <v>18</v>
      </c>
      <c r="H92" s="1" t="s">
        <v>21</v>
      </c>
      <c r="I92" s="1" t="s">
        <v>69</v>
      </c>
      <c r="J92" s="1" t="s">
        <v>23</v>
      </c>
      <c r="K92" s="1" t="s">
        <v>24</v>
      </c>
      <c r="L92" s="1" t="s">
        <v>1232</v>
      </c>
      <c r="M92" s="1" t="s">
        <v>1418</v>
      </c>
      <c r="N92" s="1" t="s">
        <v>1232</v>
      </c>
      <c r="O92" s="1" t="s">
        <v>1418</v>
      </c>
      <c r="P92" s="6" t="str">
        <f t="shared" si="1"/>
        <v>INSERT INTO mst_QuerysSqlite VALUES('01','091','CREAR TABLA mst_Actividades','0','9','--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);','0','NONQUERY','mst_Actividades','CREATE TABLE','AC','44363337',GETDATE(),'44363337',GETDATE())</v>
      </c>
    </row>
    <row r="93" spans="1:16" x14ac:dyDescent="0.35">
      <c r="A93" s="1" t="s">
        <v>15</v>
      </c>
      <c r="B93" s="1" t="s">
        <v>384</v>
      </c>
      <c r="C93" s="1" t="s">
        <v>129</v>
      </c>
      <c r="D93" s="1" t="s">
        <v>18</v>
      </c>
      <c r="E93" s="1" t="s">
        <v>1258</v>
      </c>
      <c r="F93" s="1" t="s">
        <v>1900</v>
      </c>
      <c r="G93" s="1" t="s">
        <v>45</v>
      </c>
      <c r="H93" s="1" t="s">
        <v>21</v>
      </c>
      <c r="I93" s="1" t="s">
        <v>69</v>
      </c>
      <c r="J93" s="1" t="s">
        <v>131</v>
      </c>
      <c r="K93" s="1" t="s">
        <v>24</v>
      </c>
      <c r="L93" s="1" t="s">
        <v>1232</v>
      </c>
      <c r="M93" s="1" t="s">
        <v>1420</v>
      </c>
      <c r="N93" s="1" t="s">
        <v>1232</v>
      </c>
      <c r="O93" s="1" t="s">
        <v>1420</v>
      </c>
      <c r="P93" s="6" t="str">
        <f t="shared" si="1"/>
        <v>INSERT INTO mst_QuerysSqlite VALUES('01','092','ACTUALIZAR mst_Actividades','0','999','-- Id: 082 / NombreQuery: ACTUALIZAR mst_Actividades _x000D_
UPDATE mst_Actividades_x000D_
   SET Dex = ?,_x000D_
       IdEstado = ?,_x000D_
       IdUsuarioActualiza = ?,_x000D_
       FechaHoraActualiza = DATETIME(''''now'''',_x000D_
                                     ''''localtime'''') _x000D_
 WHERE IdEmpresa = ? AND _x000D_
       Id = ?;','5','NONQUERY','mst_Actividades','UPDATE','AC','44363337',GETDATE(),'44363337',GETDATE())</v>
      </c>
    </row>
    <row r="94" spans="1:16" x14ac:dyDescent="0.35">
      <c r="A94" s="1" t="s">
        <v>15</v>
      </c>
      <c r="B94" s="1" t="s">
        <v>388</v>
      </c>
      <c r="C94" s="1" t="s">
        <v>133</v>
      </c>
      <c r="D94" s="1" t="s">
        <v>18</v>
      </c>
      <c r="E94" s="1" t="s">
        <v>1258</v>
      </c>
      <c r="F94" s="1" t="s">
        <v>1901</v>
      </c>
      <c r="G94" s="1" t="s">
        <v>19</v>
      </c>
      <c r="H94" s="1" t="s">
        <v>135</v>
      </c>
      <c r="I94" s="1" t="s">
        <v>69</v>
      </c>
      <c r="J94" s="1" t="s">
        <v>126</v>
      </c>
      <c r="K94" s="1" t="s">
        <v>24</v>
      </c>
      <c r="L94" s="1" t="s">
        <v>1232</v>
      </c>
      <c r="M94" s="1" t="s">
        <v>1422</v>
      </c>
      <c r="N94" s="1" t="s">
        <v>1232</v>
      </c>
      <c r="O94" s="1" t="s">
        <v>1422</v>
      </c>
      <c r="P94" s="6" t="str">
        <f t="shared" si="1"/>
        <v>INSERT INTO mst_QuerysSqlite VALUES('01','093','CLAVE VALOR mst_Actividades','0','999','-- Id: 083 / NombreQuery: CLAVE VALOR mst_Actividades _x000D_
SELECT Id Clave,_x000D_
       Dex Valor,_x000D_
       Id || '''' | '''' || Dex Concatenado_x000D_
  FROM mst_Actividades_x000D_
 WHERE IdEmpresa = ?;','1','DATATABLE','mst_Actividades','READ','AC','44363337',GETDATE(),'44363337',GETDATE())</v>
      </c>
    </row>
    <row r="95" spans="1:16" x14ac:dyDescent="0.35">
      <c r="A95" s="1" t="s">
        <v>15</v>
      </c>
      <c r="B95" s="1" t="s">
        <v>392</v>
      </c>
      <c r="C95" s="1" t="s">
        <v>138</v>
      </c>
      <c r="D95" s="1" t="s">
        <v>18</v>
      </c>
      <c r="E95" s="1" t="s">
        <v>1258</v>
      </c>
      <c r="F95" s="1" t="s">
        <v>1902</v>
      </c>
      <c r="G95" s="1" t="s">
        <v>18</v>
      </c>
      <c r="H95" s="1" t="s">
        <v>135</v>
      </c>
      <c r="I95" s="1" t="s">
        <v>69</v>
      </c>
      <c r="J95" s="1" t="s">
        <v>126</v>
      </c>
      <c r="K95" s="1" t="s">
        <v>24</v>
      </c>
      <c r="L95" s="1" t="s">
        <v>1232</v>
      </c>
      <c r="M95" s="1" t="s">
        <v>1424</v>
      </c>
      <c r="N95" s="1" t="s">
        <v>1232</v>
      </c>
      <c r="O95" s="1" t="s">
        <v>1424</v>
      </c>
      <c r="P95" s="6" t="str">
        <f t="shared" si="1"/>
        <v>INSERT INTO mst_QuerysSqlite VALUES('01','094','DESCARGAR DATA mst_Actividades','0','999','-- Id: 084 / NombreQuery: DESCARGAR DATA mst_Actividades _x000D_
EXEC sp_Dgm_Gen_ListarActividades','0','DATATABLE','mst_Actividades','READ','AC','44363337',GETDATE(),'44363337',GETDATE())</v>
      </c>
    </row>
    <row r="96" spans="1:16" x14ac:dyDescent="0.35">
      <c r="A96" s="1" t="s">
        <v>15</v>
      </c>
      <c r="B96" s="1" t="s">
        <v>396</v>
      </c>
      <c r="C96" s="1" t="s">
        <v>141</v>
      </c>
      <c r="D96" s="1" t="s">
        <v>18</v>
      </c>
      <c r="E96" s="1" t="s">
        <v>1258</v>
      </c>
      <c r="F96" s="1" t="s">
        <v>1903</v>
      </c>
      <c r="G96" s="1" t="s">
        <v>29</v>
      </c>
      <c r="H96" s="1" t="s">
        <v>21</v>
      </c>
      <c r="I96" s="1" t="s">
        <v>69</v>
      </c>
      <c r="J96" s="1" t="s">
        <v>143</v>
      </c>
      <c r="K96" s="1" t="s">
        <v>24</v>
      </c>
      <c r="L96" s="1" t="s">
        <v>1232</v>
      </c>
      <c r="M96" s="1" t="s">
        <v>1426</v>
      </c>
      <c r="N96" s="1" t="s">
        <v>1232</v>
      </c>
      <c r="O96" s="1" t="s">
        <v>1426</v>
      </c>
      <c r="P96" s="6" t="str">
        <f t="shared" si="1"/>
        <v>INSERT INTO mst_QuerysSqlite VALUES('01','095','ELIMINAR mst_Actividades','0','999','-- Id: 085 / NombreQuery: ELIMINAR mst_Actividades _x000D_
DELETE FROM mst_Actividades_x000D_
      WHERE IdEmpresa = ? AND _x000D_
            Id = ?;','2','NONQUERY','mst_Actividades','DELETE','AC','44363337',GETDATE(),'44363337',GETDATE())</v>
      </c>
    </row>
    <row r="97" spans="1:16" x14ac:dyDescent="0.35">
      <c r="A97" s="1" t="s">
        <v>15</v>
      </c>
      <c r="B97" s="1" t="s">
        <v>399</v>
      </c>
      <c r="C97" s="1" t="s">
        <v>146</v>
      </c>
      <c r="D97" s="1" t="s">
        <v>18</v>
      </c>
      <c r="E97" s="1" t="s">
        <v>1258</v>
      </c>
      <c r="F97" s="1" t="s">
        <v>1904</v>
      </c>
      <c r="G97" s="1" t="s">
        <v>18</v>
      </c>
      <c r="H97" s="1" t="s">
        <v>21</v>
      </c>
      <c r="I97" s="1" t="s">
        <v>69</v>
      </c>
      <c r="J97" s="1" t="s">
        <v>148</v>
      </c>
      <c r="K97" s="1" t="s">
        <v>24</v>
      </c>
      <c r="L97" s="1" t="s">
        <v>1232</v>
      </c>
      <c r="M97" s="1" t="s">
        <v>1428</v>
      </c>
      <c r="N97" s="1" t="s">
        <v>1232</v>
      </c>
      <c r="O97" s="1" t="s">
        <v>1428</v>
      </c>
      <c r="P97" s="6" t="str">
        <f t="shared" si="1"/>
        <v>INSERT INTO mst_QuerysSqlite VALUES('01','096','ELIMINAR TABLA mst_Actividades','0','999','-- Id: 086 / NombreQuery: ELIMINAR TABLA mst_Actividades _x000D_
DROP TABLE IF EXISTS mst_Actividades;','0','NONQUERY','mst_Actividades','DELETE TABLE','AC','44363337',GETDATE(),'44363337',GETDATE())</v>
      </c>
    </row>
    <row r="98" spans="1:16" x14ac:dyDescent="0.35">
      <c r="A98" s="1" t="s">
        <v>15</v>
      </c>
      <c r="B98" s="1" t="s">
        <v>403</v>
      </c>
      <c r="C98" s="1" t="s">
        <v>150</v>
      </c>
      <c r="D98" s="1" t="s">
        <v>18</v>
      </c>
      <c r="E98" s="1" t="s">
        <v>1258</v>
      </c>
      <c r="F98" s="1" t="s">
        <v>1905</v>
      </c>
      <c r="G98" s="1" t="s">
        <v>51</v>
      </c>
      <c r="H98" s="1" t="s">
        <v>21</v>
      </c>
      <c r="I98" s="1" t="s">
        <v>69</v>
      </c>
      <c r="J98" s="1" t="s">
        <v>152</v>
      </c>
      <c r="K98" s="1" t="s">
        <v>24</v>
      </c>
      <c r="L98" s="1" t="s">
        <v>1232</v>
      </c>
      <c r="M98" s="1" t="s">
        <v>1430</v>
      </c>
      <c r="N98" s="1" t="s">
        <v>1232</v>
      </c>
      <c r="O98" s="1" t="s">
        <v>1430</v>
      </c>
      <c r="P98" s="6" t="str">
        <f t="shared" si="1"/>
        <v>INSERT INTO mst_QuerysSqlite VALUES('01','097','INSERTAR mst_Actividades','0','999','--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);','6','NONQUERY','mst_Actividades','CREATE','AC','44363337',GETDATE(),'44363337',GETDATE())</v>
      </c>
    </row>
    <row r="99" spans="1:16" x14ac:dyDescent="0.35">
      <c r="A99" s="1" t="s">
        <v>15</v>
      </c>
      <c r="B99" s="1" t="s">
        <v>406</v>
      </c>
      <c r="C99" s="1" t="s">
        <v>155</v>
      </c>
      <c r="D99" s="1" t="s">
        <v>18</v>
      </c>
      <c r="E99" s="1" t="s">
        <v>1258</v>
      </c>
      <c r="F99" s="1" t="s">
        <v>1906</v>
      </c>
      <c r="G99" s="1" t="s">
        <v>18</v>
      </c>
      <c r="H99" s="1" t="s">
        <v>21</v>
      </c>
      <c r="I99" s="1" t="s">
        <v>69</v>
      </c>
      <c r="J99" s="1" t="s">
        <v>143</v>
      </c>
      <c r="K99" s="1" t="s">
        <v>24</v>
      </c>
      <c r="L99" s="1" t="s">
        <v>1232</v>
      </c>
      <c r="M99" s="1" t="s">
        <v>1432</v>
      </c>
      <c r="N99" s="1" t="s">
        <v>1232</v>
      </c>
      <c r="O99" s="1" t="s">
        <v>1432</v>
      </c>
      <c r="P99" s="6" t="str">
        <f t="shared" si="1"/>
        <v>INSERT INTO mst_QuerysSqlite VALUES('01','098','LIMPIAR TABLA mst_Actividades','0','999','-- Id: 088 / NombreQuery: LIMPIAR TABLA mst_Actividades _x000D_
DELETE FROM mst_Actividades;','0','NONQUERY','mst_Actividades','DELETE','AC','44363337',GETDATE(),'44363337',GETDATE())</v>
      </c>
    </row>
    <row r="100" spans="1:16" x14ac:dyDescent="0.35">
      <c r="A100" s="1" t="s">
        <v>15</v>
      </c>
      <c r="B100" s="1" t="s">
        <v>410</v>
      </c>
      <c r="C100" s="1" t="s">
        <v>158</v>
      </c>
      <c r="D100" s="1" t="s">
        <v>18</v>
      </c>
      <c r="E100" s="1" t="s">
        <v>1258</v>
      </c>
      <c r="F100" s="1" t="s">
        <v>1907</v>
      </c>
      <c r="G100" s="1" t="s">
        <v>18</v>
      </c>
      <c r="H100" s="1" t="s">
        <v>135</v>
      </c>
      <c r="I100" s="1" t="s">
        <v>69</v>
      </c>
      <c r="J100" s="1" t="s">
        <v>126</v>
      </c>
      <c r="K100" s="1" t="s">
        <v>24</v>
      </c>
      <c r="L100" s="1" t="s">
        <v>1232</v>
      </c>
      <c r="M100" s="1" t="s">
        <v>1434</v>
      </c>
      <c r="N100" s="1" t="s">
        <v>1232</v>
      </c>
      <c r="O100" s="1" t="s">
        <v>1434</v>
      </c>
      <c r="P100" s="6" t="str">
        <f t="shared" si="1"/>
        <v>INSERT INTO mst_QuerysSqlite VALUES('01','099','LISTAR mst_Actividades','0','999','-- Id: 089 / NombreQuery: LISTAR mst_Actividades _x000D_
SELECT *_x000D_
  FROM mst_Actividades;','0','DATATABLE','mst_Actividades','READ','AC','44363337',GETDATE(),'44363337',GETDATE())</v>
      </c>
    </row>
    <row r="101" spans="1:16" x14ac:dyDescent="0.35">
      <c r="A101" s="1" t="s">
        <v>15</v>
      </c>
      <c r="B101" s="1" t="s">
        <v>414</v>
      </c>
      <c r="C101" s="1" t="s">
        <v>162</v>
      </c>
      <c r="D101" s="1" t="s">
        <v>18</v>
      </c>
      <c r="E101" s="1" t="s">
        <v>1258</v>
      </c>
      <c r="F101" s="1" t="s">
        <v>1908</v>
      </c>
      <c r="G101" s="1" t="s">
        <v>29</v>
      </c>
      <c r="H101" s="1" t="s">
        <v>135</v>
      </c>
      <c r="I101" s="1" t="s">
        <v>69</v>
      </c>
      <c r="J101" s="1" t="s">
        <v>126</v>
      </c>
      <c r="K101" s="1" t="s">
        <v>24</v>
      </c>
      <c r="L101" s="1" t="s">
        <v>1232</v>
      </c>
      <c r="M101" s="1" t="s">
        <v>1436</v>
      </c>
      <c r="N101" s="1" t="s">
        <v>1232</v>
      </c>
      <c r="O101" s="1" t="s">
        <v>1436</v>
      </c>
      <c r="P101" s="6" t="str">
        <f t="shared" si="1"/>
        <v>INSERT INTO mst_QuerysSqlite VALUES('01','100','OBTENER mst_Actividades','0','999','-- Id: 090 / NombreQuery: OBTENER mst_Actividades _x000D_
SELECT *_x000D_
  FROM mst_Actividades_x000D_
 WHERE IdEmpresa = ? AND _x000D_
       Id = ?;','2','DATATABLE','mst_Actividades','READ','AC','44363337',GETDATE(),'44363337',GETDATE())</v>
      </c>
    </row>
    <row r="102" spans="1:16" x14ac:dyDescent="0.35">
      <c r="A102" s="1" t="s">
        <v>15</v>
      </c>
      <c r="B102" s="1" t="s">
        <v>417</v>
      </c>
      <c r="C102" s="1" t="s">
        <v>72</v>
      </c>
      <c r="D102" s="1" t="s">
        <v>18</v>
      </c>
      <c r="E102" s="1" t="s">
        <v>73</v>
      </c>
      <c r="F102" s="1" t="s">
        <v>1909</v>
      </c>
      <c r="G102" s="1" t="s">
        <v>18</v>
      </c>
      <c r="H102" s="1" t="s">
        <v>21</v>
      </c>
      <c r="I102" s="1" t="s">
        <v>75</v>
      </c>
      <c r="J102" s="1" t="s">
        <v>23</v>
      </c>
      <c r="K102" s="1" t="s">
        <v>24</v>
      </c>
      <c r="L102" s="1" t="s">
        <v>1232</v>
      </c>
      <c r="M102" s="1" t="s">
        <v>1438</v>
      </c>
      <c r="N102" s="1" t="s">
        <v>1232</v>
      </c>
      <c r="O102" s="1" t="s">
        <v>1438</v>
      </c>
      <c r="P102" s="6" t="str">
        <f t="shared" si="1"/>
        <v>INSERT INTO mst_QuerysSqlite VALUES('01','101','CREAR TABLA mst_Labores','0','10','--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);','0','NONQUERY','mst_Labores','CREATE TABLE','AC','44363337',GETDATE(),'44363337',GETDATE())</v>
      </c>
    </row>
    <row r="103" spans="1:16" x14ac:dyDescent="0.35">
      <c r="A103" s="1" t="s">
        <v>15</v>
      </c>
      <c r="B103" s="1" t="s">
        <v>421</v>
      </c>
      <c r="C103" s="1" t="s">
        <v>321</v>
      </c>
      <c r="D103" s="1" t="s">
        <v>18</v>
      </c>
      <c r="E103" s="1" t="s">
        <v>1258</v>
      </c>
      <c r="F103" s="1" t="s">
        <v>1910</v>
      </c>
      <c r="G103" s="1" t="s">
        <v>51</v>
      </c>
      <c r="H103" s="1" t="s">
        <v>21</v>
      </c>
      <c r="I103" s="1" t="s">
        <v>75</v>
      </c>
      <c r="J103" s="1" t="s">
        <v>131</v>
      </c>
      <c r="K103" s="1" t="s">
        <v>24</v>
      </c>
      <c r="L103" s="1" t="s">
        <v>1232</v>
      </c>
      <c r="M103" s="1" t="s">
        <v>1440</v>
      </c>
      <c r="N103" s="1" t="s">
        <v>1232</v>
      </c>
      <c r="O103" s="1" t="s">
        <v>1440</v>
      </c>
      <c r="P103" s="6" t="str">
        <f t="shared" si="1"/>
        <v>INSERT INTO mst_QuerysSqlite VALUES('01','102','ACTUALIZAR mst_Labores','0','999','-- Id: 092 / NombreQuery: ACTUALIZAR mst_Labores _x000D_
UPDATE mst_Labores_x000D_
   SET Dex = ?,_x000D_
       IdEstado = ?,_x000D_
       IdUsuarioActualiza = ?,_x000D_
       FechaHoraActualizacion = DATETIME(''''now'''',_x000D_
                                         ''''localtime'''') _x000D_
 WHERE IdEmpresa = ? AND _x000D_
       IdActividad = ? AND _x000D_
       Id = ?;','6','NONQUERY','mst_Labores','UPDATE','AC','44363337',GETDATE(),'44363337',GETDATE())</v>
      </c>
    </row>
    <row r="104" spans="1:16" x14ac:dyDescent="0.35">
      <c r="A104" s="1" t="s">
        <v>15</v>
      </c>
      <c r="B104" s="1" t="s">
        <v>425</v>
      </c>
      <c r="C104" s="1" t="s">
        <v>325</v>
      </c>
      <c r="D104" s="1" t="s">
        <v>18</v>
      </c>
      <c r="E104" s="1" t="s">
        <v>1258</v>
      </c>
      <c r="F104" s="1" t="s">
        <v>1911</v>
      </c>
      <c r="G104" s="1" t="s">
        <v>29</v>
      </c>
      <c r="H104" s="1" t="s">
        <v>135</v>
      </c>
      <c r="I104" s="1" t="s">
        <v>75</v>
      </c>
      <c r="J104" s="1" t="s">
        <v>126</v>
      </c>
      <c r="K104" s="1" t="s">
        <v>24</v>
      </c>
      <c r="L104" s="1" t="s">
        <v>1232</v>
      </c>
      <c r="M104" s="1" t="s">
        <v>1442</v>
      </c>
      <c r="N104" s="1" t="s">
        <v>1232</v>
      </c>
      <c r="O104" s="1" t="s">
        <v>1442</v>
      </c>
      <c r="P104" s="6" t="str">
        <f t="shared" si="1"/>
        <v>INSERT INTO mst_QuerysSqlite VALUES('01','103','CLAVE VALOR mst_Labores','0','999','-- Id: 093 / NombreQuery: CLAVE VALOR mst_Labores _x000D_
SELECT Id Clave,_x000D_
       Dex Valor,_x000D_
       Id || '''' | '''' || Dex Concatenado_x000D_
  FROM mst_Labores_x000D_
 WHERE IdEmpresa = ? AND _x000D_
       IdActividad = ?;','2','DATATABLE','mst_Labores','READ','AC','44363337',GETDATE(),'44363337',GETDATE())</v>
      </c>
    </row>
    <row r="105" spans="1:16" x14ac:dyDescent="0.35">
      <c r="A105" s="1" t="s">
        <v>15</v>
      </c>
      <c r="B105" s="1" t="s">
        <v>428</v>
      </c>
      <c r="C105" s="1" t="s">
        <v>328</v>
      </c>
      <c r="D105" s="1" t="s">
        <v>18</v>
      </c>
      <c r="E105" s="1" t="s">
        <v>1258</v>
      </c>
      <c r="F105" s="1" t="s">
        <v>1912</v>
      </c>
      <c r="G105" s="1" t="s">
        <v>18</v>
      </c>
      <c r="H105" s="1" t="s">
        <v>135</v>
      </c>
      <c r="I105" s="1" t="s">
        <v>75</v>
      </c>
      <c r="J105" s="1" t="s">
        <v>126</v>
      </c>
      <c r="K105" s="1" t="s">
        <v>24</v>
      </c>
      <c r="L105" s="1" t="s">
        <v>1232</v>
      </c>
      <c r="M105" s="1" t="s">
        <v>1444</v>
      </c>
      <c r="N105" s="1" t="s">
        <v>1232</v>
      </c>
      <c r="O105" s="1" t="s">
        <v>1444</v>
      </c>
      <c r="P105" s="6" t="str">
        <f t="shared" si="1"/>
        <v>INSERT INTO mst_QuerysSqlite VALUES('01','104','DESCARGAR DATA mst_Labores','0','999','-- Id: 094 / NombreQuery: DESCARGAR DATA mst_Labores _x000D_
EXEC sp_Dgm_Gen_ListarLabores','0','DATATABLE','mst_Labores','READ','AC','44363337',GETDATE(),'44363337',GETDATE())</v>
      </c>
    </row>
    <row r="106" spans="1:16" x14ac:dyDescent="0.35">
      <c r="A106" s="1" t="s">
        <v>15</v>
      </c>
      <c r="B106" s="1" t="s">
        <v>432</v>
      </c>
      <c r="C106" s="1" t="s">
        <v>332</v>
      </c>
      <c r="D106" s="1" t="s">
        <v>18</v>
      </c>
      <c r="E106" s="1" t="s">
        <v>1258</v>
      </c>
      <c r="F106" s="1" t="s">
        <v>1913</v>
      </c>
      <c r="G106" s="1" t="s">
        <v>34</v>
      </c>
      <c r="H106" s="1" t="s">
        <v>21</v>
      </c>
      <c r="I106" s="1" t="s">
        <v>75</v>
      </c>
      <c r="J106" s="1" t="s">
        <v>143</v>
      </c>
      <c r="K106" s="1" t="s">
        <v>24</v>
      </c>
      <c r="L106" s="1" t="s">
        <v>1232</v>
      </c>
      <c r="M106" s="1" t="s">
        <v>1446</v>
      </c>
      <c r="N106" s="1" t="s">
        <v>1232</v>
      </c>
      <c r="O106" s="1" t="s">
        <v>1446</v>
      </c>
      <c r="P106" s="6" t="str">
        <f t="shared" si="1"/>
        <v>INSERT INTO mst_QuerysSqlite VALUES('01','105','ELIMINAR mst_Labores','0','999','-- Id: 095 / NombreQuery: ELIMINAR mst_Labores _x000D_
DELETE FROM mst_Labores_x000D_
      WHERE IdEmpresa = ? AND _x000D_
            IdActividad = ? AND _x000D_
            Id = ?;','3','NONQUERY','mst_Labores','DELETE','AC','44363337',GETDATE(),'44363337',GETDATE())</v>
      </c>
    </row>
    <row r="107" spans="1:16" x14ac:dyDescent="0.35">
      <c r="A107" s="1" t="s">
        <v>15</v>
      </c>
      <c r="B107" s="1" t="s">
        <v>436</v>
      </c>
      <c r="C107" s="1" t="s">
        <v>335</v>
      </c>
      <c r="D107" s="1" t="s">
        <v>18</v>
      </c>
      <c r="E107" s="1" t="s">
        <v>1258</v>
      </c>
      <c r="F107" s="1" t="s">
        <v>1914</v>
      </c>
      <c r="G107" s="1" t="s">
        <v>18</v>
      </c>
      <c r="H107" s="1" t="s">
        <v>21</v>
      </c>
      <c r="I107" s="1" t="s">
        <v>75</v>
      </c>
      <c r="J107" s="1" t="s">
        <v>148</v>
      </c>
      <c r="K107" s="1" t="s">
        <v>24</v>
      </c>
      <c r="L107" s="1" t="s">
        <v>1232</v>
      </c>
      <c r="M107" s="1" t="s">
        <v>1448</v>
      </c>
      <c r="N107" s="1" t="s">
        <v>1232</v>
      </c>
      <c r="O107" s="1" t="s">
        <v>1448</v>
      </c>
      <c r="P107" s="6" t="str">
        <f t="shared" si="1"/>
        <v>INSERT INTO mst_QuerysSqlite VALUES('01','106','ELIMINAR TABLA mst_Labores','0','999','-- Id: 096 / NombreQuery: ELIMINAR TABLA mst_Labores _x000D_
DROP TABLE IF EXISTS mst_Labores;','0','NONQUERY','mst_Labores','DELETE TABLE','AC','44363337',GETDATE(),'44363337',GETDATE())</v>
      </c>
    </row>
    <row r="108" spans="1:16" x14ac:dyDescent="0.35">
      <c r="A108" s="1" t="s">
        <v>15</v>
      </c>
      <c r="B108" s="1" t="s">
        <v>439</v>
      </c>
      <c r="C108" s="1" t="s">
        <v>339</v>
      </c>
      <c r="D108" s="1" t="s">
        <v>18</v>
      </c>
      <c r="E108" s="1" t="s">
        <v>1258</v>
      </c>
      <c r="F108" s="1" t="s">
        <v>1915</v>
      </c>
      <c r="G108" s="1" t="s">
        <v>56</v>
      </c>
      <c r="H108" s="1" t="s">
        <v>21</v>
      </c>
      <c r="I108" s="1" t="s">
        <v>75</v>
      </c>
      <c r="J108" s="1" t="s">
        <v>152</v>
      </c>
      <c r="K108" s="1" t="s">
        <v>24</v>
      </c>
      <c r="L108" s="1" t="s">
        <v>1232</v>
      </c>
      <c r="M108" s="1" t="s">
        <v>1450</v>
      </c>
      <c r="N108" s="1" t="s">
        <v>1232</v>
      </c>
      <c r="O108" s="1" t="s">
        <v>1450</v>
      </c>
      <c r="P108" s="6" t="str">
        <f t="shared" si="1"/>
        <v>INSERT INTO mst_QuerysSqlite VALUES('01','107','INSERTAR mst_Labores','0','999','--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);','7','NONQUERY','mst_Labores','CREATE','AC','44363337',GETDATE(),'44363337',GETDATE())</v>
      </c>
    </row>
    <row r="109" spans="1:16" x14ac:dyDescent="0.35">
      <c r="A109" s="1" t="s">
        <v>15</v>
      </c>
      <c r="B109" s="1" t="s">
        <v>443</v>
      </c>
      <c r="C109" s="1" t="s">
        <v>342</v>
      </c>
      <c r="D109" s="1" t="s">
        <v>18</v>
      </c>
      <c r="E109" s="1" t="s">
        <v>1258</v>
      </c>
      <c r="F109" s="1" t="s">
        <v>1916</v>
      </c>
      <c r="G109" s="1" t="s">
        <v>18</v>
      </c>
      <c r="H109" s="1" t="s">
        <v>21</v>
      </c>
      <c r="I109" s="1" t="s">
        <v>75</v>
      </c>
      <c r="J109" s="1" t="s">
        <v>143</v>
      </c>
      <c r="K109" s="1" t="s">
        <v>24</v>
      </c>
      <c r="L109" s="1" t="s">
        <v>1232</v>
      </c>
      <c r="M109" s="1" t="s">
        <v>1452</v>
      </c>
      <c r="N109" s="1" t="s">
        <v>1232</v>
      </c>
      <c r="O109" s="1" t="s">
        <v>1452</v>
      </c>
      <c r="P109" s="6" t="str">
        <f t="shared" si="1"/>
        <v>INSERT INTO mst_QuerysSqlite VALUES('01','108','LIMPIAR TABLA mst_Labores','0','999','-- Id: 098 / NombreQuery: LIMPIAR TABLA mst_Labores _x000D_
DELETE FROM mst_Labores;','0','NONQUERY','mst_Labores','DELETE','AC','44363337',GETDATE(),'44363337',GETDATE())</v>
      </c>
    </row>
    <row r="110" spans="1:16" x14ac:dyDescent="0.35">
      <c r="A110" s="1" t="s">
        <v>15</v>
      </c>
      <c r="B110" s="1" t="s">
        <v>447</v>
      </c>
      <c r="C110" s="1" t="s">
        <v>346</v>
      </c>
      <c r="D110" s="1" t="s">
        <v>18</v>
      </c>
      <c r="E110" s="1" t="s">
        <v>1258</v>
      </c>
      <c r="F110" s="1" t="s">
        <v>1917</v>
      </c>
      <c r="G110" s="1" t="s">
        <v>18</v>
      </c>
      <c r="H110" s="1" t="s">
        <v>135</v>
      </c>
      <c r="I110" s="1" t="s">
        <v>75</v>
      </c>
      <c r="J110" s="1" t="s">
        <v>126</v>
      </c>
      <c r="K110" s="1" t="s">
        <v>24</v>
      </c>
      <c r="L110" s="1" t="s">
        <v>1232</v>
      </c>
      <c r="M110" s="1" t="s">
        <v>1454</v>
      </c>
      <c r="N110" s="1" t="s">
        <v>1232</v>
      </c>
      <c r="O110" s="1" t="s">
        <v>1454</v>
      </c>
      <c r="P110" s="6" t="str">
        <f t="shared" si="1"/>
        <v>INSERT INTO mst_QuerysSqlite VALUES('01','109','LISTAR mst_Labores','0','999','-- Id: 099 / NombreQuery: LISTAR mst_Labores _x000D_
SELECT *_x000D_
  FROM mst_Labores;','0','DATATABLE','mst_Labores','READ','AC','44363337',GETDATE(),'44363337',GETDATE())</v>
      </c>
    </row>
    <row r="111" spans="1:16" x14ac:dyDescent="0.35">
      <c r="A111" s="1" t="s">
        <v>15</v>
      </c>
      <c r="B111" s="1" t="s">
        <v>451</v>
      </c>
      <c r="C111" s="1" t="s">
        <v>349</v>
      </c>
      <c r="D111" s="1" t="s">
        <v>18</v>
      </c>
      <c r="E111" s="1" t="s">
        <v>1258</v>
      </c>
      <c r="F111" s="1" t="s">
        <v>1918</v>
      </c>
      <c r="G111" s="1" t="s">
        <v>34</v>
      </c>
      <c r="H111" s="1" t="s">
        <v>135</v>
      </c>
      <c r="I111" s="1" t="s">
        <v>75</v>
      </c>
      <c r="J111" s="1" t="s">
        <v>126</v>
      </c>
      <c r="K111" s="1" t="s">
        <v>24</v>
      </c>
      <c r="L111" s="1" t="s">
        <v>1232</v>
      </c>
      <c r="M111" s="1" t="s">
        <v>1456</v>
      </c>
      <c r="N111" s="1" t="s">
        <v>1232</v>
      </c>
      <c r="O111" s="1" t="s">
        <v>1456</v>
      </c>
      <c r="P111" s="6" t="str">
        <f t="shared" si="1"/>
        <v>INSERT INTO mst_QuerysSqlite VALUES('01','110','OBTENER mst_Labores','0','999','-- Id: 100 / NombreQuery: OBTENER mst_Labores _x000D_
SELECT *_x000D_
  FROM mst_Labores_x000D_
 WHERE IdEmpresa = ? AND _x000D_
       IdActividad = ? AND _x000D_
       Id = ?;','3','DATATABLE','mst_Labores','READ','AC','44363337',GETDATE(),'44363337',GETDATE())</v>
      </c>
    </row>
    <row r="112" spans="1:16" x14ac:dyDescent="0.35">
      <c r="A112" s="1" t="s">
        <v>15</v>
      </c>
      <c r="B112" s="1" t="s">
        <v>455</v>
      </c>
      <c r="C112" s="1" t="s">
        <v>77</v>
      </c>
      <c r="D112" s="1" t="s">
        <v>18</v>
      </c>
      <c r="E112" s="1" t="s">
        <v>78</v>
      </c>
      <c r="F112" s="1" t="s">
        <v>1919</v>
      </c>
      <c r="G112" s="1" t="s">
        <v>18</v>
      </c>
      <c r="H112" s="1" t="s">
        <v>21</v>
      </c>
      <c r="I112" s="1" t="s">
        <v>80</v>
      </c>
      <c r="J112" s="1" t="s">
        <v>23</v>
      </c>
      <c r="K112" s="1" t="s">
        <v>24</v>
      </c>
      <c r="L112" s="1" t="s">
        <v>1232</v>
      </c>
      <c r="M112" s="1" t="s">
        <v>1458</v>
      </c>
      <c r="N112" s="1" t="s">
        <v>1232</v>
      </c>
      <c r="O112" s="1" t="s">
        <v>1458</v>
      </c>
      <c r="P112" s="6" t="str">
        <f t="shared" si="1"/>
        <v>INSERT INTO mst_QuerysSqlite VALUES('01','111','CREAR TABLA mst_Consumidores','0','11','--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);','0','NONQUERY','mst_Consumidores','CREATE TABLE','AC','44363337',GETDATE(),'44363337',GETDATE())</v>
      </c>
    </row>
    <row r="113" spans="1:16" x14ac:dyDescent="0.35">
      <c r="A113" s="1" t="s">
        <v>15</v>
      </c>
      <c r="B113" s="1" t="s">
        <v>458</v>
      </c>
      <c r="C113" s="1" t="s">
        <v>166</v>
      </c>
      <c r="D113" s="1" t="s">
        <v>18</v>
      </c>
      <c r="E113" s="1" t="s">
        <v>1258</v>
      </c>
      <c r="F113" s="1" t="s">
        <v>1920</v>
      </c>
      <c r="G113" s="1" t="s">
        <v>45</v>
      </c>
      <c r="H113" s="1" t="s">
        <v>21</v>
      </c>
      <c r="I113" s="1" t="s">
        <v>80</v>
      </c>
      <c r="J113" s="1" t="s">
        <v>131</v>
      </c>
      <c r="K113" s="1" t="s">
        <v>24</v>
      </c>
      <c r="L113" s="1" t="s">
        <v>1232</v>
      </c>
      <c r="M113" s="1" t="s">
        <v>1460</v>
      </c>
      <c r="N113" s="1" t="s">
        <v>1232</v>
      </c>
      <c r="O113" s="1" t="s">
        <v>1460</v>
      </c>
      <c r="P113" s="6" t="str">
        <f t="shared" si="1"/>
        <v>INSERT INTO mst_QuerysSqlite VALUES('01','112','ACTUALIZAR mst_Consumidores','0','999','-- Id: 102 / NombreQuery: ACTUALIZAR mst_Consumidores _x000D_
UPDATE mst_Consumidores_x000D_
   SET Dex = ?,_x000D_
       IdEstado = ?,_x000D_
       IdUsuarioActualiza = ?,_x000D_
       FechaHoraActualizacion = DATETIME(''''now'''',_x000D_
                                         ''''localtime'''') _x000D_
 WHERE IdEmpresa = ? AND _x000D_
       Id = ?;','5','NONQUERY','mst_Consumidores','UPDATE','AC','44363337',GETDATE(),'44363337',GETDATE())</v>
      </c>
    </row>
    <row r="114" spans="1:16" x14ac:dyDescent="0.35">
      <c r="A114" s="1" t="s">
        <v>15</v>
      </c>
      <c r="B114" s="1" t="s">
        <v>462</v>
      </c>
      <c r="C114" s="1" t="s">
        <v>169</v>
      </c>
      <c r="D114" s="1" t="s">
        <v>18</v>
      </c>
      <c r="E114" s="1" t="s">
        <v>1258</v>
      </c>
      <c r="F114" s="1" t="s">
        <v>1921</v>
      </c>
      <c r="G114" s="1" t="s">
        <v>19</v>
      </c>
      <c r="H114" s="1" t="s">
        <v>135</v>
      </c>
      <c r="I114" s="1" t="s">
        <v>80</v>
      </c>
      <c r="J114" s="1" t="s">
        <v>126</v>
      </c>
      <c r="K114" s="1" t="s">
        <v>24</v>
      </c>
      <c r="L114" s="1" t="s">
        <v>1232</v>
      </c>
      <c r="M114" s="1" t="s">
        <v>1462</v>
      </c>
      <c r="N114" s="1" t="s">
        <v>1232</v>
      </c>
      <c r="O114" s="1" t="s">
        <v>1462</v>
      </c>
      <c r="P114" s="6" t="str">
        <f t="shared" si="1"/>
        <v>INSERT INTO mst_QuerysSqlite VALUES('01','113','CLAVE VALOR mst_Consumidores','0','999','-- Id: 103 / NombreQuery: CLAVE VALOR mst_Consumidores _x000D_
SELECT Id Clave,_x000D_
       Dex Valor,_x000D_
       Id || '''' | '''' || Dex Concatenado_x000D_
  FROM mst_Consumidores_x000D_
 WHERE IdEmpresa = ?;','1','DATATABLE','mst_Consumidores','READ','AC','44363337',GETDATE(),'44363337',GETDATE())</v>
      </c>
    </row>
    <row r="115" spans="1:16" x14ac:dyDescent="0.35">
      <c r="A115" s="1" t="s">
        <v>15</v>
      </c>
      <c r="B115" s="1" t="s">
        <v>466</v>
      </c>
      <c r="C115" s="1" t="s">
        <v>173</v>
      </c>
      <c r="D115" s="1" t="s">
        <v>18</v>
      </c>
      <c r="E115" s="1" t="s">
        <v>1258</v>
      </c>
      <c r="F115" s="1" t="s">
        <v>1922</v>
      </c>
      <c r="G115" s="1" t="s">
        <v>18</v>
      </c>
      <c r="H115" s="1" t="s">
        <v>135</v>
      </c>
      <c r="I115" s="1" t="s">
        <v>80</v>
      </c>
      <c r="J115" s="1" t="s">
        <v>126</v>
      </c>
      <c r="K115" s="1" t="s">
        <v>24</v>
      </c>
      <c r="L115" s="1" t="s">
        <v>1232</v>
      </c>
      <c r="M115" s="1" t="s">
        <v>1464</v>
      </c>
      <c r="N115" s="1" t="s">
        <v>1232</v>
      </c>
      <c r="O115" s="1" t="s">
        <v>1464</v>
      </c>
      <c r="P115" s="6" t="str">
        <f t="shared" si="1"/>
        <v>INSERT INTO mst_QuerysSqlite VALUES('01','114','DESCARGAR DATA mst_Consumidores','0','999','-- Id: 104 / NombreQuery: DESCARGAR DATA mst_Consumidores _x000D_
EXEC sp_Dgm_Gen_ListarConsumidores','0','DATATABLE','mst_Consumidores','READ','AC','44363337',GETDATE(),'44363337',GETDATE())</v>
      </c>
    </row>
    <row r="116" spans="1:16" x14ac:dyDescent="0.35">
      <c r="A116" s="1" t="s">
        <v>15</v>
      </c>
      <c r="B116" s="1" t="s">
        <v>469</v>
      </c>
      <c r="C116" s="1" t="s">
        <v>176</v>
      </c>
      <c r="D116" s="1" t="s">
        <v>18</v>
      </c>
      <c r="E116" s="1" t="s">
        <v>1258</v>
      </c>
      <c r="F116" s="1" t="s">
        <v>1923</v>
      </c>
      <c r="G116" s="1" t="s">
        <v>29</v>
      </c>
      <c r="H116" s="1" t="s">
        <v>21</v>
      </c>
      <c r="I116" s="1" t="s">
        <v>80</v>
      </c>
      <c r="J116" s="1" t="s">
        <v>143</v>
      </c>
      <c r="K116" s="1" t="s">
        <v>24</v>
      </c>
      <c r="L116" s="1" t="s">
        <v>1232</v>
      </c>
      <c r="M116" s="1" t="s">
        <v>1466</v>
      </c>
      <c r="N116" s="1" t="s">
        <v>1232</v>
      </c>
      <c r="O116" s="1" t="s">
        <v>1466</v>
      </c>
      <c r="P116" s="6" t="str">
        <f t="shared" si="1"/>
        <v>INSERT INTO mst_QuerysSqlite VALUES('01','115','ELIMINAR mst_Consumidores','0','999','-- Id: 105 / NombreQuery: ELIMINAR mst_Consumidores _x000D_
DELETE FROM mst_Consumidores_x000D_
      WHERE IdEmpresa = ? AND _x000D_
            Id = ?;','2','NONQUERY','mst_Consumidores','DELETE','AC','44363337',GETDATE(),'44363337',GETDATE())</v>
      </c>
    </row>
    <row r="117" spans="1:16" x14ac:dyDescent="0.35">
      <c r="A117" s="1" t="s">
        <v>15</v>
      </c>
      <c r="B117" s="1" t="s">
        <v>473</v>
      </c>
      <c r="C117" s="1" t="s">
        <v>180</v>
      </c>
      <c r="D117" s="1" t="s">
        <v>18</v>
      </c>
      <c r="E117" s="1" t="s">
        <v>1258</v>
      </c>
      <c r="F117" s="1" t="s">
        <v>1924</v>
      </c>
      <c r="G117" s="1" t="s">
        <v>18</v>
      </c>
      <c r="H117" s="1" t="s">
        <v>21</v>
      </c>
      <c r="I117" s="1" t="s">
        <v>80</v>
      </c>
      <c r="J117" s="1" t="s">
        <v>148</v>
      </c>
      <c r="K117" s="1" t="s">
        <v>24</v>
      </c>
      <c r="L117" s="1" t="s">
        <v>1232</v>
      </c>
      <c r="M117" s="1" t="s">
        <v>1468</v>
      </c>
      <c r="N117" s="1" t="s">
        <v>1232</v>
      </c>
      <c r="O117" s="1" t="s">
        <v>1468</v>
      </c>
      <c r="P117" s="6" t="str">
        <f t="shared" si="1"/>
        <v>INSERT INTO mst_QuerysSqlite VALUES('01','116','ELIMINAR TABLA mst_Consumidores','0','999','-- Id: 106 / NombreQuery: ELIMINAR TABLA mst_Consumidores _x000D_
DROP TABLE IF EXISTS mst_Consumidores;','0','NONQUERY','mst_Consumidores','DELETE TABLE','AC','44363337',GETDATE(),'44363337',GETDATE())</v>
      </c>
    </row>
    <row r="118" spans="1:16" x14ac:dyDescent="0.35">
      <c r="A118" s="1" t="s">
        <v>15</v>
      </c>
      <c r="B118" s="1" t="s">
        <v>477</v>
      </c>
      <c r="C118" s="1" t="s">
        <v>183</v>
      </c>
      <c r="D118" s="1" t="s">
        <v>18</v>
      </c>
      <c r="E118" s="1" t="s">
        <v>1258</v>
      </c>
      <c r="F118" s="1" t="s">
        <v>1925</v>
      </c>
      <c r="G118" s="1" t="s">
        <v>51</v>
      </c>
      <c r="H118" s="1" t="s">
        <v>21</v>
      </c>
      <c r="I118" s="1" t="s">
        <v>80</v>
      </c>
      <c r="J118" s="1" t="s">
        <v>152</v>
      </c>
      <c r="K118" s="1" t="s">
        <v>24</v>
      </c>
      <c r="L118" s="1" t="s">
        <v>1232</v>
      </c>
      <c r="M118" s="1" t="s">
        <v>1470</v>
      </c>
      <c r="N118" s="1" t="s">
        <v>1232</v>
      </c>
      <c r="O118" s="1" t="s">
        <v>1470</v>
      </c>
      <c r="P118" s="6" t="str">
        <f t="shared" si="1"/>
        <v>INSERT INTO mst_QuerysSqlite VALUES('01','117','INSERTAR mst_Consumidores','0','999','--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);','6','NONQUERY','mst_Consumidores','CREATE','AC','44363337',GETDATE(),'44363337',GETDATE())</v>
      </c>
    </row>
    <row r="119" spans="1:16" x14ac:dyDescent="0.35">
      <c r="A119" s="1" t="s">
        <v>15</v>
      </c>
      <c r="B119" s="1" t="s">
        <v>481</v>
      </c>
      <c r="C119" s="1" t="s">
        <v>187</v>
      </c>
      <c r="D119" s="1" t="s">
        <v>18</v>
      </c>
      <c r="E119" s="1" t="s">
        <v>1258</v>
      </c>
      <c r="F119" s="1" t="s">
        <v>1926</v>
      </c>
      <c r="G119" s="1" t="s">
        <v>18</v>
      </c>
      <c r="H119" s="1" t="s">
        <v>21</v>
      </c>
      <c r="I119" s="1" t="s">
        <v>80</v>
      </c>
      <c r="J119" s="1" t="s">
        <v>143</v>
      </c>
      <c r="K119" s="1" t="s">
        <v>24</v>
      </c>
      <c r="L119" s="1" t="s">
        <v>1232</v>
      </c>
      <c r="M119" s="1" t="s">
        <v>1472</v>
      </c>
      <c r="N119" s="1" t="s">
        <v>1232</v>
      </c>
      <c r="O119" s="1" t="s">
        <v>1472</v>
      </c>
      <c r="P119" s="6" t="str">
        <f t="shared" si="1"/>
        <v>INSERT INTO mst_QuerysSqlite VALUES('01','118','LIMPIAR TABLA mst_Consumidores','0','999','-- Id: 108 / NombreQuery: LIMPIAR TABLA mst_Consumidores _x000D_
DELETE FROM mst_Consumidores;','0','NONQUERY','mst_Consumidores','DELETE','AC','44363337',GETDATE(),'44363337',GETDATE())</v>
      </c>
    </row>
    <row r="120" spans="1:16" x14ac:dyDescent="0.35">
      <c r="A120" s="1" t="s">
        <v>15</v>
      </c>
      <c r="B120" s="1" t="s">
        <v>485</v>
      </c>
      <c r="C120" s="1" t="s">
        <v>190</v>
      </c>
      <c r="D120" s="1" t="s">
        <v>18</v>
      </c>
      <c r="E120" s="1" t="s">
        <v>1258</v>
      </c>
      <c r="F120" s="1" t="s">
        <v>1927</v>
      </c>
      <c r="G120" s="1" t="s">
        <v>18</v>
      </c>
      <c r="H120" s="1" t="s">
        <v>135</v>
      </c>
      <c r="I120" s="1" t="s">
        <v>80</v>
      </c>
      <c r="J120" s="1" t="s">
        <v>126</v>
      </c>
      <c r="K120" s="1" t="s">
        <v>24</v>
      </c>
      <c r="L120" s="1" t="s">
        <v>1232</v>
      </c>
      <c r="M120" s="1" t="s">
        <v>1474</v>
      </c>
      <c r="N120" s="1" t="s">
        <v>1232</v>
      </c>
      <c r="O120" s="1" t="s">
        <v>1474</v>
      </c>
      <c r="P120" s="6" t="str">
        <f t="shared" si="1"/>
        <v>INSERT INTO mst_QuerysSqlite VALUES('01','119','LISTAR mst_Consumidores','0','999','-- Id: 109 / NombreQuery: LISTAR mst_Consumidores _x000D_
SELECT *_x000D_
  FROM mst_Consumidores;','0','DATATABLE','mst_Consumidores','READ','AC','44363337',GETDATE(),'44363337',GETDATE())</v>
      </c>
    </row>
    <row r="121" spans="1:16" x14ac:dyDescent="0.35">
      <c r="A121" s="1" t="s">
        <v>15</v>
      </c>
      <c r="B121" s="1" t="s">
        <v>488</v>
      </c>
      <c r="C121" s="1" t="s">
        <v>194</v>
      </c>
      <c r="D121" s="1" t="s">
        <v>18</v>
      </c>
      <c r="E121" s="1" t="s">
        <v>1258</v>
      </c>
      <c r="F121" s="1" t="s">
        <v>1928</v>
      </c>
      <c r="G121" s="1" t="s">
        <v>29</v>
      </c>
      <c r="H121" s="1" t="s">
        <v>135</v>
      </c>
      <c r="I121" s="1" t="s">
        <v>80</v>
      </c>
      <c r="J121" s="1" t="s">
        <v>126</v>
      </c>
      <c r="K121" s="1" t="s">
        <v>24</v>
      </c>
      <c r="L121" s="1" t="s">
        <v>1232</v>
      </c>
      <c r="M121" s="1" t="s">
        <v>1476</v>
      </c>
      <c r="N121" s="1" t="s">
        <v>1232</v>
      </c>
      <c r="O121" s="1" t="s">
        <v>1476</v>
      </c>
      <c r="P121" s="6" t="str">
        <f t="shared" si="1"/>
        <v>INSERT INTO mst_QuerysSqlite VALUES('01','120','OBTENER mst_Consumidores','0','999','-- Id: 110 / NombreQuery: OBTENER mst_Consumidores _x000D_
SELECT *_x000D_
  FROM mst_Consumidores_x000D_
 WHERE IdEmpresa = ? AND _x000D_
       Id = ?;','2','DATATABLE','mst_Consumidores','READ','AC','44363337',GETDATE(),'44363337',GETDATE())</v>
      </c>
    </row>
    <row r="122" spans="1:16" x14ac:dyDescent="0.35">
      <c r="A122" s="1" t="s">
        <v>15</v>
      </c>
      <c r="B122" s="1" t="s">
        <v>492</v>
      </c>
      <c r="C122" s="1" t="s">
        <v>113</v>
      </c>
      <c r="D122" s="1" t="s">
        <v>18</v>
      </c>
      <c r="E122" s="1" t="s">
        <v>84</v>
      </c>
      <c r="F122" s="1" t="s">
        <v>1929</v>
      </c>
      <c r="G122" s="1" t="s">
        <v>18</v>
      </c>
      <c r="H122" s="1" t="s">
        <v>21</v>
      </c>
      <c r="I122" s="1" t="s">
        <v>115</v>
      </c>
      <c r="J122" s="1" t="s">
        <v>23</v>
      </c>
      <c r="K122" s="1" t="s">
        <v>24</v>
      </c>
      <c r="L122" s="1" t="s">
        <v>1232</v>
      </c>
      <c r="M122" s="1" t="s">
        <v>1478</v>
      </c>
      <c r="N122" s="1" t="s">
        <v>1232</v>
      </c>
      <c r="O122" s="1" t="s">
        <v>1478</v>
      </c>
      <c r="P122" s="6" t="str">
        <f t="shared" si="1"/>
        <v>INSERT INTO mst_QuerysSqlite VALUES('01','121','CREAR TABLA mst_Turnos','0','12','--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);','0','NONQUERY','mst_Turnos','CREATE TABLE','AC','44363337',GETDATE(),'44363337',GETDATE())</v>
      </c>
    </row>
    <row r="123" spans="1:16" x14ac:dyDescent="0.35">
      <c r="A123" s="1" t="s">
        <v>15</v>
      </c>
      <c r="B123" s="1" t="s">
        <v>495</v>
      </c>
      <c r="C123" s="1" t="s">
        <v>486</v>
      </c>
      <c r="D123" s="1" t="s">
        <v>18</v>
      </c>
      <c r="E123" s="1" t="s">
        <v>1258</v>
      </c>
      <c r="F123" s="1" t="s">
        <v>1930</v>
      </c>
      <c r="G123" s="1" t="s">
        <v>45</v>
      </c>
      <c r="H123" s="1" t="s">
        <v>21</v>
      </c>
      <c r="I123" s="1" t="s">
        <v>115</v>
      </c>
      <c r="J123" s="1" t="s">
        <v>131</v>
      </c>
      <c r="K123" s="1" t="s">
        <v>24</v>
      </c>
      <c r="L123" s="1" t="s">
        <v>1232</v>
      </c>
      <c r="M123" s="1" t="s">
        <v>1480</v>
      </c>
      <c r="N123" s="1" t="s">
        <v>1232</v>
      </c>
      <c r="O123" s="1" t="s">
        <v>1480</v>
      </c>
      <c r="P123" s="6" t="str">
        <f t="shared" si="1"/>
        <v>INSERT INTO mst_QuerysSqlite VALUES('01','122','ACTUALIZAR mst_Turnos','0','999','-- Id: 112 / NombreQuery: ACTUALIZAR mst_Turnos _x000D_
UPDATE mst_Turnos_x000D_
   SET Dex = ?,_x000D_
       IdEstado = ?,_x000D_
       IdUsuarioActualiza = ?,_x000D_
       FechaHoraActualiza = DATETIME(''''now'''',_x000D_
                                     ''''localtime'''') _x000D_
 WHERE IdEmpresa = ? AND _x000D_
       Id = ?;','5','NONQUERY','mst_Turnos','UPDATE','AC','44363337',GETDATE(),'44363337',GETDATE())</v>
      </c>
    </row>
    <row r="124" spans="1:16" x14ac:dyDescent="0.35">
      <c r="A124" s="1" t="s">
        <v>15</v>
      </c>
      <c r="B124" s="1" t="s">
        <v>499</v>
      </c>
      <c r="C124" s="1" t="s">
        <v>489</v>
      </c>
      <c r="D124" s="1" t="s">
        <v>18</v>
      </c>
      <c r="E124" s="1" t="s">
        <v>1258</v>
      </c>
      <c r="F124" s="1" t="s">
        <v>1931</v>
      </c>
      <c r="G124" s="1" t="s">
        <v>19</v>
      </c>
      <c r="H124" s="1" t="s">
        <v>135</v>
      </c>
      <c r="I124" s="1" t="s">
        <v>115</v>
      </c>
      <c r="J124" s="1" t="s">
        <v>126</v>
      </c>
      <c r="K124" s="1" t="s">
        <v>24</v>
      </c>
      <c r="L124" s="1" t="s">
        <v>1232</v>
      </c>
      <c r="M124" s="1" t="s">
        <v>1482</v>
      </c>
      <c r="N124" s="1" t="s">
        <v>1232</v>
      </c>
      <c r="O124" s="1" t="s">
        <v>1482</v>
      </c>
      <c r="P124" s="6" t="str">
        <f t="shared" si="1"/>
        <v>INSERT INTO mst_QuerysSqlite VALUES('01','123','CLAVE VALOR mst_Turnos','0','999','-- Id: 113 / NombreQuery: CLAVE VALOR mst_Turnos _x000D_
SELECT Id Clave,_x000D_
       Dex Valor,_x000D_
       Id || '''' | '''' || Dex Concatenado_x000D_
  FROM mst_Turnos_x000D_
 WHERE IdEmpresa = ?;','1','DATATABLE','mst_Turnos','READ','AC','44363337',GETDATE(),'44363337',GETDATE())</v>
      </c>
    </row>
    <row r="125" spans="1:16" x14ac:dyDescent="0.35">
      <c r="A125" s="1" t="s">
        <v>15</v>
      </c>
      <c r="B125" s="1" t="s">
        <v>503</v>
      </c>
      <c r="C125" s="1" t="s">
        <v>493</v>
      </c>
      <c r="D125" s="1" t="s">
        <v>18</v>
      </c>
      <c r="E125" s="1" t="s">
        <v>1258</v>
      </c>
      <c r="F125" s="1" t="s">
        <v>1932</v>
      </c>
      <c r="G125" s="1" t="s">
        <v>18</v>
      </c>
      <c r="H125" s="1" t="s">
        <v>135</v>
      </c>
      <c r="I125" s="1" t="s">
        <v>115</v>
      </c>
      <c r="J125" s="1" t="s">
        <v>126</v>
      </c>
      <c r="K125" s="1" t="s">
        <v>24</v>
      </c>
      <c r="L125" s="1" t="s">
        <v>1232</v>
      </c>
      <c r="M125" s="1" t="s">
        <v>1484</v>
      </c>
      <c r="N125" s="1" t="s">
        <v>1232</v>
      </c>
      <c r="O125" s="1" t="s">
        <v>1484</v>
      </c>
      <c r="P125" s="6" t="str">
        <f t="shared" si="1"/>
        <v>INSERT INTO mst_QuerysSqlite VALUES('01','124','DESCARGAR DATA mst_Turnos','0','999','-- Id: 114 / NombreQuery: DESCARGAR DATA mst_Turnos _x000D_
EXEC sp_Dgm_Gen_ListarTurnos','0','DATATABLE','mst_Turnos','READ','AC','44363337',GETDATE(),'44363337',GETDATE())</v>
      </c>
    </row>
    <row r="126" spans="1:16" x14ac:dyDescent="0.35">
      <c r="A126" s="1" t="s">
        <v>15</v>
      </c>
      <c r="B126" s="1" t="s">
        <v>507</v>
      </c>
      <c r="C126" s="1" t="s">
        <v>496</v>
      </c>
      <c r="D126" s="1" t="s">
        <v>18</v>
      </c>
      <c r="E126" s="1" t="s">
        <v>1258</v>
      </c>
      <c r="F126" s="1" t="s">
        <v>1933</v>
      </c>
      <c r="G126" s="1" t="s">
        <v>29</v>
      </c>
      <c r="H126" s="1" t="s">
        <v>21</v>
      </c>
      <c r="I126" s="1" t="s">
        <v>115</v>
      </c>
      <c r="J126" s="1" t="s">
        <v>143</v>
      </c>
      <c r="K126" s="1" t="s">
        <v>24</v>
      </c>
      <c r="L126" s="1" t="s">
        <v>1232</v>
      </c>
      <c r="M126" s="1" t="s">
        <v>1486</v>
      </c>
      <c r="N126" s="1" t="s">
        <v>1232</v>
      </c>
      <c r="O126" s="1" t="s">
        <v>1486</v>
      </c>
      <c r="P126" s="6" t="str">
        <f t="shared" si="1"/>
        <v>INSERT INTO mst_QuerysSqlite VALUES('01','125','ELIMINAR mst_Turnos','0','999','-- Id: 115 / NombreQuery: ELIMINAR mst_Turnos _x000D_
DELETE FROM mst_Turnos_x000D_
      WHERE IdEmpresa = ? AND _x000D_
            Id = ?;','2','NONQUERY','mst_Turnos','DELETE','AC','44363337',GETDATE(),'44363337',GETDATE())</v>
      </c>
    </row>
    <row r="127" spans="1:16" x14ac:dyDescent="0.35">
      <c r="A127" s="1" t="s">
        <v>15</v>
      </c>
      <c r="B127" s="1" t="s">
        <v>510</v>
      </c>
      <c r="C127" s="1" t="s">
        <v>500</v>
      </c>
      <c r="D127" s="1" t="s">
        <v>18</v>
      </c>
      <c r="E127" s="1" t="s">
        <v>1258</v>
      </c>
      <c r="F127" s="1" t="s">
        <v>1934</v>
      </c>
      <c r="G127" s="1" t="s">
        <v>18</v>
      </c>
      <c r="H127" s="1" t="s">
        <v>21</v>
      </c>
      <c r="I127" s="1" t="s">
        <v>115</v>
      </c>
      <c r="J127" s="1" t="s">
        <v>148</v>
      </c>
      <c r="K127" s="1" t="s">
        <v>24</v>
      </c>
      <c r="L127" s="1" t="s">
        <v>1232</v>
      </c>
      <c r="M127" s="1" t="s">
        <v>1488</v>
      </c>
      <c r="N127" s="1" t="s">
        <v>1232</v>
      </c>
      <c r="O127" s="1" t="s">
        <v>1488</v>
      </c>
      <c r="P127" s="6" t="str">
        <f t="shared" si="1"/>
        <v>INSERT INTO mst_QuerysSqlite VALUES('01','126','ELIMINAR TABLA mst_Turnos','0','999','-- Id: 116 / NombreQuery: ELIMINAR TABLA mst_Turnos _x000D_
DROP TABLE IF EXISTS mst_Turnos;','0','NONQUERY','mst_Turnos','DELETE TABLE','AC','44363337',GETDATE(),'44363337',GETDATE())</v>
      </c>
    </row>
    <row r="128" spans="1:16" x14ac:dyDescent="0.35">
      <c r="A128" s="1" t="s">
        <v>15</v>
      </c>
      <c r="B128" s="1" t="s">
        <v>514</v>
      </c>
      <c r="C128" s="1" t="s">
        <v>504</v>
      </c>
      <c r="D128" s="1" t="s">
        <v>18</v>
      </c>
      <c r="E128" s="1" t="s">
        <v>1258</v>
      </c>
      <c r="F128" s="1" t="s">
        <v>1935</v>
      </c>
      <c r="G128" s="1" t="s">
        <v>51</v>
      </c>
      <c r="H128" s="1" t="s">
        <v>21</v>
      </c>
      <c r="I128" s="1" t="s">
        <v>115</v>
      </c>
      <c r="J128" s="1" t="s">
        <v>152</v>
      </c>
      <c r="K128" s="1" t="s">
        <v>24</v>
      </c>
      <c r="L128" s="1" t="s">
        <v>1232</v>
      </c>
      <c r="M128" s="1" t="s">
        <v>1490</v>
      </c>
      <c r="N128" s="1" t="s">
        <v>1232</v>
      </c>
      <c r="O128" s="1" t="s">
        <v>1490</v>
      </c>
      <c r="P128" s="6" t="str">
        <f t="shared" si="1"/>
        <v>INSERT INTO mst_QuerysSqlite VALUES('01','127','INSERTAR mst_Turnos','0','999','--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);','6','NONQUERY','mst_Turnos','CREATE','AC','44363337',GETDATE(),'44363337',GETDATE())</v>
      </c>
    </row>
    <row r="129" spans="1:16" x14ac:dyDescent="0.35">
      <c r="A129" s="1" t="s">
        <v>15</v>
      </c>
      <c r="B129" s="1" t="s">
        <v>517</v>
      </c>
      <c r="C129" s="1" t="s">
        <v>508</v>
      </c>
      <c r="D129" s="1" t="s">
        <v>18</v>
      </c>
      <c r="E129" s="1" t="s">
        <v>1258</v>
      </c>
      <c r="F129" s="1" t="s">
        <v>1936</v>
      </c>
      <c r="G129" s="1" t="s">
        <v>18</v>
      </c>
      <c r="H129" s="1" t="s">
        <v>21</v>
      </c>
      <c r="I129" s="1" t="s">
        <v>115</v>
      </c>
      <c r="J129" s="1" t="s">
        <v>143</v>
      </c>
      <c r="K129" s="1" t="s">
        <v>24</v>
      </c>
      <c r="L129" s="1" t="s">
        <v>1232</v>
      </c>
      <c r="M129" s="1" t="s">
        <v>1492</v>
      </c>
      <c r="N129" s="1" t="s">
        <v>1232</v>
      </c>
      <c r="O129" s="1" t="s">
        <v>1492</v>
      </c>
      <c r="P129" s="6" t="str">
        <f t="shared" si="1"/>
        <v>INSERT INTO mst_QuerysSqlite VALUES('01','128','LIMPIAR TABLA mst_Turnos','0','999','-- Id: 118 / NombreQuery: LIMPIAR TABLA mst_Turnos _x000D_
DELETE FROM mst_Turnos;','0','NONQUERY','mst_Turnos','DELETE','AC','44363337',GETDATE(),'44363337',GETDATE())</v>
      </c>
    </row>
    <row r="130" spans="1:16" x14ac:dyDescent="0.35">
      <c r="A130" s="1" t="s">
        <v>15</v>
      </c>
      <c r="B130" s="1" t="s">
        <v>521</v>
      </c>
      <c r="C130" s="1" t="s">
        <v>511</v>
      </c>
      <c r="D130" s="1" t="s">
        <v>18</v>
      </c>
      <c r="E130" s="1" t="s">
        <v>1258</v>
      </c>
      <c r="F130" s="1" t="s">
        <v>1937</v>
      </c>
      <c r="G130" s="1" t="s">
        <v>18</v>
      </c>
      <c r="H130" s="1" t="s">
        <v>135</v>
      </c>
      <c r="I130" s="1" t="s">
        <v>115</v>
      </c>
      <c r="J130" s="1" t="s">
        <v>126</v>
      </c>
      <c r="K130" s="1" t="s">
        <v>24</v>
      </c>
      <c r="L130" s="1" t="s">
        <v>1232</v>
      </c>
      <c r="M130" s="1" t="s">
        <v>1494</v>
      </c>
      <c r="N130" s="1" t="s">
        <v>1232</v>
      </c>
      <c r="O130" s="1" t="s">
        <v>1494</v>
      </c>
      <c r="P130" s="6" t="str">
        <f t="shared" si="1"/>
        <v>INSERT INTO mst_QuerysSqlite VALUES('01','129','LISTAR mst_Turnos','0','999','-- Id: 119 / NombreQuery: LISTAR mst_Turnos _x000D_
SELECT *_x000D_
  FROM mst_Turnos;','0','DATATABLE','mst_Turnos','READ','AC','44363337',GETDATE(),'44363337',GETDATE())</v>
      </c>
    </row>
    <row r="131" spans="1:16" x14ac:dyDescent="0.35">
      <c r="A131" s="1" t="s">
        <v>15</v>
      </c>
      <c r="B131" s="1" t="s">
        <v>525</v>
      </c>
      <c r="C131" s="1" t="s">
        <v>515</v>
      </c>
      <c r="D131" s="1" t="s">
        <v>18</v>
      </c>
      <c r="E131" s="1" t="s">
        <v>1258</v>
      </c>
      <c r="F131" s="1" t="s">
        <v>1938</v>
      </c>
      <c r="G131" s="1" t="s">
        <v>29</v>
      </c>
      <c r="H131" s="1" t="s">
        <v>135</v>
      </c>
      <c r="I131" s="1" t="s">
        <v>115</v>
      </c>
      <c r="J131" s="1" t="s">
        <v>126</v>
      </c>
      <c r="K131" s="1" t="s">
        <v>24</v>
      </c>
      <c r="L131" s="1" t="s">
        <v>1232</v>
      </c>
      <c r="M131" s="1" t="s">
        <v>1496</v>
      </c>
      <c r="N131" s="1" t="s">
        <v>1232</v>
      </c>
      <c r="O131" s="1" t="s">
        <v>1496</v>
      </c>
      <c r="P131" s="6" t="str">
        <f t="shared" ref="P131:P186" si="2">CONCATENATE("INSERT INTO mst_QuerysSqlite VALUES('",A131,"','",B131,"','",C131,"','",D131,"','",E131,"','",SUBSTITUTE(F131,"''","''''"),"','",G131,"','",H131,"','",I131,"','",J131,"','",K131,"','44363337',GETDATE(),'44363337',GETDATE())")</f>
        <v>INSERT INTO mst_QuerysSqlite VALUES('01','130','OBTENER mst_Turnos','0','999','-- Id: 120 / NombreQuery: OBTENER mst_Turnos _x000D_
SELECT *_x000D_
  FROM mst_Turnos_x000D_
 WHERE IdEmpresa = ? AND _x000D_
       Id = ?;','2','DATATABLE','mst_Turnos','READ','AC','44363337',GETDATE(),'44363337',GETDATE())</v>
      </c>
    </row>
    <row r="132" spans="1:16" x14ac:dyDescent="0.35">
      <c r="A132" s="1" t="s">
        <v>15</v>
      </c>
      <c r="B132" s="1" t="s">
        <v>528</v>
      </c>
      <c r="C132" s="1" t="s">
        <v>94</v>
      </c>
      <c r="D132" s="1" t="s">
        <v>18</v>
      </c>
      <c r="E132" s="1" t="s">
        <v>89</v>
      </c>
      <c r="F132" s="1" t="s">
        <v>1939</v>
      </c>
      <c r="G132" s="1" t="s">
        <v>18</v>
      </c>
      <c r="H132" s="1" t="s">
        <v>21</v>
      </c>
      <c r="I132" s="1" t="s">
        <v>96</v>
      </c>
      <c r="J132" s="1" t="s">
        <v>23</v>
      </c>
      <c r="K132" s="1" t="s">
        <v>24</v>
      </c>
      <c r="L132" s="1" t="s">
        <v>1232</v>
      </c>
      <c r="M132" s="1" t="s">
        <v>1498</v>
      </c>
      <c r="N132" s="1" t="s">
        <v>1232</v>
      </c>
      <c r="O132" s="1" t="s">
        <v>1498</v>
      </c>
      <c r="P132" s="6" t="str">
        <f t="shared" si="2"/>
        <v>INSERT INTO mst_QuerysSqlite VALUES('01','131','CREAR TABLA mst_OpcionesConfiguracion','0','13','--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);','0','NONQUERY','mst_OpcionesConfiguracion','CREATE TABLE','AC','44363337',GETDATE(),'44363337',GETDATE())</v>
      </c>
    </row>
    <row r="133" spans="1:16" x14ac:dyDescent="0.35">
      <c r="A133" s="1" t="s">
        <v>15</v>
      </c>
      <c r="B133" s="1" t="s">
        <v>532</v>
      </c>
      <c r="C133" s="1" t="s">
        <v>385</v>
      </c>
      <c r="D133" s="1" t="s">
        <v>18</v>
      </c>
      <c r="E133" s="1" t="s">
        <v>1258</v>
      </c>
      <c r="F133" s="1" t="s">
        <v>1940</v>
      </c>
      <c r="G133" s="1" t="s">
        <v>51</v>
      </c>
      <c r="H133" s="1" t="s">
        <v>21</v>
      </c>
      <c r="I133" s="1" t="s">
        <v>96</v>
      </c>
      <c r="J133" s="1" t="s">
        <v>131</v>
      </c>
      <c r="K133" s="1" t="s">
        <v>24</v>
      </c>
      <c r="L133" s="1" t="s">
        <v>1232</v>
      </c>
      <c r="M133" s="1" t="s">
        <v>1500</v>
      </c>
      <c r="N133" s="1" t="s">
        <v>1232</v>
      </c>
      <c r="O133" s="1" t="s">
        <v>1500</v>
      </c>
      <c r="P133" s="6" t="str">
        <f t="shared" si="2"/>
        <v>INSERT INTO mst_QuerysSqlite VALUES('01','132','ACTUALIZAR mst_OpcionesConfiguracion','0','999','--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?;','6','NONQUERY','mst_OpcionesConfiguracion','UPDATE','AC','44363337',GETDATE(),'44363337',GETDATE())</v>
      </c>
    </row>
    <row r="134" spans="1:16" x14ac:dyDescent="0.35">
      <c r="A134" s="1" t="s">
        <v>15</v>
      </c>
      <c r="B134" s="1" t="s">
        <v>535</v>
      </c>
      <c r="C134" s="1" t="s">
        <v>389</v>
      </c>
      <c r="D134" s="1" t="s">
        <v>18</v>
      </c>
      <c r="E134" s="1" t="s">
        <v>1258</v>
      </c>
      <c r="F134" s="1" t="s">
        <v>1941</v>
      </c>
      <c r="G134" s="1" t="s">
        <v>19</v>
      </c>
      <c r="H134" s="1" t="s">
        <v>135</v>
      </c>
      <c r="I134" s="1" t="s">
        <v>96</v>
      </c>
      <c r="J134" s="1" t="s">
        <v>126</v>
      </c>
      <c r="K134" s="1" t="s">
        <v>24</v>
      </c>
      <c r="L134" s="1" t="s">
        <v>1232</v>
      </c>
      <c r="M134" s="1" t="s">
        <v>1502</v>
      </c>
      <c r="N134" s="1" t="s">
        <v>1232</v>
      </c>
      <c r="O134" s="1" t="s">
        <v>1502</v>
      </c>
      <c r="P134" s="6" t="str">
        <f t="shared" si="2"/>
        <v>INSERT INTO mst_QuerysSqlite VALUES('01','133','CLAVE VALOR mst_OpcionesConfiguracion','0','999','-- Id: 123 / NombreQuery: CLAVE VALOR mst_OpcionesConfiguracion _x000D_
SELECT Id Clave,_x000D_
       Dex Valor,_x000D_
       Id || '''' | '''' || Dex Concatenado_x000D_
  FROM mst_OpcionesConfiguracion_x000D_
 WHERE IdEmpresa = ?;','1','DATATABLE','mst_OpcionesConfiguracion','READ','AC','44363337',GETDATE(),'44363337',GETDATE())</v>
      </c>
    </row>
    <row r="135" spans="1:16" x14ac:dyDescent="0.35">
      <c r="A135" s="1" t="s">
        <v>15</v>
      </c>
      <c r="B135" s="1" t="s">
        <v>539</v>
      </c>
      <c r="C135" s="1" t="s">
        <v>393</v>
      </c>
      <c r="D135" s="1" t="s">
        <v>18</v>
      </c>
      <c r="E135" s="1" t="s">
        <v>1258</v>
      </c>
      <c r="F135" s="1" t="s">
        <v>1942</v>
      </c>
      <c r="G135" s="1" t="s">
        <v>18</v>
      </c>
      <c r="H135" s="1" t="s">
        <v>135</v>
      </c>
      <c r="I135" s="1" t="s">
        <v>96</v>
      </c>
      <c r="J135" s="1" t="s">
        <v>126</v>
      </c>
      <c r="K135" s="1" t="s">
        <v>24</v>
      </c>
      <c r="L135" s="1" t="s">
        <v>1232</v>
      </c>
      <c r="M135" s="1" t="s">
        <v>1504</v>
      </c>
      <c r="N135" s="1" t="s">
        <v>1232</v>
      </c>
      <c r="O135" s="1" t="s">
        <v>1504</v>
      </c>
      <c r="P135" s="6" t="str">
        <f t="shared" si="2"/>
        <v>INSERT INTO mst_QuerysSqlite VALUES('01','134','DESCARGAR DATA mst_OpcionesConfiguracion','0','999','-- Id: 124 / NombreQuery: DESCARGAR DATA mst_OpcionesConfiguracion _x000D_
EXEC sp_Dgm_Gen_ListarOpcionesConfiguracion','0','DATATABLE','mst_OpcionesConfiguracion','READ','AC','44363337',GETDATE(),'44363337',GETDATE())</v>
      </c>
    </row>
    <row r="136" spans="1:16" x14ac:dyDescent="0.35">
      <c r="A136" s="1" t="s">
        <v>15</v>
      </c>
      <c r="B136" s="1" t="s">
        <v>542</v>
      </c>
      <c r="C136" s="1" t="s">
        <v>397</v>
      </c>
      <c r="D136" s="1" t="s">
        <v>18</v>
      </c>
      <c r="E136" s="1" t="s">
        <v>1258</v>
      </c>
      <c r="F136" s="1" t="s">
        <v>1943</v>
      </c>
      <c r="G136" s="1" t="s">
        <v>29</v>
      </c>
      <c r="H136" s="1" t="s">
        <v>21</v>
      </c>
      <c r="I136" s="1" t="s">
        <v>96</v>
      </c>
      <c r="J136" s="1" t="s">
        <v>143</v>
      </c>
      <c r="K136" s="1" t="s">
        <v>24</v>
      </c>
      <c r="L136" s="1" t="s">
        <v>1232</v>
      </c>
      <c r="M136" s="1" t="s">
        <v>1506</v>
      </c>
      <c r="N136" s="1" t="s">
        <v>1232</v>
      </c>
      <c r="O136" s="1" t="s">
        <v>1506</v>
      </c>
      <c r="P136" s="6" t="str">
        <f t="shared" si="2"/>
        <v>INSERT INTO mst_QuerysSqlite VALUES('01','135','ELIMINAR mst_OpcionesConfiguracion','0','999','-- Id: 125 / NombreQuery: ELIMINAR mst_OpcionesConfiguracion _x000D_
DELETE FROM mst_OpcionesConfiguracion_x000D_
      WHERE Id = ? AND _x000D_
            IdModulos = ?;','2','NONQUERY','mst_OpcionesConfiguracion','DELETE','AC','44363337',GETDATE(),'44363337',GETDATE())</v>
      </c>
    </row>
    <row r="137" spans="1:16" x14ac:dyDescent="0.35">
      <c r="A137" s="1" t="s">
        <v>15</v>
      </c>
      <c r="B137" s="1" t="s">
        <v>546</v>
      </c>
      <c r="C137" s="1" t="s">
        <v>400</v>
      </c>
      <c r="D137" s="1" t="s">
        <v>18</v>
      </c>
      <c r="E137" s="1" t="s">
        <v>1258</v>
      </c>
      <c r="F137" s="1" t="s">
        <v>1944</v>
      </c>
      <c r="G137" s="1" t="s">
        <v>18</v>
      </c>
      <c r="H137" s="1" t="s">
        <v>21</v>
      </c>
      <c r="I137" s="1" t="s">
        <v>96</v>
      </c>
      <c r="J137" s="1" t="s">
        <v>148</v>
      </c>
      <c r="K137" s="1" t="s">
        <v>24</v>
      </c>
      <c r="L137" s="1" t="s">
        <v>1232</v>
      </c>
      <c r="M137" s="1" t="s">
        <v>1508</v>
      </c>
      <c r="N137" s="1" t="s">
        <v>1232</v>
      </c>
      <c r="O137" s="1" t="s">
        <v>1508</v>
      </c>
      <c r="P137" s="6" t="str">
        <f t="shared" si="2"/>
        <v>INSERT INTO mst_QuerysSqlite VALUES('01','136','ELIMINAR TABLA mst_OpcionesConfiguracion','0','999','-- Id: 126 / NombreQuery: ELIMINAR TABLA mst_OpcionesConfiguracion _x000D_
DROP TABLE IF EXISTS mst_OpcionesConfiguracion;','0','NONQUERY','mst_OpcionesConfiguracion','DELETE TABLE','AC','44363337',GETDATE(),'44363337',GETDATE())</v>
      </c>
    </row>
    <row r="138" spans="1:16" x14ac:dyDescent="0.35">
      <c r="A138" s="1" t="s">
        <v>15</v>
      </c>
      <c r="B138" s="1" t="s">
        <v>549</v>
      </c>
      <c r="C138" s="1" t="s">
        <v>404</v>
      </c>
      <c r="D138" s="1" t="s">
        <v>18</v>
      </c>
      <c r="E138" s="1" t="s">
        <v>1258</v>
      </c>
      <c r="F138" s="1" t="s">
        <v>1945</v>
      </c>
      <c r="G138" s="1" t="s">
        <v>56</v>
      </c>
      <c r="H138" s="1" t="s">
        <v>21</v>
      </c>
      <c r="I138" s="1" t="s">
        <v>96</v>
      </c>
      <c r="J138" s="1" t="s">
        <v>152</v>
      </c>
      <c r="K138" s="1" t="s">
        <v>24</v>
      </c>
      <c r="L138" s="1" t="s">
        <v>1232</v>
      </c>
      <c r="M138" s="1" t="s">
        <v>1510</v>
      </c>
      <c r="N138" s="1" t="s">
        <v>1232</v>
      </c>
      <c r="O138" s="1" t="s">
        <v>1510</v>
      </c>
      <c r="P138" s="6" t="str">
        <f t="shared" si="2"/>
        <v>INSERT INTO mst_QuerysSqlite VALUES('01','137','INSERTAR mst_OpcionesConfiguracion','0','999','--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);','7','NONQUERY','mst_OpcionesConfiguracion','CREATE','AC','44363337',GETDATE(),'44363337',GETDATE())</v>
      </c>
    </row>
    <row r="139" spans="1:16" x14ac:dyDescent="0.35">
      <c r="A139" s="1" t="s">
        <v>15</v>
      </c>
      <c r="B139" s="1" t="s">
        <v>553</v>
      </c>
      <c r="C139" s="1" t="s">
        <v>407</v>
      </c>
      <c r="D139" s="1" t="s">
        <v>18</v>
      </c>
      <c r="E139" s="1" t="s">
        <v>1258</v>
      </c>
      <c r="F139" s="1" t="s">
        <v>1946</v>
      </c>
      <c r="G139" s="1" t="s">
        <v>18</v>
      </c>
      <c r="H139" s="1" t="s">
        <v>21</v>
      </c>
      <c r="I139" s="1" t="s">
        <v>96</v>
      </c>
      <c r="J139" s="1" t="s">
        <v>143</v>
      </c>
      <c r="K139" s="1" t="s">
        <v>24</v>
      </c>
      <c r="L139" s="1" t="s">
        <v>1232</v>
      </c>
      <c r="M139" s="1" t="s">
        <v>1512</v>
      </c>
      <c r="N139" s="1" t="s">
        <v>1232</v>
      </c>
      <c r="O139" s="1" t="s">
        <v>1512</v>
      </c>
      <c r="P139" s="6" t="str">
        <f t="shared" si="2"/>
        <v>INSERT INTO mst_QuerysSqlite VALUES('01','138','LIMPIAR TABLA mst_OpcionesConfiguracion','0','999','-- Id: 128 / NombreQuery: LIMPIAR TABLA mst_OpcionesConfiguracion _x000D_
DELETE FROM mst_OpcionesConfiguracion;','0','NONQUERY','mst_OpcionesConfiguracion','DELETE','AC','44363337',GETDATE(),'44363337',GETDATE())</v>
      </c>
    </row>
    <row r="140" spans="1:16" x14ac:dyDescent="0.35">
      <c r="A140" s="1" t="s">
        <v>15</v>
      </c>
      <c r="B140" s="1" t="s">
        <v>557</v>
      </c>
      <c r="C140" s="1" t="s">
        <v>411</v>
      </c>
      <c r="D140" s="1" t="s">
        <v>18</v>
      </c>
      <c r="E140" s="1" t="s">
        <v>1258</v>
      </c>
      <c r="F140" s="1" t="s">
        <v>1947</v>
      </c>
      <c r="G140" s="1" t="s">
        <v>18</v>
      </c>
      <c r="H140" s="1" t="s">
        <v>135</v>
      </c>
      <c r="I140" s="1" t="s">
        <v>96</v>
      </c>
      <c r="J140" s="1" t="s">
        <v>126</v>
      </c>
      <c r="K140" s="1" t="s">
        <v>24</v>
      </c>
      <c r="L140" s="1" t="s">
        <v>1232</v>
      </c>
      <c r="M140" s="1" t="s">
        <v>1514</v>
      </c>
      <c r="N140" s="1" t="s">
        <v>1232</v>
      </c>
      <c r="O140" s="1" t="s">
        <v>1514</v>
      </c>
      <c r="P140" s="6" t="str">
        <f t="shared" si="2"/>
        <v>INSERT INTO mst_QuerysSqlite VALUES('01','139','LISTAR mst_OpcionesConfiguracion','0','999','-- Id: 129 / NombreQuery: LISTAR mst_OpcionesConfiguracion _x000D_
SELECT *_x000D_
  FROM mst_OpcionesConfiguracion;','0','DATATABLE','mst_OpcionesConfiguracion','READ','AC','44363337',GETDATE(),'44363337',GETDATE())</v>
      </c>
    </row>
    <row r="141" spans="1:16" x14ac:dyDescent="0.35">
      <c r="A141" s="1" t="s">
        <v>15</v>
      </c>
      <c r="B141" s="1" t="s">
        <v>560</v>
      </c>
      <c r="C141" s="1" t="s">
        <v>415</v>
      </c>
      <c r="D141" s="1" t="s">
        <v>18</v>
      </c>
      <c r="E141" s="1" t="s">
        <v>1258</v>
      </c>
      <c r="F141" s="1" t="s">
        <v>1948</v>
      </c>
      <c r="G141" s="1" t="s">
        <v>29</v>
      </c>
      <c r="H141" s="1" t="s">
        <v>135</v>
      </c>
      <c r="I141" s="1" t="s">
        <v>96</v>
      </c>
      <c r="J141" s="1" t="s">
        <v>126</v>
      </c>
      <c r="K141" s="1" t="s">
        <v>24</v>
      </c>
      <c r="L141" s="1" t="s">
        <v>1232</v>
      </c>
      <c r="M141" s="1" t="s">
        <v>1516</v>
      </c>
      <c r="N141" s="1" t="s">
        <v>1232</v>
      </c>
      <c r="O141" s="1" t="s">
        <v>1516</v>
      </c>
      <c r="P141" s="6" t="str">
        <f t="shared" si="2"/>
        <v>INSERT INTO mst_QuerysSqlite VALUES('01','140','OBTENER mst_OpcionesConfiguracion','0','999','-- Id: 130 / NombreQuery: OBTENER mst_OpcionesConfiguracion _x000D_
SELECT *_x000D_
  FROM mst_OpcionesConfiguracion_x000D_
 WHERE Id = ? AND _x000D_
       IdModulo = ?;','2','DATATABLE','mst_OpcionesConfiguracion','READ','AC','44363337',GETDATE(),'44363337',GETDATE())</v>
      </c>
    </row>
    <row r="142" spans="1:16" x14ac:dyDescent="0.35">
      <c r="A142" s="1" t="s">
        <v>15</v>
      </c>
      <c r="B142" s="1" t="s">
        <v>564</v>
      </c>
      <c r="C142" s="1" t="s">
        <v>828</v>
      </c>
      <c r="D142" s="1" t="s">
        <v>18</v>
      </c>
      <c r="E142" s="1" t="s">
        <v>1123</v>
      </c>
      <c r="F142" s="1" t="s">
        <v>1949</v>
      </c>
      <c r="G142" s="1" t="s">
        <v>18</v>
      </c>
      <c r="H142" s="1" t="s">
        <v>21</v>
      </c>
      <c r="I142" s="1" t="s">
        <v>827</v>
      </c>
      <c r="J142" s="1" t="s">
        <v>23</v>
      </c>
      <c r="K142" s="1" t="s">
        <v>24</v>
      </c>
      <c r="L142" s="1" t="s">
        <v>1232</v>
      </c>
      <c r="M142" s="1" t="s">
        <v>1518</v>
      </c>
      <c r="N142" s="1" t="s">
        <v>1232</v>
      </c>
      <c r="O142" s="1" t="s">
        <v>1518</v>
      </c>
      <c r="P142" s="6" t="str">
        <f t="shared" si="2"/>
        <v>INSERT INTO mst_QuerysSqlite VALUES('01','141','CREAR TABLA mst_DispositivosMoviles','0','14','-- Id: 131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);','0','NONQUERY','mst_DispositivosMoviles','CREATE TABLE','AC','44363337',GETDATE(),'44363337',GETDATE())</v>
      </c>
    </row>
    <row r="143" spans="1:16" x14ac:dyDescent="0.35">
      <c r="A143" s="1" t="s">
        <v>15</v>
      </c>
      <c r="B143" s="1" t="s">
        <v>567</v>
      </c>
      <c r="C143" s="1" t="s">
        <v>829</v>
      </c>
      <c r="D143" s="1" t="s">
        <v>18</v>
      </c>
      <c r="E143" s="1" t="s">
        <v>1258</v>
      </c>
      <c r="F143" s="1" t="s">
        <v>1950</v>
      </c>
      <c r="G143" s="1" t="s">
        <v>56</v>
      </c>
      <c r="H143" s="1" t="s">
        <v>21</v>
      </c>
      <c r="I143" s="1" t="s">
        <v>827</v>
      </c>
      <c r="J143" s="1" t="s">
        <v>131</v>
      </c>
      <c r="K143" s="1" t="s">
        <v>24</v>
      </c>
      <c r="L143" s="1" t="s">
        <v>1232</v>
      </c>
      <c r="M143" s="1" t="s">
        <v>1520</v>
      </c>
      <c r="N143" s="1" t="s">
        <v>1232</v>
      </c>
      <c r="O143" s="1" t="s">
        <v>1520</v>
      </c>
      <c r="P143" s="6" t="str">
        <f t="shared" si="2"/>
        <v>INSERT INTO mst_QuerysSqlite VALUES('01','142','ACTUALIZAR mst_DispositivosMoviles','0','999','-- Id: 132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?;','7','NONQUERY','mst_DispositivosMoviles','UPDATE','AC','44363337',GETDATE(),'44363337',GETDATE())</v>
      </c>
    </row>
    <row r="144" spans="1:16" x14ac:dyDescent="0.35">
      <c r="A144" s="1" t="s">
        <v>15</v>
      </c>
      <c r="B144" s="1" t="s">
        <v>571</v>
      </c>
      <c r="C144" s="1" t="s">
        <v>830</v>
      </c>
      <c r="D144" s="1" t="s">
        <v>18</v>
      </c>
      <c r="E144" s="1" t="s">
        <v>1258</v>
      </c>
      <c r="F144" s="1" t="s">
        <v>1951</v>
      </c>
      <c r="G144" s="1" t="s">
        <v>19</v>
      </c>
      <c r="H144" s="1" t="s">
        <v>135</v>
      </c>
      <c r="I144" s="1" t="s">
        <v>827</v>
      </c>
      <c r="J144" s="1" t="s">
        <v>126</v>
      </c>
      <c r="K144" s="1" t="s">
        <v>24</v>
      </c>
      <c r="L144" s="1" t="s">
        <v>1232</v>
      </c>
      <c r="M144" s="1" t="s">
        <v>1522</v>
      </c>
      <c r="N144" s="1" t="s">
        <v>1232</v>
      </c>
      <c r="O144" s="1" t="s">
        <v>1522</v>
      </c>
      <c r="P144" s="6" t="str">
        <f t="shared" si="2"/>
        <v>INSERT INTO mst_QuerysSqlite VALUES('01','143','CLAVE VALOR mst_DispositivosMoviles','0','999','-- Id: 133 / NombreQuery: CLAVE VALOR mst_DispositivosMoviles SELECT Indice Clave,_x000D_
       Imei || Propietario Valor,_x000D_
       Indice || '''' | '''' || Imei || Propietario Concatenado_x000D_
  FROM mst_DispositivosMoviles_x000D_
 WHERE IdEmpresa = ?;','1','DATATABLE','mst_DispositivosMoviles','READ','AC','44363337',GETDATE(),'44363337',GETDATE())</v>
      </c>
    </row>
    <row r="145" spans="1:16" x14ac:dyDescent="0.35">
      <c r="A145" s="1" t="s">
        <v>15</v>
      </c>
      <c r="B145" s="1" t="s">
        <v>574</v>
      </c>
      <c r="C145" s="1" t="s">
        <v>831</v>
      </c>
      <c r="D145" s="1" t="s">
        <v>18</v>
      </c>
      <c r="E145" s="1" t="s">
        <v>1258</v>
      </c>
      <c r="F145" s="1" t="s">
        <v>1952</v>
      </c>
      <c r="G145" s="1" t="s">
        <v>18</v>
      </c>
      <c r="H145" s="1" t="s">
        <v>135</v>
      </c>
      <c r="I145" s="1" t="s">
        <v>827</v>
      </c>
      <c r="J145" s="1" t="s">
        <v>126</v>
      </c>
      <c r="K145" s="1" t="s">
        <v>24</v>
      </c>
      <c r="L145" s="1" t="s">
        <v>1232</v>
      </c>
      <c r="M145" s="1" t="s">
        <v>1524</v>
      </c>
      <c r="N145" s="1" t="s">
        <v>1232</v>
      </c>
      <c r="O145" s="1" t="s">
        <v>1524</v>
      </c>
      <c r="P145" s="6" t="str">
        <f t="shared" si="2"/>
        <v>INSERT INTO mst_QuerysSqlite VALUES('01','144','DESCARGAR DATA mst_DispositivosMoviles','0','999','-- Id: 134 / NombreQuery: DESCARGAR DATA mst_DispositivosMoviles _x000D_
EXEC sp_Dgm_Gen_ListarDispositivosMoviles','0','DATATABLE','mst_DispositivosMoviles','READ','AC','44363337',GETDATE(),'44363337',GETDATE())</v>
      </c>
    </row>
    <row r="146" spans="1:16" x14ac:dyDescent="0.35">
      <c r="A146" s="1" t="s">
        <v>15</v>
      </c>
      <c r="B146" s="1" t="s">
        <v>578</v>
      </c>
      <c r="C146" s="1" t="s">
        <v>832</v>
      </c>
      <c r="D146" s="1" t="s">
        <v>18</v>
      </c>
      <c r="E146" s="1" t="s">
        <v>1258</v>
      </c>
      <c r="F146" s="1" t="s">
        <v>1953</v>
      </c>
      <c r="G146" s="1" t="s">
        <v>34</v>
      </c>
      <c r="H146" s="1" t="s">
        <v>21</v>
      </c>
      <c r="I146" s="1" t="s">
        <v>827</v>
      </c>
      <c r="J146" s="1" t="s">
        <v>143</v>
      </c>
      <c r="K146" s="1" t="s">
        <v>24</v>
      </c>
      <c r="L146" s="1" t="s">
        <v>1232</v>
      </c>
      <c r="M146" s="1" t="s">
        <v>1526</v>
      </c>
      <c r="N146" s="1" t="s">
        <v>1232</v>
      </c>
      <c r="O146" s="1" t="s">
        <v>1526</v>
      </c>
      <c r="P146" s="6" t="str">
        <f t="shared" si="2"/>
        <v>INSERT INTO mst_QuerysSqlite VALUES('01','145','ELIMINAR mst_DispositivosMoviles','0','999','-- Id: 135 / NombreQuery: ELIMINAR mst_DispositivosMoviles DELETE FROM mst_DispositivosMoviles_x000D_
      WHERE IdEmpresa = ? AND _x000D_
            Mac = ? AND_x000D_
            Imei = ?;','3','NONQUERY','mst_DispositivosMoviles','DELETE','AC','44363337',GETDATE(),'44363337',GETDATE())</v>
      </c>
    </row>
    <row r="147" spans="1:16" x14ac:dyDescent="0.35">
      <c r="A147" s="1" t="s">
        <v>15</v>
      </c>
      <c r="B147" s="1" t="s">
        <v>581</v>
      </c>
      <c r="C147" s="1" t="s">
        <v>833</v>
      </c>
      <c r="D147" s="1" t="s">
        <v>18</v>
      </c>
      <c r="E147" s="1" t="s">
        <v>1258</v>
      </c>
      <c r="F147" s="1" t="s">
        <v>1527</v>
      </c>
      <c r="G147" s="1" t="s">
        <v>18</v>
      </c>
      <c r="H147" s="1" t="s">
        <v>21</v>
      </c>
      <c r="I147" s="1" t="s">
        <v>827</v>
      </c>
      <c r="J147" s="1" t="s">
        <v>148</v>
      </c>
      <c r="K147" s="1" t="s">
        <v>24</v>
      </c>
      <c r="L147" s="1" t="s">
        <v>1232</v>
      </c>
      <c r="M147" s="1" t="s">
        <v>1528</v>
      </c>
      <c r="N147" s="1" t="s">
        <v>1232</v>
      </c>
      <c r="O147" s="1" t="s">
        <v>1528</v>
      </c>
      <c r="P147" s="6" t="str">
        <f t="shared" si="2"/>
        <v>INSERT INTO mst_QuerysSqlite VALUES('01','146','ELIMINAR TABLA mst_DispositivosMoviles','0','999','-- Id: 136 / NombreQuery: ELIMINAR TABLA mst_DispositivosMoviles DROP TABLE IF EXISTS mst_DispositivosMoviles;','0','NONQUERY','mst_DispositivosMoviles','DELETE TABLE','AC','44363337',GETDATE(),'44363337',GETDATE())</v>
      </c>
    </row>
    <row r="148" spans="1:16" x14ac:dyDescent="0.35">
      <c r="A148" s="1" t="s">
        <v>15</v>
      </c>
      <c r="B148" s="1" t="s">
        <v>585</v>
      </c>
      <c r="C148" s="1" t="s">
        <v>834</v>
      </c>
      <c r="D148" s="1" t="s">
        <v>18</v>
      </c>
      <c r="E148" s="1" t="s">
        <v>1258</v>
      </c>
      <c r="F148" s="1" t="s">
        <v>1954</v>
      </c>
      <c r="G148" s="1" t="s">
        <v>67</v>
      </c>
      <c r="H148" s="1" t="s">
        <v>21</v>
      </c>
      <c r="I148" s="1" t="s">
        <v>827</v>
      </c>
      <c r="J148" s="1" t="s">
        <v>152</v>
      </c>
      <c r="K148" s="1" t="s">
        <v>24</v>
      </c>
      <c r="L148" s="1" t="s">
        <v>1232</v>
      </c>
      <c r="M148" s="1" t="s">
        <v>1530</v>
      </c>
      <c r="N148" s="1" t="s">
        <v>1232</v>
      </c>
      <c r="O148" s="1" t="s">
        <v>1530</v>
      </c>
      <c r="P148" s="6" t="str">
        <f t="shared" si="2"/>
        <v>INSERT INTO mst_QuerysSqlite VALUES('01','147','INSERTAR mst_DispositivosMoviles','0','999','-- Id: 137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);','9','NONQUERY','mst_DispositivosMoviles','CREATE','AC','44363337',GETDATE(),'44363337',GETDATE())</v>
      </c>
    </row>
    <row r="149" spans="1:16" x14ac:dyDescent="0.35">
      <c r="A149" s="1" t="s">
        <v>15</v>
      </c>
      <c r="B149" s="1" t="s">
        <v>588</v>
      </c>
      <c r="C149" s="1" t="s">
        <v>835</v>
      </c>
      <c r="D149" s="1" t="s">
        <v>18</v>
      </c>
      <c r="E149" s="1" t="s">
        <v>1258</v>
      </c>
      <c r="F149" s="1" t="s">
        <v>1531</v>
      </c>
      <c r="G149" s="1" t="s">
        <v>18</v>
      </c>
      <c r="H149" s="1" t="s">
        <v>21</v>
      </c>
      <c r="I149" s="1" t="s">
        <v>827</v>
      </c>
      <c r="J149" s="1" t="s">
        <v>143</v>
      </c>
      <c r="K149" s="1" t="s">
        <v>24</v>
      </c>
      <c r="L149" s="1" t="s">
        <v>1232</v>
      </c>
      <c r="M149" s="1" t="s">
        <v>1532</v>
      </c>
      <c r="N149" s="1" t="s">
        <v>1232</v>
      </c>
      <c r="O149" s="1" t="s">
        <v>1532</v>
      </c>
      <c r="P149" s="6" t="str">
        <f t="shared" si="2"/>
        <v>INSERT INTO mst_QuerysSqlite VALUES('01','148','LIMPIAR TABLA mst_DispositivosMoviles','0','999','-- Id: 138 / NombreQuery: LIMPIAR TABLA mst_DispositivosMoviles DELETE FROM mst_DispositivosMoviles;','0','NONQUERY','mst_DispositivosMoviles','DELETE','AC','44363337',GETDATE(),'44363337',GETDATE())</v>
      </c>
    </row>
    <row r="150" spans="1:16" x14ac:dyDescent="0.35">
      <c r="A150" s="1" t="s">
        <v>15</v>
      </c>
      <c r="B150" s="1" t="s">
        <v>592</v>
      </c>
      <c r="C150" s="1" t="s">
        <v>836</v>
      </c>
      <c r="D150" s="1" t="s">
        <v>18</v>
      </c>
      <c r="E150" s="1" t="s">
        <v>1258</v>
      </c>
      <c r="F150" s="1" t="s">
        <v>1955</v>
      </c>
      <c r="G150" s="1" t="s">
        <v>18</v>
      </c>
      <c r="H150" s="1" t="s">
        <v>135</v>
      </c>
      <c r="I150" s="1" t="s">
        <v>827</v>
      </c>
      <c r="J150" s="1" t="s">
        <v>126</v>
      </c>
      <c r="K150" s="1" t="s">
        <v>24</v>
      </c>
      <c r="L150" s="1" t="s">
        <v>1232</v>
      </c>
      <c r="M150" s="1" t="s">
        <v>1534</v>
      </c>
      <c r="N150" s="1" t="s">
        <v>1232</v>
      </c>
      <c r="O150" s="1" t="s">
        <v>1534</v>
      </c>
      <c r="P150" s="6" t="str">
        <f t="shared" si="2"/>
        <v>INSERT INTO mst_QuerysSqlite VALUES('01','149','LISTAR mst_DispositivosMoviles','0','999','-- Id: 139 / NombreQuery: LISTAR mst_DispositivosMoviles SELECT *_x000D_
  FROM mst_DispositivosMoviles;','0','DATATABLE','mst_DispositivosMoviles','READ','AC','44363337',GETDATE(),'44363337',GETDATE())</v>
      </c>
    </row>
    <row r="151" spans="1:16" x14ac:dyDescent="0.35">
      <c r="A151" s="1" t="s">
        <v>15</v>
      </c>
      <c r="B151" s="1" t="s">
        <v>595</v>
      </c>
      <c r="C151" s="1" t="s">
        <v>837</v>
      </c>
      <c r="D151" s="1" t="s">
        <v>18</v>
      </c>
      <c r="E151" s="1" t="s">
        <v>1258</v>
      </c>
      <c r="F151" s="1" t="s">
        <v>1956</v>
      </c>
      <c r="G151" s="1" t="s">
        <v>34</v>
      </c>
      <c r="H151" s="1" t="s">
        <v>135</v>
      </c>
      <c r="I151" s="1" t="s">
        <v>827</v>
      </c>
      <c r="J151" s="1" t="s">
        <v>126</v>
      </c>
      <c r="K151" s="1" t="s">
        <v>24</v>
      </c>
      <c r="L151" s="1" t="s">
        <v>1232</v>
      </c>
      <c r="M151" s="1" t="s">
        <v>1536</v>
      </c>
      <c r="N151" s="1" t="s">
        <v>1232</v>
      </c>
      <c r="O151" s="1" t="s">
        <v>1536</v>
      </c>
      <c r="P151" s="6" t="str">
        <f t="shared" si="2"/>
        <v>INSERT INTO mst_QuerysSqlite VALUES('01','150','OBTENER mst_DispositivosMoviles','0','999','-- Id: 140 / NombreQuery: OBTENER mst_DispositivosMoviles SELECT *_x000D_
  FROM mst_DispositivosMoviles_x000D_
 WHERE IdEmpresa = ? AND _x000D_
       Mac = ? AND _x000D_
       Imei = ?;','3','DATATABLE','mst_DispositivosMoviles','READ','AC','44363337',GETDATE(),'44363337',GETDATE())</v>
      </c>
    </row>
    <row r="152" spans="1:16" x14ac:dyDescent="0.35">
      <c r="A152" s="1" t="s">
        <v>15</v>
      </c>
      <c r="B152" s="1" t="s">
        <v>599</v>
      </c>
      <c r="C152" s="1" t="s">
        <v>109</v>
      </c>
      <c r="D152" s="1" t="s">
        <v>18</v>
      </c>
      <c r="E152" s="1" t="s">
        <v>1126</v>
      </c>
      <c r="F152" s="1" t="s">
        <v>1957</v>
      </c>
      <c r="G152" s="1" t="s">
        <v>18</v>
      </c>
      <c r="H152" s="1" t="s">
        <v>21</v>
      </c>
      <c r="I152" s="1" t="s">
        <v>111</v>
      </c>
      <c r="J152" s="1" t="s">
        <v>23</v>
      </c>
      <c r="K152" s="1" t="s">
        <v>24</v>
      </c>
      <c r="L152" s="1" t="s">
        <v>1232</v>
      </c>
      <c r="M152" s="1" t="s">
        <v>1538</v>
      </c>
      <c r="N152" s="1" t="s">
        <v>1232</v>
      </c>
      <c r="O152" s="1" t="s">
        <v>1538</v>
      </c>
      <c r="P152" s="6" t="str">
        <f t="shared" si="2"/>
        <v>INSERT INTO mst_QuerysSqlite VALUES('01','151','CREAR TABLA mst_QuerysSqlite','0','15','--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);','0','NONQUERY','mst_QuerysSqlite','CREATE TABLE','AC','44363337',GETDATE(),'44363337',GETDATE())</v>
      </c>
    </row>
    <row r="153" spans="1:16" x14ac:dyDescent="0.35">
      <c r="A153" s="1" t="s">
        <v>15</v>
      </c>
      <c r="B153" s="1" t="s">
        <v>602</v>
      </c>
      <c r="C153" s="1" t="s">
        <v>452</v>
      </c>
      <c r="D153" s="1" t="s">
        <v>18</v>
      </c>
      <c r="E153" s="1" t="s">
        <v>1258</v>
      </c>
      <c r="F153" s="1" t="s">
        <v>1958</v>
      </c>
      <c r="G153" s="1" t="s">
        <v>78</v>
      </c>
      <c r="H153" s="1" t="s">
        <v>21</v>
      </c>
      <c r="I153" s="1" t="s">
        <v>111</v>
      </c>
      <c r="J153" s="1" t="s">
        <v>131</v>
      </c>
      <c r="K153" s="1" t="s">
        <v>24</v>
      </c>
      <c r="L153" s="1" t="s">
        <v>1232</v>
      </c>
      <c r="M153" s="1" t="s">
        <v>1540</v>
      </c>
      <c r="N153" s="1" t="s">
        <v>1232</v>
      </c>
      <c r="O153" s="1" t="s">
        <v>1540</v>
      </c>
      <c r="P153" s="6" t="str">
        <f t="shared" si="2"/>
        <v>INSERT INTO mst_QuerysSqlite VALUES('01','152','ACTUALIZAR mst_QuerysSqlite','0','999','--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?;','11','NONQUERY','mst_QuerysSqlite','UPDATE','AC','44363337',GETDATE(),'44363337',GETDATE())</v>
      </c>
    </row>
    <row r="154" spans="1:16" x14ac:dyDescent="0.35">
      <c r="A154" s="1" t="s">
        <v>15</v>
      </c>
      <c r="B154" s="1" t="s">
        <v>606</v>
      </c>
      <c r="C154" s="1" t="s">
        <v>456</v>
      </c>
      <c r="D154" s="1" t="s">
        <v>18</v>
      </c>
      <c r="E154" s="1" t="s">
        <v>1258</v>
      </c>
      <c r="F154" s="1" t="s">
        <v>1959</v>
      </c>
      <c r="G154" s="1" t="s">
        <v>19</v>
      </c>
      <c r="H154" s="1" t="s">
        <v>135</v>
      </c>
      <c r="I154" s="1" t="s">
        <v>111</v>
      </c>
      <c r="J154" s="1" t="s">
        <v>126</v>
      </c>
      <c r="K154" s="1" t="s">
        <v>24</v>
      </c>
      <c r="L154" s="1" t="s">
        <v>1232</v>
      </c>
      <c r="M154" s="1" t="s">
        <v>1542</v>
      </c>
      <c r="N154" s="1" t="s">
        <v>1232</v>
      </c>
      <c r="O154" s="1" t="s">
        <v>1542</v>
      </c>
      <c r="P154" s="6" t="str">
        <f t="shared" si="2"/>
        <v>INSERT INTO mst_QuerysSqlite VALUES('01','153','CLAVE VALOR mst_QuerysSqlite','0','999','-- Id: 143 / NombreQuery: CLAVE VALOR mst_QuerysSqlite _x000D_
SELECT Id Clave,_x000D_
       Dex Valor,_x000D_
       Id || '''' | '''' || Dex Concatenado_x000D_
  FROM mst_OpcionesConfiguracion_x000D_
 WHERE IdEmpresa = ?;','1','DATATABLE','mst_QuerysSqlite','READ','AC','44363337',GETDATE(),'44363337',GETDATE())</v>
      </c>
    </row>
    <row r="155" spans="1:16" x14ac:dyDescent="0.35">
      <c r="A155" s="1" t="s">
        <v>15</v>
      </c>
      <c r="B155" s="1" t="s">
        <v>610</v>
      </c>
      <c r="C155" s="1" t="s">
        <v>459</v>
      </c>
      <c r="D155" s="1" t="s">
        <v>18</v>
      </c>
      <c r="E155" s="1" t="s">
        <v>1258</v>
      </c>
      <c r="F155" s="1" t="s">
        <v>1960</v>
      </c>
      <c r="G155" s="1" t="s">
        <v>18</v>
      </c>
      <c r="H155" s="1" t="s">
        <v>135</v>
      </c>
      <c r="I155" s="1" t="s">
        <v>111</v>
      </c>
      <c r="J155" s="1" t="s">
        <v>126</v>
      </c>
      <c r="K155" s="1" t="s">
        <v>24</v>
      </c>
      <c r="L155" s="1" t="s">
        <v>1232</v>
      </c>
      <c r="M155" s="1" t="s">
        <v>1544</v>
      </c>
      <c r="N155" s="1" t="s">
        <v>1232</v>
      </c>
      <c r="O155" s="1" t="s">
        <v>1544</v>
      </c>
      <c r="P155" s="6" t="str">
        <f t="shared" si="2"/>
        <v>INSERT INTO mst_QuerysSqlite VALUES('01','154','DESCARGAR DATA mst_QuerysSqlite','0','999','-- Id: 144 / NombreQuery: DESCARGAR DATA mst_QuerysSqlite _x000D_
EXEC sp_Dgm_Gen_ListarQuerys','0','DATATABLE','mst_QuerysSqlite','READ','AC','44363337',GETDATE(),'44363337',GETDATE())</v>
      </c>
    </row>
    <row r="156" spans="1:16" x14ac:dyDescent="0.35">
      <c r="A156" s="1" t="s">
        <v>15</v>
      </c>
      <c r="B156" s="1" t="s">
        <v>613</v>
      </c>
      <c r="C156" s="1" t="s">
        <v>463</v>
      </c>
      <c r="D156" s="1" t="s">
        <v>18</v>
      </c>
      <c r="E156" s="1" t="s">
        <v>1258</v>
      </c>
      <c r="F156" s="1" t="s">
        <v>1961</v>
      </c>
      <c r="G156" s="1" t="s">
        <v>19</v>
      </c>
      <c r="H156" s="1" t="s">
        <v>21</v>
      </c>
      <c r="I156" s="1" t="s">
        <v>111</v>
      </c>
      <c r="J156" s="1" t="s">
        <v>143</v>
      </c>
      <c r="K156" s="1" t="s">
        <v>24</v>
      </c>
      <c r="L156" s="1" t="s">
        <v>1232</v>
      </c>
      <c r="M156" s="1" t="s">
        <v>1546</v>
      </c>
      <c r="N156" s="1" t="s">
        <v>1232</v>
      </c>
      <c r="O156" s="1" t="s">
        <v>1546</v>
      </c>
      <c r="P156" s="6" t="str">
        <f t="shared" si="2"/>
        <v>INSERT INTO mst_QuerysSqlite VALUES('01','155','ELIMINAR mst_QuerysSqlite','0','999','-- Id: 145 / NombreQuery: ELIMINAR mst_QuerysSqlite _x000D_
DELETE FROM mst_QuerysSqlite_x000D_
      WHERE Id = ?;','1','NONQUERY','mst_QuerysSqlite','DELETE','AC','44363337',GETDATE(),'44363337',GETDATE())</v>
      </c>
    </row>
    <row r="157" spans="1:16" x14ac:dyDescent="0.35">
      <c r="A157" s="1" t="s">
        <v>15</v>
      </c>
      <c r="B157" s="1" t="s">
        <v>617</v>
      </c>
      <c r="C157" s="1" t="s">
        <v>467</v>
      </c>
      <c r="D157" s="1" t="s">
        <v>18</v>
      </c>
      <c r="E157" s="1" t="s">
        <v>1258</v>
      </c>
      <c r="F157" s="1" t="s">
        <v>1962</v>
      </c>
      <c r="G157" s="1" t="s">
        <v>18</v>
      </c>
      <c r="H157" s="1" t="s">
        <v>21</v>
      </c>
      <c r="I157" s="1" t="s">
        <v>111</v>
      </c>
      <c r="J157" s="1" t="s">
        <v>148</v>
      </c>
      <c r="K157" s="1" t="s">
        <v>24</v>
      </c>
      <c r="L157" s="1" t="s">
        <v>1232</v>
      </c>
      <c r="M157" s="1" t="s">
        <v>1548</v>
      </c>
      <c r="N157" s="1" t="s">
        <v>1232</v>
      </c>
      <c r="O157" s="1" t="s">
        <v>1548</v>
      </c>
      <c r="P157" s="6" t="str">
        <f t="shared" si="2"/>
        <v>INSERT INTO mst_QuerysSqlite VALUES('01','156','ELIMINAR TABLA mst_QuerysSqlite','0','999','-- Id: 146 / NombreQuery: ELIMINAR TABLA mst_QuerysSqlite _x000D_
DROP TABLE IF EXISTS mst_QuerysSqlite;','0','NONQUERY','mst_QuerysSqlite','DELETE TABLE','AC','44363337',GETDATE(),'44363337',GETDATE())</v>
      </c>
    </row>
    <row r="158" spans="1:16" x14ac:dyDescent="0.35">
      <c r="A158" s="1" t="s">
        <v>15</v>
      </c>
      <c r="B158" s="1" t="s">
        <v>620</v>
      </c>
      <c r="C158" s="1" t="s">
        <v>470</v>
      </c>
      <c r="D158" s="1" t="s">
        <v>18</v>
      </c>
      <c r="E158" s="1" t="s">
        <v>1258</v>
      </c>
      <c r="F158" s="1" t="s">
        <v>1963</v>
      </c>
      <c r="G158" s="1" t="s">
        <v>84</v>
      </c>
      <c r="H158" s="1" t="s">
        <v>21</v>
      </c>
      <c r="I158" s="1" t="s">
        <v>111</v>
      </c>
      <c r="J158" s="1" t="s">
        <v>152</v>
      </c>
      <c r="K158" s="1" t="s">
        <v>24</v>
      </c>
      <c r="L158" s="1" t="s">
        <v>1232</v>
      </c>
      <c r="M158" s="1" t="s">
        <v>1550</v>
      </c>
      <c r="N158" s="1" t="s">
        <v>1232</v>
      </c>
      <c r="O158" s="1" t="s">
        <v>1550</v>
      </c>
      <c r="P158" s="6" t="str">
        <f t="shared" si="2"/>
        <v>INSERT INTO mst_QuerysSqlite VALUES('01','157','INSERTAR mst_QuerysSqlite','0','999','--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);','12','NONQUERY','mst_QuerysSqlite','CREATE','AC','44363337',GETDATE(),'44363337',GETDATE())</v>
      </c>
    </row>
    <row r="159" spans="1:16" x14ac:dyDescent="0.35">
      <c r="A159" s="1" t="s">
        <v>15</v>
      </c>
      <c r="B159" s="1" t="s">
        <v>624</v>
      </c>
      <c r="C159" s="1" t="s">
        <v>474</v>
      </c>
      <c r="D159" s="1" t="s">
        <v>18</v>
      </c>
      <c r="E159" s="1" t="s">
        <v>1258</v>
      </c>
      <c r="F159" s="1" t="s">
        <v>1964</v>
      </c>
      <c r="G159" s="1" t="s">
        <v>18</v>
      </c>
      <c r="H159" s="1" t="s">
        <v>21</v>
      </c>
      <c r="I159" s="1" t="s">
        <v>111</v>
      </c>
      <c r="J159" s="1" t="s">
        <v>143</v>
      </c>
      <c r="K159" s="1" t="s">
        <v>24</v>
      </c>
      <c r="L159" s="1" t="s">
        <v>1232</v>
      </c>
      <c r="M159" s="1" t="s">
        <v>1552</v>
      </c>
      <c r="N159" s="1" t="s">
        <v>1232</v>
      </c>
      <c r="O159" s="1" t="s">
        <v>1552</v>
      </c>
      <c r="P159" s="6" t="str">
        <f t="shared" si="2"/>
        <v>INSERT INTO mst_QuerysSqlite VALUES('01','158','LIMPIAR TABLA mst_QuerysSqlite','0','999','-- Id: 148 / NombreQuery: LIMPIAR TABLA mst_QuerysSqlite _x000D_
DELETE FROM mst_QuerysSqlite;','0','NONQUERY','mst_QuerysSqlite','DELETE','AC','44363337',GETDATE(),'44363337',GETDATE())</v>
      </c>
    </row>
    <row r="160" spans="1:16" x14ac:dyDescent="0.35">
      <c r="A160" s="1" t="s">
        <v>15</v>
      </c>
      <c r="B160" s="1" t="s">
        <v>627</v>
      </c>
      <c r="C160" s="1" t="s">
        <v>478</v>
      </c>
      <c r="D160" s="1" t="s">
        <v>18</v>
      </c>
      <c r="E160" s="1" t="s">
        <v>1258</v>
      </c>
      <c r="F160" s="1" t="s">
        <v>1965</v>
      </c>
      <c r="G160" s="1" t="s">
        <v>18</v>
      </c>
      <c r="H160" s="1" t="s">
        <v>135</v>
      </c>
      <c r="I160" s="1" t="s">
        <v>111</v>
      </c>
      <c r="J160" s="1" t="s">
        <v>126</v>
      </c>
      <c r="K160" s="1" t="s">
        <v>24</v>
      </c>
      <c r="L160" s="1" t="s">
        <v>1232</v>
      </c>
      <c r="M160" s="1" t="s">
        <v>1554</v>
      </c>
      <c r="N160" s="1" t="s">
        <v>1232</v>
      </c>
      <c r="O160" s="1" t="s">
        <v>1554</v>
      </c>
      <c r="P160" s="6" t="str">
        <f t="shared" si="2"/>
        <v>INSERT INTO mst_QuerysSqlite VALUES('01','159','LISTAR mst_QuerysSqlite','0','999','-- Id: 149 / NombreQuery: LISTAR mst_QuerysSqlite _x000D_
SELECT *_x000D_
  FROM mst_QuerysSqlite;','0','DATATABLE','mst_QuerysSqlite','READ','AC','44363337',GETDATE(),'44363337',GETDATE())</v>
      </c>
    </row>
    <row r="161" spans="1:16" x14ac:dyDescent="0.35">
      <c r="A161" s="1" t="s">
        <v>15</v>
      </c>
      <c r="B161" s="1" t="s">
        <v>631</v>
      </c>
      <c r="C161" s="1" t="s">
        <v>482</v>
      </c>
      <c r="D161" s="1" t="s">
        <v>18</v>
      </c>
      <c r="E161" s="1" t="s">
        <v>1258</v>
      </c>
      <c r="F161" s="1" t="s">
        <v>1966</v>
      </c>
      <c r="G161" s="1" t="s">
        <v>19</v>
      </c>
      <c r="H161" s="1" t="s">
        <v>135</v>
      </c>
      <c r="I161" s="1" t="s">
        <v>111</v>
      </c>
      <c r="J161" s="1" t="s">
        <v>126</v>
      </c>
      <c r="K161" s="1" t="s">
        <v>24</v>
      </c>
      <c r="L161" s="1" t="s">
        <v>1232</v>
      </c>
      <c r="M161" s="1" t="s">
        <v>1556</v>
      </c>
      <c r="N161" s="1" t="s">
        <v>1232</v>
      </c>
      <c r="O161" s="1" t="s">
        <v>1556</v>
      </c>
      <c r="P161" s="6" t="str">
        <f t="shared" si="2"/>
        <v>INSERT INTO mst_QuerysSqlite VALUES('01','160','OBTENER mst_QuerysSqlite','0','999','-- Id: 150 / NombreQuery: OBTENER mst_QuerysSqlite _x000D_
SELECT *_x000D_
  FROM mst_QuerysSqlite_x000D_
 WHERE Id = ?;','1','DATATABLE','mst_QuerysSqlite','READ','AC','44363337',GETDATE(),'44363337',GETDATE())</v>
      </c>
    </row>
    <row r="162" spans="1:16" x14ac:dyDescent="0.35">
      <c r="A162" s="1" t="s">
        <v>15</v>
      </c>
      <c r="B162" s="1" t="s">
        <v>635</v>
      </c>
      <c r="C162" s="1" t="s">
        <v>751</v>
      </c>
      <c r="D162" s="1" t="s">
        <v>18</v>
      </c>
      <c r="E162" s="1" t="s">
        <v>104</v>
      </c>
      <c r="F162" s="1" t="s">
        <v>1967</v>
      </c>
      <c r="G162" s="1" t="s">
        <v>18</v>
      </c>
      <c r="H162" s="1" t="s">
        <v>21</v>
      </c>
      <c r="I162" s="1" t="s">
        <v>753</v>
      </c>
      <c r="J162" s="1" t="s">
        <v>23</v>
      </c>
      <c r="K162" s="1" t="s">
        <v>24</v>
      </c>
      <c r="L162" s="1" t="s">
        <v>1232</v>
      </c>
      <c r="M162" s="1" t="s">
        <v>1558</v>
      </c>
      <c r="N162" s="1" t="s">
        <v>1232</v>
      </c>
      <c r="O162" s="1" t="s">
        <v>1558</v>
      </c>
      <c r="P162" s="6" t="str">
        <f t="shared" si="2"/>
        <v>INSERT INTO mst_QuerysSqlite VALUES('01','161','CREAR TABLA crs_EmpresasVsModulos','0','16','--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);','0','NONQUERY','crs_EmpresasVsModulos','CREATE TABLE','AC','44363337',GETDATE(),'44363337',GETDATE())</v>
      </c>
    </row>
    <row r="163" spans="1:16" x14ac:dyDescent="0.35">
      <c r="A163" s="1" t="s">
        <v>15</v>
      </c>
      <c r="B163" s="1" t="s">
        <v>638</v>
      </c>
      <c r="C163" s="1" t="s">
        <v>756</v>
      </c>
      <c r="D163" s="1" t="s">
        <v>18</v>
      </c>
      <c r="E163" s="1" t="s">
        <v>1258</v>
      </c>
      <c r="F163" s="1" t="s">
        <v>1968</v>
      </c>
      <c r="G163" s="1" t="s">
        <v>34</v>
      </c>
      <c r="H163" s="1" t="s">
        <v>21</v>
      </c>
      <c r="I163" s="1" t="s">
        <v>753</v>
      </c>
      <c r="J163" s="1" t="s">
        <v>131</v>
      </c>
      <c r="K163" s="1" t="s">
        <v>24</v>
      </c>
      <c r="L163" s="1" t="s">
        <v>1232</v>
      </c>
      <c r="M163" s="1" t="s">
        <v>1560</v>
      </c>
      <c r="N163" s="1" t="s">
        <v>1232</v>
      </c>
      <c r="O163" s="1" t="s">
        <v>1560</v>
      </c>
      <c r="P163" s="6" t="str">
        <f t="shared" si="2"/>
        <v>INSERT INTO mst_QuerysSqlite VALUES('01','162','ACTUALIZAR crs_EmpresasVsModulos','0','999','-- Id: 152 / NombreQuery: ACTUALIZAR crs_EmpresasVsModulos _x000D_
UPDATE crs_EmpresasVsModulos_x000D_
SET IdEstado=?,_x000D_
    FechaHoraActualizacion=DATETIME(''''now'''',''''localtime'''')_x000D_
WHERE IdEmpresa=?AND_x000D_
      IdModulo=?;','3','NONQUERY','crs_EmpresasVsModulos','UPDATE','AC','44363337',GETDATE(),'44363337',GETDATE())</v>
      </c>
    </row>
    <row r="164" spans="1:16" x14ac:dyDescent="0.35">
      <c r="A164" s="1" t="s">
        <v>15</v>
      </c>
      <c r="B164" s="1" t="s">
        <v>642</v>
      </c>
      <c r="C164" s="1" t="s">
        <v>760</v>
      </c>
      <c r="D164" s="1" t="s">
        <v>18</v>
      </c>
      <c r="E164" s="1" t="s">
        <v>1258</v>
      </c>
      <c r="F164" s="1" t="s">
        <v>1969</v>
      </c>
      <c r="G164" s="1" t="s">
        <v>18</v>
      </c>
      <c r="H164" s="1" t="s">
        <v>135</v>
      </c>
      <c r="I164" s="1" t="s">
        <v>753</v>
      </c>
      <c r="J164" s="1" t="s">
        <v>126</v>
      </c>
      <c r="K164" s="1" t="s">
        <v>24</v>
      </c>
      <c r="L164" s="1" t="s">
        <v>1232</v>
      </c>
      <c r="M164" s="1" t="s">
        <v>1562</v>
      </c>
      <c r="N164" s="1" t="s">
        <v>1232</v>
      </c>
      <c r="O164" s="1" t="s">
        <v>1562</v>
      </c>
      <c r="P164" s="6" t="str">
        <f t="shared" si="2"/>
        <v>INSERT INTO mst_QuerysSqlite VALUES('01','163','DESCARGAR DATA crs_EmpresasVsModulos','0','999','-- Id: 153 / NombreQuery: DESCARGAR DATA crs_EmpresasVsModulos _x000D_
EXEC sp_Dgm_Gen_ListarEmpresasVsModulos','0','DATATABLE','crs_EmpresasVsModulos','READ','AC','44363337',GETDATE(),'44363337',GETDATE())</v>
      </c>
    </row>
    <row r="165" spans="1:16" x14ac:dyDescent="0.35">
      <c r="A165" s="1" t="s">
        <v>15</v>
      </c>
      <c r="B165" s="1" t="s">
        <v>645</v>
      </c>
      <c r="C165" s="1" t="s">
        <v>764</v>
      </c>
      <c r="D165" s="1" t="s">
        <v>18</v>
      </c>
      <c r="E165" s="1" t="s">
        <v>1258</v>
      </c>
      <c r="F165" s="1" t="s">
        <v>1970</v>
      </c>
      <c r="G165" s="1" t="s">
        <v>29</v>
      </c>
      <c r="H165" s="1" t="s">
        <v>21</v>
      </c>
      <c r="I165" s="1" t="s">
        <v>753</v>
      </c>
      <c r="J165" s="1" t="s">
        <v>143</v>
      </c>
      <c r="K165" s="1" t="s">
        <v>24</v>
      </c>
      <c r="L165" s="1" t="s">
        <v>1232</v>
      </c>
      <c r="M165" s="1" t="s">
        <v>1563</v>
      </c>
      <c r="N165" s="1" t="s">
        <v>1232</v>
      </c>
      <c r="O165" s="1" t="s">
        <v>1563</v>
      </c>
      <c r="P165" s="6" t="str">
        <f t="shared" si="2"/>
        <v>INSERT INTO mst_QuerysSqlite VALUES('01','164','ELIMINAR crs_EmpresasVsModulos','0','999','-- Id: 154 / NombreQuery: ELIMINAR crs_EmpresasVsModulos _x000D_
DELETE FROM crs_EmpresasVsModulos_x000D_
      WHERE IdEmpresa = ? AND IdModulo=?;','2','NONQUERY','crs_EmpresasVsModulos','DELETE','AC','44363337',GETDATE(),'44363337',GETDATE())</v>
      </c>
    </row>
    <row r="166" spans="1:16" x14ac:dyDescent="0.35">
      <c r="A166" s="1" t="s">
        <v>15</v>
      </c>
      <c r="B166" s="1" t="s">
        <v>649</v>
      </c>
      <c r="C166" s="1" t="s">
        <v>767</v>
      </c>
      <c r="D166" s="1" t="s">
        <v>18</v>
      </c>
      <c r="E166" s="1" t="s">
        <v>1258</v>
      </c>
      <c r="F166" s="1" t="s">
        <v>1971</v>
      </c>
      <c r="G166" s="1" t="s">
        <v>18</v>
      </c>
      <c r="H166" s="1" t="s">
        <v>21</v>
      </c>
      <c r="I166" s="1" t="s">
        <v>753</v>
      </c>
      <c r="J166" s="1" t="s">
        <v>148</v>
      </c>
      <c r="K166" s="1" t="s">
        <v>24</v>
      </c>
      <c r="L166" s="1" t="s">
        <v>1232</v>
      </c>
      <c r="M166" s="1" t="s">
        <v>1565</v>
      </c>
      <c r="N166" s="1" t="s">
        <v>1232</v>
      </c>
      <c r="O166" s="1" t="s">
        <v>1565</v>
      </c>
      <c r="P166" s="6" t="str">
        <f t="shared" si="2"/>
        <v>INSERT INTO mst_QuerysSqlite VALUES('01','165','ELIMINAR TABLA crs_EmpresasVsModulos','0','999','-- Id: 155 / NombreQuery: ELIMINAR TABLA crs_EmpresasVsModulos _x000D_
DROP TABLE IF EXISTS crs_EmpresasVsModulos;','0','NONQUERY','crs_EmpresasVsModulos','DELETE TABLE','AC','44363337',GETDATE(),'44363337',GETDATE())</v>
      </c>
    </row>
    <row r="167" spans="1:16" x14ac:dyDescent="0.35">
      <c r="A167" s="1" t="s">
        <v>15</v>
      </c>
      <c r="B167" s="1" t="s">
        <v>653</v>
      </c>
      <c r="C167" s="1" t="s">
        <v>771</v>
      </c>
      <c r="D167" s="1" t="s">
        <v>18</v>
      </c>
      <c r="E167" s="1" t="s">
        <v>1258</v>
      </c>
      <c r="F167" s="1" t="s">
        <v>1972</v>
      </c>
      <c r="G167" s="1" t="s">
        <v>45</v>
      </c>
      <c r="H167" s="1" t="s">
        <v>21</v>
      </c>
      <c r="I167" s="1" t="s">
        <v>753</v>
      </c>
      <c r="J167" s="1" t="s">
        <v>152</v>
      </c>
      <c r="K167" s="1" t="s">
        <v>24</v>
      </c>
      <c r="L167" s="1" t="s">
        <v>1232</v>
      </c>
      <c r="M167" s="1" t="s">
        <v>1567</v>
      </c>
      <c r="N167" s="1" t="s">
        <v>1232</v>
      </c>
      <c r="O167" s="1" t="s">
        <v>1567</v>
      </c>
      <c r="P167" s="6" t="str">
        <f t="shared" si="2"/>
        <v>INSERT INTO mst_QuerysSqlite VALUES('01','166','INSERTAR crs_EmpresasVsModulos','0','999','--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NULL,','5','NONQUERY','crs_EmpresasVsModulos','CREATE','AC','44363337',GETDATE(),'44363337',GETDATE())</v>
      </c>
    </row>
    <row r="168" spans="1:16" x14ac:dyDescent="0.35">
      <c r="A168" s="1" t="s">
        <v>15</v>
      </c>
      <c r="B168" s="1" t="s">
        <v>656</v>
      </c>
      <c r="C168" s="1" t="s">
        <v>774</v>
      </c>
      <c r="D168" s="1" t="s">
        <v>18</v>
      </c>
      <c r="E168" s="1" t="s">
        <v>1258</v>
      </c>
      <c r="F168" s="1" t="s">
        <v>1973</v>
      </c>
      <c r="G168" s="1" t="s">
        <v>18</v>
      </c>
      <c r="H168" s="1" t="s">
        <v>21</v>
      </c>
      <c r="I168" s="1" t="s">
        <v>753</v>
      </c>
      <c r="J168" s="1" t="s">
        <v>143</v>
      </c>
      <c r="K168" s="1" t="s">
        <v>24</v>
      </c>
      <c r="L168" s="1" t="s">
        <v>1232</v>
      </c>
      <c r="M168" s="1" t="s">
        <v>1569</v>
      </c>
      <c r="N168" s="1" t="s">
        <v>1232</v>
      </c>
      <c r="O168" s="1" t="s">
        <v>1569</v>
      </c>
      <c r="P168" s="6" t="str">
        <f t="shared" si="2"/>
        <v>INSERT INTO mst_QuerysSqlite VALUES('01','167','LIMPIAR TABLA crs_EmpresasVsModulos','0','999','-- Id: 157 / NombreQuery: LIMPIAR TABLA crs_EmpresasVsModulos _x000D_
DELETE FROM crs_EmpresasVsModulos;','0','NONQUERY','crs_EmpresasVsModulos','DELETE','AC','44363337',GETDATE(),'44363337',GETDATE())</v>
      </c>
    </row>
    <row r="169" spans="1:16" x14ac:dyDescent="0.35">
      <c r="A169" s="1" t="s">
        <v>15</v>
      </c>
      <c r="B169" s="1" t="s">
        <v>660</v>
      </c>
      <c r="C169" s="1" t="s">
        <v>778</v>
      </c>
      <c r="D169" s="1" t="s">
        <v>18</v>
      </c>
      <c r="E169" s="1" t="s">
        <v>1258</v>
      </c>
      <c r="F169" s="1" t="s">
        <v>1974</v>
      </c>
      <c r="G169" s="1" t="s">
        <v>19</v>
      </c>
      <c r="H169" s="1" t="s">
        <v>135</v>
      </c>
      <c r="I169" s="1" t="s">
        <v>753</v>
      </c>
      <c r="J169" s="1" t="s">
        <v>126</v>
      </c>
      <c r="K169" s="1" t="s">
        <v>24</v>
      </c>
      <c r="L169" s="1" t="s">
        <v>1232</v>
      </c>
      <c r="M169" s="1" t="s">
        <v>1571</v>
      </c>
      <c r="N169" s="1" t="s">
        <v>1232</v>
      </c>
      <c r="O169" s="1" t="s">
        <v>1571</v>
      </c>
      <c r="P169" s="6" t="str">
        <f t="shared" si="2"/>
        <v>INSERT INTO mst_QuerysSqlite VALUES('01','168','OBTENER MODULOS X EMPRESA','0','999','-- Id: 158 / NombreQuery: OBTENER MODULOS X EMPRESA _x000D_
SELECT EVM.IdModulo,_x000D_
       MO.Dex_x000D_
  FROM crs_EmpresasVsModulos EVM_x000D_
       INNER JOIN_x000D_
       mst_Modulos MO ON EVM.IdModulo = MO.Id_x000D_
 WHERE MO.IdEstado = ''''AC'''' AND _x000D_
       MO.Id &lt;&gt; 0 AND _x000D_
       EVM.IdEmpresa = ?;','1','DATATABLE','crs_EmpresasVsModulos','READ','AC','44363337',GETDATE(),'44363337',GETDATE())</v>
      </c>
    </row>
    <row r="170" spans="1:16" x14ac:dyDescent="0.35">
      <c r="A170" s="1" t="s">
        <v>15</v>
      </c>
      <c r="B170" s="1" t="s">
        <v>663</v>
      </c>
      <c r="C170" s="1" t="s">
        <v>1572</v>
      </c>
      <c r="D170" s="1" t="s">
        <v>18</v>
      </c>
      <c r="E170" s="1" t="s">
        <v>1130</v>
      </c>
      <c r="F170" s="1" t="s">
        <v>1975</v>
      </c>
      <c r="G170" s="1" t="s">
        <v>18</v>
      </c>
      <c r="H170" s="1" t="s">
        <v>21</v>
      </c>
      <c r="I170" s="1" t="s">
        <v>1574</v>
      </c>
      <c r="J170" s="1" t="s">
        <v>23</v>
      </c>
      <c r="K170" s="1" t="s">
        <v>24</v>
      </c>
      <c r="L170" s="1" t="s">
        <v>1232</v>
      </c>
      <c r="M170" s="1" t="s">
        <v>1575</v>
      </c>
      <c r="N170" s="1" t="s">
        <v>1232</v>
      </c>
      <c r="O170" s="1" t="s">
        <v>1575</v>
      </c>
      <c r="P170" s="6" t="str">
        <f t="shared" si="2"/>
        <v>INSERT INTO mst_QuerysSqlite VALUES('01','169','CREAR TABLA trx_ConfiguracionesDispositivosMoviles','0','17','-- Id: 159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);','0','NONQUERY','trx_ConfiguracionesDispositivosMoviles','CREATE TABLE','AC','44363337',GETDATE(),'44363337',GETDATE())</v>
      </c>
    </row>
    <row r="171" spans="1:16" x14ac:dyDescent="0.35">
      <c r="A171" s="1" t="s">
        <v>15</v>
      </c>
      <c r="B171" s="1" t="s">
        <v>667</v>
      </c>
      <c r="C171" s="1" t="s">
        <v>1576</v>
      </c>
      <c r="D171" s="1" t="s">
        <v>18</v>
      </c>
      <c r="E171" s="1" t="s">
        <v>1258</v>
      </c>
      <c r="F171" s="1" t="s">
        <v>1976</v>
      </c>
      <c r="G171" s="1" t="s">
        <v>56</v>
      </c>
      <c r="H171" s="1" t="s">
        <v>21</v>
      </c>
      <c r="I171" s="1" t="s">
        <v>1574</v>
      </c>
      <c r="J171" s="1" t="s">
        <v>131</v>
      </c>
      <c r="K171" s="1" t="s">
        <v>24</v>
      </c>
      <c r="L171" s="1" t="s">
        <v>1232</v>
      </c>
      <c r="M171" s="1" t="s">
        <v>1578</v>
      </c>
      <c r="N171" s="1" t="s">
        <v>1232</v>
      </c>
      <c r="O171" s="1" t="s">
        <v>1578</v>
      </c>
      <c r="P171" s="6" t="str">
        <f t="shared" si="2"/>
        <v>INSERT INTO mst_QuerysSqlite VALUES('01','170','ACTUALIZAR trx_ConfiguracionesDispositivosMoviles','0','999','-- Id: 160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?;','7','NONQUERY','trx_ConfiguracionesDispositivosMoviles','UPDATE','AC','44363337',GETDATE(),'44363337',GETDATE())</v>
      </c>
    </row>
    <row r="172" spans="1:16" x14ac:dyDescent="0.35">
      <c r="A172" s="1" t="s">
        <v>15</v>
      </c>
      <c r="B172" s="1" t="s">
        <v>670</v>
      </c>
      <c r="C172" s="1" t="s">
        <v>1579</v>
      </c>
      <c r="D172" s="1" t="s">
        <v>18</v>
      </c>
      <c r="E172" s="1" t="s">
        <v>1258</v>
      </c>
      <c r="F172" s="1" t="s">
        <v>1977</v>
      </c>
      <c r="G172" s="1" t="s">
        <v>56</v>
      </c>
      <c r="H172" s="1" t="s">
        <v>124</v>
      </c>
      <c r="I172" s="1" t="s">
        <v>1574</v>
      </c>
      <c r="J172" s="1" t="s">
        <v>126</v>
      </c>
      <c r="K172" s="1" t="s">
        <v>24</v>
      </c>
      <c r="L172" s="1" t="s">
        <v>1232</v>
      </c>
      <c r="M172" s="1" t="s">
        <v>1581</v>
      </c>
      <c r="N172" s="1" t="s">
        <v>1232</v>
      </c>
      <c r="O172" s="1" t="s">
        <v>1581</v>
      </c>
      <c r="P172" s="6" t="str">
        <f t="shared" si="2"/>
        <v>INSERT INTO mst_QuerysSqlite VALUES('01','171','ACTUALIZAR trx_ConfiguracionesDispositivosMoviles X DESCRIPCION','0','999','-- Id: 161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);','7','SCALAR','trx_ConfiguracionesDispositivosMoviles','READ','AC','44363337',GETDATE(),'44363337',GETDATE())</v>
      </c>
    </row>
    <row r="173" spans="1:16" x14ac:dyDescent="0.35">
      <c r="A173" s="1" t="s">
        <v>15</v>
      </c>
      <c r="B173" s="1" t="s">
        <v>674</v>
      </c>
      <c r="C173" s="1" t="s">
        <v>1582</v>
      </c>
      <c r="D173" s="1" t="s">
        <v>18</v>
      </c>
      <c r="E173" s="1" t="s">
        <v>1258</v>
      </c>
      <c r="F173" s="1" t="s">
        <v>1978</v>
      </c>
      <c r="G173" s="1" t="s">
        <v>18</v>
      </c>
      <c r="H173" s="1" t="s">
        <v>135</v>
      </c>
      <c r="I173" s="1" t="s">
        <v>1574</v>
      </c>
      <c r="J173" s="1" t="s">
        <v>126</v>
      </c>
      <c r="K173" s="1" t="s">
        <v>24</v>
      </c>
      <c r="L173" s="1" t="s">
        <v>1232</v>
      </c>
      <c r="M173" s="1" t="s">
        <v>1584</v>
      </c>
      <c r="N173" s="1" t="s">
        <v>1232</v>
      </c>
      <c r="O173" s="1" t="s">
        <v>1584</v>
      </c>
      <c r="P173" s="6" t="str">
        <f t="shared" si="2"/>
        <v>INSERT INTO mst_QuerysSqlite VALUES('01','172','DESCARGAR DATA trx_ConfiguracionesDispositivosMoviles','0','999','-- Id: 162 / NombreQuery: DESCARGAR DATA trx_ConfiguracionesDispositivosMoviles _x000D_
EXEC sp_Dgm_Gen_ObtenerConfiguracionesDispositivoMovil ','0','DATATABLE','trx_ConfiguracionesDispositivosMoviles','READ','AC','44363337',GETDATE(),'44363337',GETDATE())</v>
      </c>
    </row>
    <row r="174" spans="1:16" x14ac:dyDescent="0.35">
      <c r="A174" s="1" t="s">
        <v>15</v>
      </c>
      <c r="B174" s="1" t="s">
        <v>677</v>
      </c>
      <c r="C174" s="1" t="s">
        <v>1585</v>
      </c>
      <c r="D174" s="1" t="s">
        <v>18</v>
      </c>
      <c r="E174" s="1" t="s">
        <v>1258</v>
      </c>
      <c r="F174" s="1" t="s">
        <v>1979</v>
      </c>
      <c r="G174" s="1" t="s">
        <v>18</v>
      </c>
      <c r="H174" s="1" t="s">
        <v>21</v>
      </c>
      <c r="I174" s="1" t="s">
        <v>1574</v>
      </c>
      <c r="J174" s="1" t="s">
        <v>148</v>
      </c>
      <c r="K174" s="1" t="s">
        <v>24</v>
      </c>
      <c r="L174" s="1" t="s">
        <v>1232</v>
      </c>
      <c r="M174" s="1" t="s">
        <v>1587</v>
      </c>
      <c r="N174" s="1" t="s">
        <v>1232</v>
      </c>
      <c r="O174" s="1" t="s">
        <v>1587</v>
      </c>
      <c r="P174" s="6" t="str">
        <f t="shared" si="2"/>
        <v>INSERT INTO mst_QuerysSqlite VALUES('01','173','ELIMINAR TABLA trx_ConfiguracionesDispositivosMoviles','0','999','-- Id: 163 / NombreQuery: ELIMINAR TABLA trx_ConfiguracionesDispositivosMoviles _x000D_
DROP TABLE IF EXISTS trx_ConfiguracionesDispositivosMoviles;','0','NONQUERY','trx_ConfiguracionesDispositivosMoviles','DELETE TABLE','AC','44363337',GETDATE(),'44363337',GETDATE())</v>
      </c>
    </row>
    <row r="175" spans="1:16" x14ac:dyDescent="0.35">
      <c r="A175" s="1" t="s">
        <v>15</v>
      </c>
      <c r="B175" s="1" t="s">
        <v>681</v>
      </c>
      <c r="C175" s="1" t="s">
        <v>1588</v>
      </c>
      <c r="D175" s="1" t="s">
        <v>18</v>
      </c>
      <c r="E175" s="1" t="s">
        <v>1258</v>
      </c>
      <c r="F175" s="1" t="s">
        <v>1980</v>
      </c>
      <c r="G175" s="1" t="s">
        <v>34</v>
      </c>
      <c r="H175" s="1" t="s">
        <v>21</v>
      </c>
      <c r="I175" s="1" t="s">
        <v>1574</v>
      </c>
      <c r="J175" s="1" t="s">
        <v>143</v>
      </c>
      <c r="K175" s="1" t="s">
        <v>24</v>
      </c>
      <c r="L175" s="1" t="s">
        <v>1232</v>
      </c>
      <c r="M175" s="1" t="s">
        <v>1590</v>
      </c>
      <c r="N175" s="1" t="s">
        <v>1232</v>
      </c>
      <c r="O175" s="1" t="s">
        <v>1590</v>
      </c>
      <c r="P175" s="6" t="str">
        <f t="shared" si="2"/>
        <v>INSERT INTO mst_QuerysSqlite VALUES('01','174','ELIMINAR trx_ConfiguracionesDispositivosMoviles','0','999','-- Id: 164 / NombreQuery: ELIMINAR trx_ConfiguracionesDispositivosMoviles _x000D_
DELETE FROM trx_ConfiguracionesDispositivosMoviles_x000D_
      WHERE IdEmpresa = ? AND _x000D_
            MacDispositivoMovil = ? AND _x000D_
            IdOpcionConfiguracion = ?;','3','NONQUERY','trx_ConfiguracionesDispositivosMoviles','DELETE','AC','44363337',GETDATE(),'44363337',GETDATE())</v>
      </c>
    </row>
    <row r="176" spans="1:16" x14ac:dyDescent="0.35">
      <c r="A176" s="1" t="s">
        <v>15</v>
      </c>
      <c r="B176" s="1" t="s">
        <v>684</v>
      </c>
      <c r="C176" s="1" t="s">
        <v>1591</v>
      </c>
      <c r="D176" s="1" t="s">
        <v>18</v>
      </c>
      <c r="E176" s="1" t="s">
        <v>1258</v>
      </c>
      <c r="F176" s="1" t="s">
        <v>1981</v>
      </c>
      <c r="G176" s="1" t="s">
        <v>40</v>
      </c>
      <c r="H176" s="1" t="s">
        <v>124</v>
      </c>
      <c r="I176" s="1" t="s">
        <v>1574</v>
      </c>
      <c r="J176" s="1" t="s">
        <v>126</v>
      </c>
      <c r="K176" s="1" t="s">
        <v>24</v>
      </c>
      <c r="L176" s="1" t="s">
        <v>1232</v>
      </c>
      <c r="M176" s="1" t="s">
        <v>1593</v>
      </c>
      <c r="N176" s="1" t="s">
        <v>1232</v>
      </c>
      <c r="O176" s="1" t="s">
        <v>1593</v>
      </c>
      <c r="P176" s="6" t="str">
        <f t="shared" si="2"/>
        <v>INSERT INTO mst_QuerysSqlite VALUES('01','175','EXISTE VALOR trx_ConfiguracionesDispositivosMoviles','0','999','-- Id: 165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);','4','SCALAR','trx_ConfiguracionesDispositivosMoviles','READ','AC','44363337',GETDATE(),'44363337',GETDATE())</v>
      </c>
    </row>
    <row r="177" spans="1:16" x14ac:dyDescent="0.35">
      <c r="A177" s="1" t="s">
        <v>15</v>
      </c>
      <c r="B177" s="1" t="s">
        <v>688</v>
      </c>
      <c r="C177" s="1" t="s">
        <v>1594</v>
      </c>
      <c r="D177" s="1" t="s">
        <v>18</v>
      </c>
      <c r="E177" s="1" t="s">
        <v>1258</v>
      </c>
      <c r="F177" s="1" t="s">
        <v>1982</v>
      </c>
      <c r="G177" s="1" t="s">
        <v>56</v>
      </c>
      <c r="H177" s="1" t="s">
        <v>21</v>
      </c>
      <c r="I177" s="1" t="s">
        <v>1574</v>
      </c>
      <c r="J177" s="1" t="s">
        <v>152</v>
      </c>
      <c r="K177" s="1" t="s">
        <v>24</v>
      </c>
      <c r="L177" s="1" t="s">
        <v>1232</v>
      </c>
      <c r="M177" s="1" t="s">
        <v>1596</v>
      </c>
      <c r="N177" s="1" t="s">
        <v>1232</v>
      </c>
      <c r="O177" s="1" t="s">
        <v>1596</v>
      </c>
      <c r="P177" s="6" t="str">
        <f t="shared" si="2"/>
        <v>INSERT INTO mst_QuerysSqlite VALUES('01','176','INSERTAR trx_ConfiguracionesDispositivosMoviles','0','999','-- Id: 166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);','7','NONQUERY','trx_ConfiguracionesDispositivosMoviles','CREATE','AC','44363337',GETDATE(),'44363337',GETDATE())</v>
      </c>
    </row>
    <row r="178" spans="1:16" x14ac:dyDescent="0.35">
      <c r="A178" s="1" t="s">
        <v>15</v>
      </c>
      <c r="B178" s="1" t="s">
        <v>691</v>
      </c>
      <c r="C178" s="1" t="s">
        <v>1597</v>
      </c>
      <c r="D178" s="1" t="s">
        <v>18</v>
      </c>
      <c r="E178" s="1" t="s">
        <v>1258</v>
      </c>
      <c r="F178" s="1" t="s">
        <v>1983</v>
      </c>
      <c r="G178" s="1" t="s">
        <v>56</v>
      </c>
      <c r="H178" s="1" t="s">
        <v>124</v>
      </c>
      <c r="I178" s="1" t="s">
        <v>1574</v>
      </c>
      <c r="J178" s="1" t="s">
        <v>126</v>
      </c>
      <c r="K178" s="1" t="s">
        <v>24</v>
      </c>
      <c r="L178" s="1" t="s">
        <v>1232</v>
      </c>
      <c r="M178" s="1" t="s">
        <v>1599</v>
      </c>
      <c r="N178" s="1" t="s">
        <v>1232</v>
      </c>
      <c r="O178" s="1" t="s">
        <v>1599</v>
      </c>
      <c r="P178" s="6" t="str">
        <f t="shared" si="2"/>
        <v>INSERT INTO mst_QuerysSqlite VALUES('01','177','INSERTAR VALOR trx_ConfiguracionesDispositivosMoviles','0','999','-- Id: 167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);','7','SCALAR','trx_ConfiguracionesDispositivosMoviles','READ','AC','44363337',GETDATE(),'44363337',GETDATE())</v>
      </c>
    </row>
    <row r="179" spans="1:16" x14ac:dyDescent="0.35">
      <c r="A179" s="1" t="s">
        <v>15</v>
      </c>
      <c r="B179" s="1" t="s">
        <v>695</v>
      </c>
      <c r="C179" s="1" t="s">
        <v>1600</v>
      </c>
      <c r="D179" s="1" t="s">
        <v>18</v>
      </c>
      <c r="E179" s="1" t="s">
        <v>1258</v>
      </c>
      <c r="F179" s="1" t="s">
        <v>1984</v>
      </c>
      <c r="G179" s="1" t="s">
        <v>18</v>
      </c>
      <c r="H179" s="1" t="s">
        <v>21</v>
      </c>
      <c r="I179" s="1" t="s">
        <v>1574</v>
      </c>
      <c r="J179" s="1" t="s">
        <v>143</v>
      </c>
      <c r="K179" s="1" t="s">
        <v>24</v>
      </c>
      <c r="L179" s="1" t="s">
        <v>1232</v>
      </c>
      <c r="M179" s="1" t="s">
        <v>1602</v>
      </c>
      <c r="N179" s="1" t="s">
        <v>1232</v>
      </c>
      <c r="O179" s="1" t="s">
        <v>1602</v>
      </c>
      <c r="P179" s="6" t="str">
        <f t="shared" si="2"/>
        <v>INSERT INTO mst_QuerysSqlite VALUES('01','178','LIMPIAR TABLA trx_ConfiguracionesDispositivosMoviles','0','999','-- Id: 168 / NombreQuery: LIMPIAR TABLA trx_ConfiguracionesDispositivosMoviles _x000D_
DELETE FROM trx_ConfiguracionesDispositivosMoviles;','0','NONQUERY','trx_ConfiguracionesDispositivosMoviles','DELETE','AC','44363337',GETDATE(),'44363337',GETDATE())</v>
      </c>
    </row>
    <row r="180" spans="1:16" x14ac:dyDescent="0.35">
      <c r="A180" s="1" t="s">
        <v>15</v>
      </c>
      <c r="B180" s="1" t="s">
        <v>698</v>
      </c>
      <c r="C180" s="1" t="s">
        <v>1603</v>
      </c>
      <c r="D180" s="1" t="s">
        <v>18</v>
      </c>
      <c r="E180" s="1" t="s">
        <v>1258</v>
      </c>
      <c r="F180" s="1" t="s">
        <v>1985</v>
      </c>
      <c r="G180" s="1" t="s">
        <v>18</v>
      </c>
      <c r="H180" s="1" t="s">
        <v>135</v>
      </c>
      <c r="I180" s="1" t="s">
        <v>1574</v>
      </c>
      <c r="J180" s="1" t="s">
        <v>126</v>
      </c>
      <c r="K180" s="1" t="s">
        <v>24</v>
      </c>
      <c r="L180" s="1" t="s">
        <v>1232</v>
      </c>
      <c r="M180" s="1" t="s">
        <v>1605</v>
      </c>
      <c r="N180" s="1" t="s">
        <v>1232</v>
      </c>
      <c r="O180" s="1" t="s">
        <v>1605</v>
      </c>
      <c r="P180" s="6" t="str">
        <f t="shared" si="2"/>
        <v>INSERT INTO mst_QuerysSqlite VALUES('01','179','LISTAR trx_ConfiguracionesDispositivosMoviles','0','999','-- Id: 169 / NombreQuery: LISTAR trx_ConfiguracionesDispositivosMoviles _x000D_
SELECT *_x000D_
  FROM trx_ConfiguracionesDispositivosMoviles;','0','DATATABLE','trx_ConfiguracionesDispositivosMoviles','READ','AC','44363337',GETDATE(),'44363337',GETDATE())</v>
      </c>
    </row>
    <row r="181" spans="1:16" x14ac:dyDescent="0.35">
      <c r="A181" s="1" t="s">
        <v>15</v>
      </c>
      <c r="B181" s="1" t="s">
        <v>702</v>
      </c>
      <c r="C181" s="1" t="s">
        <v>1606</v>
      </c>
      <c r="D181" s="1" t="s">
        <v>18</v>
      </c>
      <c r="E181" s="1" t="s">
        <v>1258</v>
      </c>
      <c r="F181" s="1" t="s">
        <v>1986</v>
      </c>
      <c r="G181" s="1" t="s">
        <v>34</v>
      </c>
      <c r="H181" s="1" t="s">
        <v>135</v>
      </c>
      <c r="I181" s="1" t="s">
        <v>1574</v>
      </c>
      <c r="J181" s="1" t="s">
        <v>126</v>
      </c>
      <c r="K181" s="1" t="s">
        <v>24</v>
      </c>
      <c r="L181" s="1" t="s">
        <v>1232</v>
      </c>
      <c r="M181" s="1" t="s">
        <v>1608</v>
      </c>
      <c r="N181" s="1" t="s">
        <v>1232</v>
      </c>
      <c r="O181" s="1" t="s">
        <v>1608</v>
      </c>
      <c r="P181" s="6" t="str">
        <f t="shared" si="2"/>
        <v>INSERT INTO mst_QuerysSqlite VALUES('01','180','OBTENER trx_ConfiguracionesDispositivosMoviles','0','999','-- Id: 170 / NombreQuery: OBTENER trx_ConfiguracionesDispositivosMoviles _x000D_
SELECT *_x000D_
  FROM trx_ConfiguracionesDispositivosMoviles_x000D_
 WHERE IdEmpresa = ? AND _x000D_
       MacDispositivoMovil = ? AND _x000D_
       IdOpcionConfiguracion = ?;','3','DATATABLE','trx_ConfiguracionesDispositivosMoviles','READ','AC','44363337',GETDATE(),'44363337',GETDATE())</v>
      </c>
    </row>
    <row r="182" spans="1:16" x14ac:dyDescent="0.35">
      <c r="A182" s="1" t="s">
        <v>15</v>
      </c>
      <c r="B182" s="1" t="s">
        <v>706</v>
      </c>
      <c r="C182" s="1" t="s">
        <v>1226</v>
      </c>
      <c r="D182" s="1" t="s">
        <v>18</v>
      </c>
      <c r="E182" s="1" t="s">
        <v>1258</v>
      </c>
      <c r="F182" s="1" t="s">
        <v>2051</v>
      </c>
      <c r="G182" s="1" t="s">
        <v>18</v>
      </c>
      <c r="H182" s="1" t="s">
        <v>124</v>
      </c>
      <c r="I182" s="1" t="s">
        <v>1574</v>
      </c>
      <c r="J182" s="1" t="s">
        <v>126</v>
      </c>
      <c r="K182" s="1" t="s">
        <v>24</v>
      </c>
      <c r="L182" s="1" t="s">
        <v>1232</v>
      </c>
      <c r="M182" s="1" t="s">
        <v>1816</v>
      </c>
      <c r="N182" s="1" t="s">
        <v>1232</v>
      </c>
      <c r="O182" s="1" t="s">
        <v>1816</v>
      </c>
      <c r="P182" s="6" t="str">
        <f t="shared" si="2"/>
        <v>INSERT INTO mst_QuerysSqlite VALUES('01','181','EXISTE DATA PENDIENTE DE ENVIAR','0','999','--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EXISTE_DATA_PENDIENTE;','0','SCALAR','trx_ConfiguracionesDispositivosMoviles','READ','AC','44363337',GETDATE(),'44363337',GETDATE())</v>
      </c>
    </row>
    <row r="183" spans="1:16" x14ac:dyDescent="0.35">
      <c r="A183" s="1" t="s">
        <v>15</v>
      </c>
      <c r="B183" s="1" t="s">
        <v>738</v>
      </c>
      <c r="C183" s="1" t="s">
        <v>83</v>
      </c>
      <c r="D183" s="1" t="s">
        <v>19</v>
      </c>
      <c r="E183" s="1" t="s">
        <v>1626</v>
      </c>
      <c r="F183" s="1" t="s">
        <v>1987</v>
      </c>
      <c r="G183" s="1" t="s">
        <v>18</v>
      </c>
      <c r="H183" s="1" t="s">
        <v>21</v>
      </c>
      <c r="I183" s="1" t="s">
        <v>86</v>
      </c>
      <c r="J183" s="1" t="s">
        <v>23</v>
      </c>
      <c r="K183" s="1" t="s">
        <v>24</v>
      </c>
      <c r="L183" s="1" t="s">
        <v>1232</v>
      </c>
      <c r="M183" s="1" t="s">
        <v>1628</v>
      </c>
      <c r="N183" s="1" t="s">
        <v>1232</v>
      </c>
      <c r="O183" s="1" t="s">
        <v>1628</v>
      </c>
      <c r="P183" s="6" t="str">
        <f t="shared" si="2"/>
        <v>INSERT INTO mst_QuerysSqlite VALUES('01','190','CREAR TABLA trx_Tareos','1','19','-- Id: 179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Id));','0','NONQUERY','trx_Tareos','CREATE TABLE','AC','44363337',GETDATE(),'44363337',GETDATE())</v>
      </c>
    </row>
    <row r="184" spans="1:16" x14ac:dyDescent="0.35">
      <c r="A184" s="1" t="s">
        <v>15</v>
      </c>
      <c r="B184" s="1" t="s">
        <v>742</v>
      </c>
      <c r="C184" s="1" t="s">
        <v>675</v>
      </c>
      <c r="D184" s="1" t="s">
        <v>19</v>
      </c>
      <c r="E184" s="1" t="s">
        <v>1258</v>
      </c>
      <c r="F184" s="1" t="s">
        <v>1988</v>
      </c>
      <c r="G184" s="1" t="s">
        <v>78</v>
      </c>
      <c r="H184" s="1" t="s">
        <v>21</v>
      </c>
      <c r="I184" s="1" t="s">
        <v>86</v>
      </c>
      <c r="J184" s="1" t="s">
        <v>131</v>
      </c>
      <c r="K184" s="1" t="s">
        <v>24</v>
      </c>
      <c r="L184" s="1" t="s">
        <v>1232</v>
      </c>
      <c r="M184" s="1" t="s">
        <v>1630</v>
      </c>
      <c r="N184" s="1" t="s">
        <v>1232</v>
      </c>
      <c r="O184" s="1" t="s">
        <v>1630</v>
      </c>
      <c r="P184" s="6" t="str">
        <f t="shared" si="2"/>
        <v>INSERT INTO mst_QuerysSqlite VALUES('01','191','ACTUALIZAR trx_Tareos','1','999','-- Id: 180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Id=?;','11','NONQUERY','trx_Tareos','UPDATE','AC','44363337',GETDATE(),'44363337',GETDATE())</v>
      </c>
    </row>
    <row r="185" spans="1:16" x14ac:dyDescent="0.35">
      <c r="A185" s="1" t="s">
        <v>15</v>
      </c>
      <c r="B185" s="1" t="s">
        <v>746</v>
      </c>
      <c r="C185" s="1" t="s">
        <v>678</v>
      </c>
      <c r="D185" s="1" t="s">
        <v>19</v>
      </c>
      <c r="E185" s="1" t="s">
        <v>1258</v>
      </c>
      <c r="F185" s="1" t="s">
        <v>1989</v>
      </c>
      <c r="G185" s="1" t="s">
        <v>18</v>
      </c>
      <c r="H185" s="1" t="s">
        <v>124</v>
      </c>
      <c r="I185" s="1" t="s">
        <v>86</v>
      </c>
      <c r="J185" s="1" t="s">
        <v>126</v>
      </c>
      <c r="K185" s="1" t="s">
        <v>24</v>
      </c>
      <c r="L185" s="1" t="s">
        <v>1232</v>
      </c>
      <c r="M185" s="1" t="s">
        <v>1632</v>
      </c>
      <c r="N185" s="1" t="s">
        <v>1232</v>
      </c>
      <c r="O185" s="1" t="s">
        <v>1632</v>
      </c>
      <c r="P185" s="6" t="str">
        <f t="shared" si="2"/>
        <v>INSERT INTO mst_QuerysSqlite VALUES('01','192','CONTAR trx_Tareos PENDIENTES','1','999','-- Id: 181 / NombreQuery: CONTAR trx_Tareos PENDIENTES _x000D_
SELECT COUNT( * ) _x000D_
  FROM trx_Tareos_x000D_
 WHERE IdEstado = ''''PE'''';','0','SCALAR','trx_Tareos','READ','AC','44363337',GETDATE(),'44363337',GETDATE())</v>
      </c>
    </row>
    <row r="186" spans="1:16" x14ac:dyDescent="0.35">
      <c r="A186" s="1" t="s">
        <v>15</v>
      </c>
      <c r="B186" s="1" t="s">
        <v>750</v>
      </c>
      <c r="C186" s="1" t="s">
        <v>682</v>
      </c>
      <c r="D186" s="1" t="s">
        <v>19</v>
      </c>
      <c r="E186" s="1" t="s">
        <v>1258</v>
      </c>
      <c r="F186" s="1" t="s">
        <v>1990</v>
      </c>
      <c r="G186" s="1" t="s">
        <v>18</v>
      </c>
      <c r="H186" s="1" t="s">
        <v>21</v>
      </c>
      <c r="I186" s="1" t="s">
        <v>86</v>
      </c>
      <c r="J186" s="1" t="s">
        <v>148</v>
      </c>
      <c r="K186" s="1" t="s">
        <v>24</v>
      </c>
      <c r="L186" s="1" t="s">
        <v>1232</v>
      </c>
      <c r="M186" s="1" t="s">
        <v>1634</v>
      </c>
      <c r="N186" s="1" t="s">
        <v>1232</v>
      </c>
      <c r="O186" s="1" t="s">
        <v>1634</v>
      </c>
      <c r="P186" s="6" t="str">
        <f t="shared" si="2"/>
        <v>INSERT INTO mst_QuerysSqlite VALUES('01','193','ELIMINAR TABLA trx_Tareos','1','999','-- Id: 182 / NombreQuery: ELIMINAR TABLA trx_Tareos _x000D_
DROP TABLE IF EXISTS trx_Tareos;','0','NONQUERY','trx_Tareos','DELETE TABLE','AC','44363337',GETDATE(),'44363337',GETDATE())</v>
      </c>
    </row>
    <row r="187" spans="1:16" x14ac:dyDescent="0.35">
      <c r="A187" s="1" t="s">
        <v>15</v>
      </c>
      <c r="B187" s="1" t="s">
        <v>755</v>
      </c>
      <c r="C187" s="1" t="s">
        <v>685</v>
      </c>
      <c r="D187" s="1" t="s">
        <v>19</v>
      </c>
      <c r="E187" s="1" t="s">
        <v>1258</v>
      </c>
      <c r="F187" s="1" t="s">
        <v>1991</v>
      </c>
      <c r="G187" s="1" t="s">
        <v>29</v>
      </c>
      <c r="H187" s="1" t="s">
        <v>21</v>
      </c>
      <c r="I187" s="1" t="s">
        <v>86</v>
      </c>
      <c r="J187" s="1" t="s">
        <v>143</v>
      </c>
      <c r="K187" s="1" t="s">
        <v>24</v>
      </c>
      <c r="L187" s="1" t="s">
        <v>1232</v>
      </c>
      <c r="M187" s="1" t="s">
        <v>1636</v>
      </c>
      <c r="N187" s="1" t="s">
        <v>1232</v>
      </c>
      <c r="O187" s="1" t="s">
        <v>1636</v>
      </c>
      <c r="P187" s="6" t="str">
        <f t="shared" ref="P187:P250" si="3">CONCATENATE("INSERT INTO mst_QuerysSqlite VALUES('",A187,"','",B187,"','",C187,"','",D187,"','",E187,"','",SUBSTITUTE(F187,"''","''''"),"','",G187,"','",H187,"','",I187,"','",J187,"','",K187,"','44363337',GETDATE(),'44363337',GETDATE())")</f>
        <v>INSERT INTO mst_QuerysSqlite VALUES('01','194','ELIMINAR trx_Tareos','1','999','-- Id: 183 / NombreQuery: ELIMINAR trx_Tareos _x000D_
DELETE FROM trx_Tareos_x000D_
      WHERE IdEmpresa = ? AND _x000D_
            Id = ?;','2','NONQUERY','trx_Tareos','DELETE','AC','44363337',GETDATE(),'44363337',GETDATE())</v>
      </c>
    </row>
    <row r="188" spans="1:16" x14ac:dyDescent="0.35">
      <c r="A188" s="1" t="s">
        <v>15</v>
      </c>
      <c r="B188" s="1" t="s">
        <v>759</v>
      </c>
      <c r="C188" s="1" t="s">
        <v>689</v>
      </c>
      <c r="D188" s="1" t="s">
        <v>19</v>
      </c>
      <c r="E188" s="1" t="s">
        <v>1258</v>
      </c>
      <c r="F188" s="1" t="s">
        <v>1992</v>
      </c>
      <c r="G188" s="1" t="s">
        <v>78</v>
      </c>
      <c r="H188" s="1" t="s">
        <v>21</v>
      </c>
      <c r="I188" s="1" t="s">
        <v>86</v>
      </c>
      <c r="J188" s="1" t="s">
        <v>152</v>
      </c>
      <c r="K188" s="1" t="s">
        <v>24</v>
      </c>
      <c r="L188" s="1" t="s">
        <v>1232</v>
      </c>
      <c r="M188" s="1" t="s">
        <v>1638</v>
      </c>
      <c r="N188" s="1" t="s">
        <v>1232</v>
      </c>
      <c r="O188" s="1" t="s">
        <v>1638</v>
      </c>
      <c r="P188" s="6" t="str">
        <f t="shared" si="3"/>
        <v>INSERT INTO mst_QuerysSqlite VALUES('01','195','INSERTAR trx_Tareos','1','999','-- Id: 184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VARCHAR(500)','11','NONQUERY','trx_Tareos','CREATE','AC','44363337',GETDATE(),'44363337',GETDATE())</v>
      </c>
    </row>
    <row r="189" spans="1:16" x14ac:dyDescent="0.35">
      <c r="A189" s="1" t="s">
        <v>15</v>
      </c>
      <c r="B189" s="1" t="s">
        <v>763</v>
      </c>
      <c r="C189" s="1" t="s">
        <v>692</v>
      </c>
      <c r="D189" s="1" t="s">
        <v>19</v>
      </c>
      <c r="E189" s="1" t="s">
        <v>1258</v>
      </c>
      <c r="F189" s="1" t="s">
        <v>1993</v>
      </c>
      <c r="G189" s="1" t="s">
        <v>18</v>
      </c>
      <c r="H189" s="1" t="s">
        <v>21</v>
      </c>
      <c r="I189" s="1" t="s">
        <v>86</v>
      </c>
      <c r="J189" s="1" t="s">
        <v>143</v>
      </c>
      <c r="K189" s="1" t="s">
        <v>24</v>
      </c>
      <c r="L189" s="1" t="s">
        <v>1232</v>
      </c>
      <c r="M189" s="1" t="s">
        <v>1640</v>
      </c>
      <c r="N189" s="1" t="s">
        <v>1232</v>
      </c>
      <c r="O189" s="1" t="s">
        <v>1640</v>
      </c>
      <c r="P189" s="6" t="str">
        <f t="shared" si="3"/>
        <v>INSERT INTO mst_QuerysSqlite VALUES('01','196','LIMPIAR TABLA trx_Tareos','1','999','-- Id: 185 / NombreQuery: LIMPIAR TABLA trx_Tareos _x000D_
DELETE FROM trx_Tareos;','0','NONQUERY','trx_Tareos','DELETE','AC','44363337',GETDATE(),'44363337',GETDATE())</v>
      </c>
    </row>
    <row r="190" spans="1:16" x14ac:dyDescent="0.35">
      <c r="A190" s="1" t="s">
        <v>15</v>
      </c>
      <c r="B190" s="1" t="s">
        <v>766</v>
      </c>
      <c r="C190" s="1" t="s">
        <v>696</v>
      </c>
      <c r="D190" s="1" t="s">
        <v>19</v>
      </c>
      <c r="E190" s="1" t="s">
        <v>1258</v>
      </c>
      <c r="F190" s="1" t="s">
        <v>1994</v>
      </c>
      <c r="G190" s="1" t="s">
        <v>18</v>
      </c>
      <c r="H190" s="1" t="s">
        <v>135</v>
      </c>
      <c r="I190" s="1" t="s">
        <v>86</v>
      </c>
      <c r="J190" s="1" t="s">
        <v>126</v>
      </c>
      <c r="K190" s="1" t="s">
        <v>24</v>
      </c>
      <c r="L190" s="1" t="s">
        <v>1232</v>
      </c>
      <c r="M190" s="1" t="s">
        <v>1642</v>
      </c>
      <c r="N190" s="1" t="s">
        <v>1232</v>
      </c>
      <c r="O190" s="1" t="s">
        <v>1642</v>
      </c>
      <c r="P190" s="6" t="str">
        <f t="shared" si="3"/>
        <v>INSERT INTO mst_QuerysSqlite VALUES('01','197','LISTAR trx_Tareos','1','999','-- Id: 186 / NombreQuery: LISTAR trx_Tareos _x000D_
SELECT *_x000D_
  FROM trx_Tareos;','0','DATATABLE','trx_Tareos','READ','AC','44363337',GETDATE(),'44363337',GETDATE())</v>
      </c>
    </row>
    <row r="191" spans="1:16" x14ac:dyDescent="0.35">
      <c r="A191" s="1" t="s">
        <v>15</v>
      </c>
      <c r="B191" s="1" t="s">
        <v>770</v>
      </c>
      <c r="C191" s="1" t="s">
        <v>699</v>
      </c>
      <c r="D191" s="1" t="s">
        <v>19</v>
      </c>
      <c r="E191" s="1" t="s">
        <v>1258</v>
      </c>
      <c r="F191" s="1" t="s">
        <v>1995</v>
      </c>
      <c r="G191" s="1" t="s">
        <v>40</v>
      </c>
      <c r="H191" s="1" t="s">
        <v>135</v>
      </c>
      <c r="I191" s="1" t="s">
        <v>86</v>
      </c>
      <c r="J191" s="1" t="s">
        <v>126</v>
      </c>
      <c r="K191" s="1" t="s">
        <v>24</v>
      </c>
      <c r="L191" s="1" t="s">
        <v>1232</v>
      </c>
      <c r="M191" s="1" t="s">
        <v>1644</v>
      </c>
      <c r="N191" s="1" t="s">
        <v>1232</v>
      </c>
      <c r="O191" s="1" t="s">
        <v>1644</v>
      </c>
      <c r="P191" s="6" t="str">
        <f t="shared" si="3"/>
        <v>INSERT INTO mst_QuerysSqlite VALUES('01','198','OBTENER trx_Tareos X ESTADO Y RANGO FECHA','1','999','-- Id: 187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?;','4','DATATABLE','trx_Tareos','READ','AC','44363337',GETDATE(),'44363337',GETDATE())</v>
      </c>
    </row>
    <row r="192" spans="1:16" x14ac:dyDescent="0.35">
      <c r="A192" s="1" t="s">
        <v>15</v>
      </c>
      <c r="B192" s="1" t="s">
        <v>773</v>
      </c>
      <c r="C192" s="1" t="s">
        <v>703</v>
      </c>
      <c r="D192" s="1" t="s">
        <v>19</v>
      </c>
      <c r="E192" s="1" t="s">
        <v>1258</v>
      </c>
      <c r="F192" s="1" t="s">
        <v>1996</v>
      </c>
      <c r="G192" s="1" t="s">
        <v>29</v>
      </c>
      <c r="H192" s="1" t="s">
        <v>135</v>
      </c>
      <c r="I192" s="1" t="s">
        <v>86</v>
      </c>
      <c r="J192" s="1" t="s">
        <v>126</v>
      </c>
      <c r="K192" s="1" t="s">
        <v>24</v>
      </c>
      <c r="L192" s="1" t="s">
        <v>1232</v>
      </c>
      <c r="M192" s="1" t="s">
        <v>1646</v>
      </c>
      <c r="N192" s="1" t="s">
        <v>1232</v>
      </c>
      <c r="O192" s="1" t="s">
        <v>1646</v>
      </c>
      <c r="P192" s="6" t="str">
        <f t="shared" si="3"/>
        <v>INSERT INTO mst_QuerysSqlite VALUES('01','199','OBTENER trx_Tareos X ID','1','999','-- Id: 188 / NombreQuery: OBTENER trx_Tareos X ID _x000D_
SELECT *_x000D_
  FROM trx_Tareos_x000D_
 WHERE IdEmpresa = ? AND _x000D_
       Id = ?;','2','DATATABLE','trx_Tareos','READ','AC','44363337',GETDATE(),'44363337',GETDATE())</v>
      </c>
    </row>
    <row r="193" spans="1:16" x14ac:dyDescent="0.35">
      <c r="A193" s="1" t="s">
        <v>15</v>
      </c>
      <c r="B193" s="1" t="s">
        <v>777</v>
      </c>
      <c r="C193" s="1" t="s">
        <v>707</v>
      </c>
      <c r="D193" s="1" t="s">
        <v>19</v>
      </c>
      <c r="E193" s="1" t="s">
        <v>1258</v>
      </c>
      <c r="F193" s="1" t="s">
        <v>1997</v>
      </c>
      <c r="G193" s="1" t="s">
        <v>18</v>
      </c>
      <c r="H193" s="1" t="s">
        <v>124</v>
      </c>
      <c r="I193" s="1" t="s">
        <v>86</v>
      </c>
      <c r="J193" s="1" t="s">
        <v>126</v>
      </c>
      <c r="K193" s="1" t="s">
        <v>24</v>
      </c>
      <c r="L193" s="1" t="s">
        <v>1232</v>
      </c>
      <c r="M193" s="1" t="s">
        <v>1648</v>
      </c>
      <c r="N193" s="1" t="s">
        <v>1232</v>
      </c>
      <c r="O193" s="1" t="s">
        <v>1648</v>
      </c>
      <c r="P193" s="6" t="str">
        <f t="shared" si="3"/>
        <v>INSERT INTO mst_QuerysSqlite VALUES('01','200','OBTENER ULTIMO trx_Tareos','1','999','-- Id: 189 / NombreQuery: OBTENER ULTIMO trx_Tareos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trx_Tareos;','0','SCALAR','trx_Tareos','READ','AC','44363337',GETDATE(),'44363337',GETDATE())</v>
      </c>
    </row>
    <row r="194" spans="1:16" x14ac:dyDescent="0.35">
      <c r="A194" s="1" t="s">
        <v>15</v>
      </c>
      <c r="B194" s="1" t="s">
        <v>781</v>
      </c>
      <c r="C194" s="1" t="s">
        <v>782</v>
      </c>
      <c r="D194" s="1" t="s">
        <v>18</v>
      </c>
      <c r="E194" s="1" t="s">
        <v>1258</v>
      </c>
      <c r="F194" s="1" t="s">
        <v>1998</v>
      </c>
      <c r="G194" s="1" t="s">
        <v>18</v>
      </c>
      <c r="H194" s="1" t="s">
        <v>135</v>
      </c>
      <c r="I194" s="1" t="s">
        <v>86</v>
      </c>
      <c r="J194" s="1" t="s">
        <v>126</v>
      </c>
      <c r="K194" s="1" t="s">
        <v>24</v>
      </c>
      <c r="L194" s="1" t="s">
        <v>1232</v>
      </c>
      <c r="M194" s="1" t="s">
        <v>1650</v>
      </c>
      <c r="N194" s="1" t="s">
        <v>1232</v>
      </c>
      <c r="O194" s="1" t="s">
        <v>1650</v>
      </c>
      <c r="P194" s="6" t="str">
        <f t="shared" si="3"/>
        <v>INSERT INTO mst_QuerysSqlite VALUES('01','201','TRANSFERIR trx_Tareos','0','999','-- Id: 190 / NombreQuery: TRANSFERIR trx_Tareos _x000D_
EXEC sp_Dgm_Tareos_TransferirTareo ','0','DATATABLE','trx_Tareos','READ','AC','44363337',GETDATE(),'44363337',GETDATE())</v>
      </c>
    </row>
    <row r="195" spans="1:16" x14ac:dyDescent="0.35">
      <c r="A195" s="1" t="s">
        <v>15</v>
      </c>
      <c r="B195" s="1" t="s">
        <v>784</v>
      </c>
      <c r="C195" s="1" t="s">
        <v>789</v>
      </c>
      <c r="D195" s="1" t="s">
        <v>19</v>
      </c>
      <c r="E195" s="1" t="s">
        <v>1258</v>
      </c>
      <c r="F195" s="1" t="s">
        <v>1999</v>
      </c>
      <c r="G195" s="1" t="s">
        <v>29</v>
      </c>
      <c r="H195" s="1" t="s">
        <v>135</v>
      </c>
      <c r="I195" s="1" t="s">
        <v>86</v>
      </c>
      <c r="J195" s="1" t="s">
        <v>126</v>
      </c>
      <c r="K195" s="1" t="s">
        <v>24</v>
      </c>
      <c r="L195" s="1" t="s">
        <v>1232</v>
      </c>
      <c r="M195" s="1" t="s">
        <v>1652</v>
      </c>
      <c r="N195" s="1" t="s">
        <v>1232</v>
      </c>
      <c r="O195" s="1" t="s">
        <v>1652</v>
      </c>
      <c r="P195" s="6" t="str">
        <f t="shared" si="3"/>
        <v>INSERT INTO mst_QuerysSqlite VALUES('01','202','OBTENER trx_Tareos XA TRANSFERIR','1','999','-- Id: 191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?;','2','DATATABLE','trx_Tareos','READ','AC','44363337',GETDATE(),'44363337',GETDATE())</v>
      </c>
    </row>
    <row r="196" spans="1:16" x14ac:dyDescent="0.35">
      <c r="A196" s="1" t="s">
        <v>15</v>
      </c>
      <c r="B196" s="1" t="s">
        <v>788</v>
      </c>
      <c r="C196" s="1" t="s">
        <v>797</v>
      </c>
      <c r="D196" s="1" t="s">
        <v>19</v>
      </c>
      <c r="E196" s="1" t="s">
        <v>1258</v>
      </c>
      <c r="F196" s="1" t="s">
        <v>2000</v>
      </c>
      <c r="G196" s="1" t="s">
        <v>40</v>
      </c>
      <c r="H196" s="1" t="s">
        <v>135</v>
      </c>
      <c r="I196" s="1" t="s">
        <v>86</v>
      </c>
      <c r="J196" s="1" t="s">
        <v>126</v>
      </c>
      <c r="K196" s="1" t="s">
        <v>24</v>
      </c>
      <c r="L196" s="1" t="s">
        <v>1232</v>
      </c>
      <c r="M196" s="1" t="s">
        <v>1654</v>
      </c>
      <c r="N196" s="1" t="s">
        <v>1232</v>
      </c>
      <c r="O196" s="1" t="s">
        <v>1654</v>
      </c>
      <c r="P196" s="6" t="str">
        <f t="shared" si="3"/>
        <v>INSERT INTO mst_QuerysSqlite VALUES('01','203','MARCAR TAREO COMO TRANSFERIDO','1','999','-- Id: 192 / NombreQuery: MARCAR TAREO COMO TRANSFERIDO _x000D_
UPDATE trx_tareos_x000D_
   SET IdEstado = ''''TR'''',_x000D_
       FechaHoraTransferencia = ?,_x000D_
       IdUsuarioActualiza = ?,_x000D_
       FechaHoraActualizacion = DATETIME(''''now'''', ''''localtime'''') _x000D_
 WHERE IdEmpresa = ? AND _x000D_
       Id = ?;','4','DATATABLE','trx_Tareos','READ','AC','44363337',GETDATE(),'44363337',GETDATE())</v>
      </c>
    </row>
    <row r="197" spans="1:16" x14ac:dyDescent="0.35">
      <c r="A197" s="1" t="s">
        <v>15</v>
      </c>
      <c r="B197" s="1" t="s">
        <v>792</v>
      </c>
      <c r="C197" s="1" t="s">
        <v>804</v>
      </c>
      <c r="D197" s="1" t="s">
        <v>19</v>
      </c>
      <c r="E197" s="1" t="s">
        <v>1258</v>
      </c>
      <c r="F197" s="1" t="s">
        <v>2001</v>
      </c>
      <c r="G197" s="1" t="s">
        <v>29</v>
      </c>
      <c r="H197" s="1" t="s">
        <v>21</v>
      </c>
      <c r="I197" s="1" t="s">
        <v>86</v>
      </c>
      <c r="J197" s="1" t="s">
        <v>143</v>
      </c>
      <c r="K197" s="1" t="s">
        <v>24</v>
      </c>
      <c r="L197" s="1" t="s">
        <v>1232</v>
      </c>
      <c r="M197" s="1" t="s">
        <v>1656</v>
      </c>
      <c r="N197" s="1" t="s">
        <v>1232</v>
      </c>
      <c r="O197" s="1" t="s">
        <v>1656</v>
      </c>
      <c r="P197" s="6" t="str">
        <f t="shared" si="3"/>
        <v>INSERT INTO mst_QuerysSqlite VALUES('01','204','ELIMINAR trx_Tareos PENDIENTES X ID','1','999','-- Id: 193 / NombreQuery: ELIMINAR trx_Tareos PENDIENTES X ID _x000D_
DELETE FROM trx_Tareos_x000D_
      WHERE IdEstado = ''''PE'''' AND _x000D_
            IdEmpresa = ? AND _x000D_
            Id = ?;_x000D_
_x000D_
SELECT ''''1'''';','2','NONQUERY','trx_Tareos','DELETE','AC','44363337',GETDATE(),'44363337',GETDATE())</v>
      </c>
    </row>
    <row r="198" spans="1:16" x14ac:dyDescent="0.35">
      <c r="A198" s="1" t="s">
        <v>15</v>
      </c>
      <c r="B198" s="1" t="s">
        <v>796</v>
      </c>
      <c r="C198" s="1" t="s">
        <v>808</v>
      </c>
      <c r="D198" s="1" t="s">
        <v>19</v>
      </c>
      <c r="E198" s="1" t="s">
        <v>1258</v>
      </c>
      <c r="F198" s="1" t="s">
        <v>2002</v>
      </c>
      <c r="G198" s="1" t="s">
        <v>34</v>
      </c>
      <c r="H198" s="1" t="s">
        <v>21</v>
      </c>
      <c r="I198" s="1" t="s">
        <v>86</v>
      </c>
      <c r="J198" s="1" t="s">
        <v>143</v>
      </c>
      <c r="K198" s="1" t="s">
        <v>24</v>
      </c>
      <c r="L198" s="1" t="s">
        <v>1232</v>
      </c>
      <c r="M198" s="1" t="s">
        <v>1658</v>
      </c>
      <c r="N198" s="1" t="s">
        <v>1232</v>
      </c>
      <c r="O198" s="1" t="s">
        <v>1658</v>
      </c>
      <c r="P198" s="6" t="str">
        <f t="shared" si="3"/>
        <v>INSERT INTO mst_QuerysSqlite VALUES('01','205','TAREOS REPORTE RESUMEN 1','1','999','-- Id: 194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T.Fecha;','3','NONQUERY','trx_Tareos','DELETE','AC','44363337',GETDATE(),'44363337',GETDATE())</v>
      </c>
    </row>
    <row r="199" spans="1:16" x14ac:dyDescent="0.35">
      <c r="A199" s="1" t="s">
        <v>15</v>
      </c>
      <c r="B199" s="1" t="s">
        <v>800</v>
      </c>
      <c r="C199" s="1" t="s">
        <v>812</v>
      </c>
      <c r="D199" s="1" t="s">
        <v>19</v>
      </c>
      <c r="E199" s="1" t="s">
        <v>1258</v>
      </c>
      <c r="F199" s="1" t="s">
        <v>2003</v>
      </c>
      <c r="G199" s="1" t="s">
        <v>34</v>
      </c>
      <c r="H199" s="1" t="s">
        <v>21</v>
      </c>
      <c r="I199" s="1" t="s">
        <v>86</v>
      </c>
      <c r="J199" s="1" t="s">
        <v>143</v>
      </c>
      <c r="K199" s="1" t="s">
        <v>24</v>
      </c>
      <c r="L199" s="1" t="s">
        <v>1232</v>
      </c>
      <c r="M199" s="1" t="s">
        <v>1660</v>
      </c>
      <c r="N199" s="1" t="s">
        <v>1232</v>
      </c>
      <c r="O199" s="1" t="s">
        <v>1660</v>
      </c>
      <c r="P199" s="6" t="str">
        <f t="shared" si="3"/>
        <v>INSERT INTO mst_QuerysSqlite VALUES('01','206','TAREOS REPORTE RESUMEN 2','1','999','-- Id: 195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RTRIM(CON.Dex);','3','NONQUERY','trx_Tareos','DELETE','AC','44363337',GETDATE(),'44363337',GETDATE())</v>
      </c>
    </row>
    <row r="200" spans="1:16" x14ac:dyDescent="0.35">
      <c r="A200" s="1" t="s">
        <v>15</v>
      </c>
      <c r="B200" s="1" t="s">
        <v>803</v>
      </c>
      <c r="C200" s="1" t="s">
        <v>816</v>
      </c>
      <c r="D200" s="1" t="s">
        <v>19</v>
      </c>
      <c r="E200" s="1" t="s">
        <v>1258</v>
      </c>
      <c r="F200" s="1" t="s">
        <v>2004</v>
      </c>
      <c r="G200" s="1" t="s">
        <v>34</v>
      </c>
      <c r="H200" s="1" t="s">
        <v>21</v>
      </c>
      <c r="I200" s="1" t="s">
        <v>86</v>
      </c>
      <c r="J200" s="1" t="s">
        <v>143</v>
      </c>
      <c r="K200" s="1" t="s">
        <v>24</v>
      </c>
      <c r="L200" s="1" t="s">
        <v>1232</v>
      </c>
      <c r="M200" s="1" t="s">
        <v>1662</v>
      </c>
      <c r="N200" s="1" t="s">
        <v>1232</v>
      </c>
      <c r="O200" s="1" t="s">
        <v>1662</v>
      </c>
      <c r="P200" s="6" t="str">
        <f t="shared" si="3"/>
        <v>INSERT INTO mst_QuerysSqlite VALUES('01','207','TAREOS REPORTE RESUMEN 3','1','999','-- Id: 196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RTRIM(LAB.Dex);','3','NONQUERY','trx_Tareos','DELETE','AC','44363337',GETDATE(),'44363337',GETDATE())</v>
      </c>
    </row>
    <row r="201" spans="1:16" x14ac:dyDescent="0.35">
      <c r="A201" s="1" t="s">
        <v>15</v>
      </c>
      <c r="B201" s="1" t="s">
        <v>807</v>
      </c>
      <c r="C201" s="1" t="s">
        <v>820</v>
      </c>
      <c r="D201" s="1" t="s">
        <v>19</v>
      </c>
      <c r="E201" s="1" t="s">
        <v>1258</v>
      </c>
      <c r="F201" s="1" t="s">
        <v>2005</v>
      </c>
      <c r="G201" s="1" t="s">
        <v>29</v>
      </c>
      <c r="H201" s="1" t="s">
        <v>21</v>
      </c>
      <c r="I201" s="1" t="s">
        <v>86</v>
      </c>
      <c r="J201" s="1" t="s">
        <v>143</v>
      </c>
      <c r="K201" s="1" t="s">
        <v>24</v>
      </c>
      <c r="L201" s="1" t="s">
        <v>1232</v>
      </c>
      <c r="M201" s="1" t="s">
        <v>1664</v>
      </c>
      <c r="N201" s="1" t="s">
        <v>1232</v>
      </c>
      <c r="O201" s="1" t="s">
        <v>1664</v>
      </c>
      <c r="P201" s="6" t="str">
        <f t="shared" si="3"/>
        <v>INSERT INTO mst_QuerysSqlite VALUES('01','208','OBTENER SUPERVISORES X DIA','1','999','-- Id: 197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?;','2','NONQUERY','trx_Tareos','DELETE','AC','44363337',GETDATE(),'44363337',GETDATE())</v>
      </c>
    </row>
    <row r="202" spans="1:16" x14ac:dyDescent="0.35">
      <c r="A202" s="1" t="s">
        <v>15</v>
      </c>
      <c r="B202" s="1" t="s">
        <v>811</v>
      </c>
      <c r="C202" s="1" t="s">
        <v>88</v>
      </c>
      <c r="D202" s="1" t="s">
        <v>19</v>
      </c>
      <c r="E202" s="1" t="s">
        <v>1665</v>
      </c>
      <c r="F202" s="1" t="s">
        <v>2006</v>
      </c>
      <c r="G202" s="1" t="s">
        <v>18</v>
      </c>
      <c r="H202" s="1" t="s">
        <v>21</v>
      </c>
      <c r="I202" s="1" t="s">
        <v>91</v>
      </c>
      <c r="J202" s="1" t="s">
        <v>23</v>
      </c>
      <c r="K202" s="1" t="s">
        <v>24</v>
      </c>
      <c r="L202" s="1" t="s">
        <v>1232</v>
      </c>
      <c r="M202" s="1" t="s">
        <v>1667</v>
      </c>
      <c r="N202" s="1" t="s">
        <v>1232</v>
      </c>
      <c r="O202" s="1" t="s">
        <v>1667</v>
      </c>
      <c r="P202" s="6" t="str">
        <f t="shared" si="3"/>
        <v>INSERT INTO mst_QuerysSqlite VALUES('01','209','CREAR TABLA trx_Tareos_Detalle','1','20','-- Id: 198 / NombreQuery: CREAR TABLA trx_Tareos_Detalle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Id));','0','NONQUERY','trx_Tareos_Detalle','CREATE TABLE','AC','44363337',GETDATE(),'44363337',GETDATE())</v>
      </c>
    </row>
    <row r="203" spans="1:16" x14ac:dyDescent="0.35">
      <c r="A203" s="1" t="s">
        <v>15</v>
      </c>
      <c r="B203" s="1" t="s">
        <v>815</v>
      </c>
      <c r="C203" s="1" t="s">
        <v>710</v>
      </c>
      <c r="D203" s="1" t="s">
        <v>19</v>
      </c>
      <c r="E203" s="1" t="s">
        <v>1258</v>
      </c>
      <c r="F203" s="1" t="s">
        <v>2007</v>
      </c>
      <c r="G203" s="1" t="s">
        <v>84</v>
      </c>
      <c r="H203" s="1" t="s">
        <v>21</v>
      </c>
      <c r="I203" s="1" t="s">
        <v>91</v>
      </c>
      <c r="J203" s="1" t="s">
        <v>131</v>
      </c>
      <c r="K203" s="1" t="s">
        <v>24</v>
      </c>
      <c r="L203" s="1" t="s">
        <v>1232</v>
      </c>
      <c r="M203" s="1" t="s">
        <v>1669</v>
      </c>
      <c r="N203" s="1" t="s">
        <v>1232</v>
      </c>
      <c r="O203" s="1" t="s">
        <v>1669</v>
      </c>
      <c r="P203" s="6" t="str">
        <f t="shared" si="3"/>
        <v>INSERT INTO mst_QuerysSqlite VALUES('01','210','ACTUALIZAR trx_Tareos_Detalle','1','999','-- Id: 199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Item=?;','12','NONQUERY','trx_Tareos_Detalle','UPDATE','AC','44363337',GETDATE(),'44363337',GETDATE())</v>
      </c>
    </row>
    <row r="204" spans="1:16" x14ac:dyDescent="0.35">
      <c r="A204" s="1" t="s">
        <v>15</v>
      </c>
      <c r="B204" s="1" t="s">
        <v>819</v>
      </c>
      <c r="C204" s="1" t="s">
        <v>714</v>
      </c>
      <c r="D204" s="1" t="s">
        <v>19</v>
      </c>
      <c r="E204" s="1" t="s">
        <v>1258</v>
      </c>
      <c r="F204" s="1" t="s">
        <v>2008</v>
      </c>
      <c r="G204" s="1" t="s">
        <v>29</v>
      </c>
      <c r="H204" s="1" t="s">
        <v>124</v>
      </c>
      <c r="I204" s="1" t="s">
        <v>91</v>
      </c>
      <c r="J204" s="1" t="s">
        <v>126</v>
      </c>
      <c r="K204" s="1" t="s">
        <v>24</v>
      </c>
      <c r="L204" s="1" t="s">
        <v>1232</v>
      </c>
      <c r="M204" s="1" t="s">
        <v>1671</v>
      </c>
      <c r="N204" s="1" t="s">
        <v>1232</v>
      </c>
      <c r="O204" s="1" t="s">
        <v>1671</v>
      </c>
      <c r="P204" s="6" t="str">
        <f t="shared" si="3"/>
        <v>INSERT INTO mst_QuerysSqlite VALUES('01','211','CONTAR trx_Tareos_Detalle','1','999','-- Id: 200 / NombreQuery: CONTAR trx_Tareos_Detalle _x000D_
SELECT COUNT( * ) _x000D_
  FROM trx_Tareos_Detalle_x000D_
 WHERE IdEmpresa = ? AND _x000D_
       IdTareo = ?;','2','SCALAR','trx_Tareos_Detalle','READ','AC','44363337',GETDATE(),'44363337',GETDATE())</v>
      </c>
    </row>
    <row r="205" spans="1:16" x14ac:dyDescent="0.35">
      <c r="A205" s="1" t="s">
        <v>15</v>
      </c>
      <c r="B205" s="1" t="s">
        <v>823</v>
      </c>
      <c r="C205" s="1" t="s">
        <v>717</v>
      </c>
      <c r="D205" s="1" t="s">
        <v>19</v>
      </c>
      <c r="E205" s="1" t="s">
        <v>1258</v>
      </c>
      <c r="F205" s="1" t="s">
        <v>2009</v>
      </c>
      <c r="G205" s="1" t="s">
        <v>18</v>
      </c>
      <c r="H205" s="1" t="s">
        <v>21</v>
      </c>
      <c r="I205" s="1" t="s">
        <v>91</v>
      </c>
      <c r="J205" s="1" t="s">
        <v>148</v>
      </c>
      <c r="K205" s="1" t="s">
        <v>24</v>
      </c>
      <c r="L205" s="1" t="s">
        <v>1232</v>
      </c>
      <c r="M205" s="1" t="s">
        <v>1673</v>
      </c>
      <c r="N205" s="1" t="s">
        <v>1232</v>
      </c>
      <c r="O205" s="1" t="s">
        <v>1673</v>
      </c>
      <c r="P205" s="6" t="str">
        <f t="shared" si="3"/>
        <v>INSERT INTO mst_QuerysSqlite VALUES('01','212','ELIMINAR TABLA trx_Tareos_Detalle','1','999','-- Id: 201 / NombreQuery: ELIMINAR TABLA trx_Tareos_Detalle _x000D_
DROP TABLE IF EXISTS trx_Tareos_Detalle;','0','NONQUERY','trx_Tareos_Detalle','DELETE TABLE','AC','44363337',GETDATE(),'44363337',GETDATE())</v>
      </c>
    </row>
    <row r="206" spans="1:16" x14ac:dyDescent="0.35">
      <c r="A206" s="1" t="s">
        <v>15</v>
      </c>
      <c r="B206" s="1" t="s">
        <v>851</v>
      </c>
      <c r="C206" s="1" t="s">
        <v>721</v>
      </c>
      <c r="D206" s="1" t="s">
        <v>19</v>
      </c>
      <c r="E206" s="1" t="s">
        <v>1258</v>
      </c>
      <c r="F206" s="1" t="s">
        <v>2010</v>
      </c>
      <c r="G206" s="1" t="s">
        <v>34</v>
      </c>
      <c r="H206" s="1" t="s">
        <v>21</v>
      </c>
      <c r="I206" s="1" t="s">
        <v>91</v>
      </c>
      <c r="J206" s="1" t="s">
        <v>143</v>
      </c>
      <c r="K206" s="1" t="s">
        <v>24</v>
      </c>
      <c r="L206" s="1" t="s">
        <v>1232</v>
      </c>
      <c r="M206" s="1" t="s">
        <v>1675</v>
      </c>
      <c r="N206" s="1" t="s">
        <v>1232</v>
      </c>
      <c r="O206" s="1" t="s">
        <v>1675</v>
      </c>
      <c r="P206" s="6" t="str">
        <f t="shared" si="3"/>
        <v>INSERT INTO mst_QuerysSqlite VALUES('01','213','ELIMINAR trx_Tareos_Detalle','1','999','-- Id: 202 / NombreQuery: ELIMINAR trx_Tareos_Detalle _x000D_
DELETE FROM trx_Tareos_Detalle_x000D_
      WHERE IdEmpresa = ? AND _x000D_
            IdTareo = ? AND _x000D_
            Item = ?;','3','NONQUERY','trx_Tareos_Detalle','DELETE','AC','44363337',GETDATE(),'44363337',GETDATE())</v>
      </c>
    </row>
    <row r="207" spans="1:16" x14ac:dyDescent="0.35">
      <c r="A207" s="1" t="s">
        <v>15</v>
      </c>
      <c r="B207" s="1" t="s">
        <v>852</v>
      </c>
      <c r="C207" s="1" t="s">
        <v>724</v>
      </c>
      <c r="D207" s="1" t="s">
        <v>19</v>
      </c>
      <c r="E207" s="1" t="s">
        <v>1258</v>
      </c>
      <c r="F207" s="1" t="s">
        <v>2011</v>
      </c>
      <c r="G207" s="1" t="s">
        <v>84</v>
      </c>
      <c r="H207" s="1" t="s">
        <v>21</v>
      </c>
      <c r="I207" s="1" t="s">
        <v>91</v>
      </c>
      <c r="J207" s="1" t="s">
        <v>152</v>
      </c>
      <c r="K207" s="1" t="s">
        <v>24</v>
      </c>
      <c r="L207" s="1" t="s">
        <v>1232</v>
      </c>
      <c r="M207" s="1" t="s">
        <v>1677</v>
      </c>
      <c r="N207" s="1" t="s">
        <v>1232</v>
      </c>
      <c r="O207" s="1" t="s">
        <v>1677</v>
      </c>
      <c r="P207" s="6" t="str">
        <f t="shared" si="3"/>
        <v>INSERT INTO mst_QuerysSqlite VALUES('01','214','INSERTAR trx_Tareos_Detalle','1','999','-- Id: 203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2),','12','NONQUERY','trx_Tareos_Detalle','CREATE','AC','44363337',GETDATE(),'44363337',GETDATE())</v>
      </c>
    </row>
    <row r="208" spans="1:16" x14ac:dyDescent="0.35">
      <c r="A208" s="1" t="s">
        <v>15</v>
      </c>
      <c r="B208" s="1" t="s">
        <v>853</v>
      </c>
      <c r="C208" s="1" t="s">
        <v>728</v>
      </c>
      <c r="D208" s="1" t="s">
        <v>19</v>
      </c>
      <c r="E208" s="1" t="s">
        <v>1258</v>
      </c>
      <c r="F208" s="1" t="s">
        <v>2012</v>
      </c>
      <c r="G208" s="1" t="s">
        <v>18</v>
      </c>
      <c r="H208" s="1" t="s">
        <v>21</v>
      </c>
      <c r="I208" s="1" t="s">
        <v>91</v>
      </c>
      <c r="J208" s="1" t="s">
        <v>143</v>
      </c>
      <c r="K208" s="1" t="s">
        <v>24</v>
      </c>
      <c r="L208" s="1" t="s">
        <v>1232</v>
      </c>
      <c r="M208" s="1" t="s">
        <v>1679</v>
      </c>
      <c r="N208" s="1" t="s">
        <v>1232</v>
      </c>
      <c r="O208" s="1" t="s">
        <v>1679</v>
      </c>
      <c r="P208" s="6" t="str">
        <f t="shared" si="3"/>
        <v>INSERT INTO mst_QuerysSqlite VALUES('01','215','LIMPIAR TABLA trx_Tareos_Detalle','1','999','-- Id: 204 / NombreQuery: LIMPIAR TABLA trx_Tareos_Detalle _x000D_
DELETE FROM trx_Tareos_Detalle;','0','NONQUERY','trx_Tareos_Detalle','DELETE','AC','44363337',GETDATE(),'44363337',GETDATE())</v>
      </c>
    </row>
    <row r="209" spans="1:16" x14ac:dyDescent="0.35">
      <c r="A209" s="1" t="s">
        <v>15</v>
      </c>
      <c r="B209" s="1" t="s">
        <v>854</v>
      </c>
      <c r="C209" s="1" t="s">
        <v>731</v>
      </c>
      <c r="D209" s="1" t="s">
        <v>19</v>
      </c>
      <c r="E209" s="1" t="s">
        <v>1258</v>
      </c>
      <c r="F209" s="1" t="s">
        <v>2013</v>
      </c>
      <c r="G209" s="1" t="s">
        <v>18</v>
      </c>
      <c r="H209" s="1" t="s">
        <v>135</v>
      </c>
      <c r="I209" s="1" t="s">
        <v>91</v>
      </c>
      <c r="J209" s="1" t="s">
        <v>126</v>
      </c>
      <c r="K209" s="1" t="s">
        <v>24</v>
      </c>
      <c r="L209" s="1" t="s">
        <v>1232</v>
      </c>
      <c r="M209" s="1" t="s">
        <v>1681</v>
      </c>
      <c r="N209" s="1" t="s">
        <v>1232</v>
      </c>
      <c r="O209" s="1" t="s">
        <v>1681</v>
      </c>
      <c r="P209" s="6" t="str">
        <f t="shared" si="3"/>
        <v>INSERT INTO mst_QuerysSqlite VALUES('01','216','LISTAR trx_Tareos_Detalle','1','999','-- Id: 205 / NombreQuery: LISTAR trx_Tareos_Detalle _x000D_
SELECT *_x000D_
  FROM trx_Tareos_Detalle;','0','DATATABLE','trx_Tareos_Detalle','READ','AC','44363337',GETDATE(),'44363337',GETDATE())</v>
      </c>
    </row>
    <row r="210" spans="1:16" x14ac:dyDescent="0.35">
      <c r="A210" s="1" t="s">
        <v>15</v>
      </c>
      <c r="B210" s="1" t="s">
        <v>855</v>
      </c>
      <c r="C210" s="1" t="s">
        <v>735</v>
      </c>
      <c r="D210" s="1" t="s">
        <v>19</v>
      </c>
      <c r="E210" s="1" t="s">
        <v>1258</v>
      </c>
      <c r="F210" s="1" t="s">
        <v>2014</v>
      </c>
      <c r="G210" s="1" t="s">
        <v>34</v>
      </c>
      <c r="H210" s="1" t="s">
        <v>135</v>
      </c>
      <c r="I210" s="1" t="s">
        <v>91</v>
      </c>
      <c r="J210" s="1" t="s">
        <v>126</v>
      </c>
      <c r="K210" s="1" t="s">
        <v>24</v>
      </c>
      <c r="L210" s="1" t="s">
        <v>1232</v>
      </c>
      <c r="M210" s="1" t="s">
        <v>1683</v>
      </c>
      <c r="N210" s="1" t="s">
        <v>1232</v>
      </c>
      <c r="O210" s="1" t="s">
        <v>1683</v>
      </c>
      <c r="P210" s="6" t="str">
        <f t="shared" si="3"/>
        <v>INSERT INTO mst_QuerysSqlite VALUES('01','217','OBTENER trx_Tareos_Detalle','1','999','-- Id: 206 / NombreQuery: OBTENER trx_Tareos_Detalle _x000D_
SELECT *_x000D_
  FROM trx_Tareos_Detalle_x000D_
 WHERE IdEmpresa = ? AND _x000D_
       IdTareo = ? AND _x000D_
       Item = ?;','3','DATATABLE','trx_Tareos_Detalle','READ','AC','44363337',GETDATE(),'44363337',GETDATE())</v>
      </c>
    </row>
    <row r="211" spans="1:16" x14ac:dyDescent="0.35">
      <c r="A211" s="1" t="s">
        <v>15</v>
      </c>
      <c r="B211" s="1" t="s">
        <v>856</v>
      </c>
      <c r="C211" s="1" t="s">
        <v>739</v>
      </c>
      <c r="D211" s="1" t="s">
        <v>19</v>
      </c>
      <c r="E211" s="1" t="s">
        <v>1258</v>
      </c>
      <c r="F211" s="1" t="s">
        <v>2015</v>
      </c>
      <c r="G211" s="1" t="s">
        <v>29</v>
      </c>
      <c r="H211" s="1" t="s">
        <v>135</v>
      </c>
      <c r="I211" s="1" t="s">
        <v>91</v>
      </c>
      <c r="J211" s="1" t="s">
        <v>126</v>
      </c>
      <c r="K211" s="1" t="s">
        <v>24</v>
      </c>
      <c r="L211" s="1" t="s">
        <v>1232</v>
      </c>
      <c r="M211" s="1" t="s">
        <v>1685</v>
      </c>
      <c r="N211" s="1" t="s">
        <v>1232</v>
      </c>
      <c r="O211" s="1" t="s">
        <v>1685</v>
      </c>
      <c r="P211" s="6" t="str">
        <f t="shared" si="3"/>
        <v>INSERT INTO mst_QuerysSqlite VALUES('01','218','OBTENER trx_Tareos_Detalle X ID','1','999','-- Id: 207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?;','2','DATATABLE','trx_Tareos_Detalle','READ','AC','44363337',GETDATE(),'44363337',GETDATE())</v>
      </c>
    </row>
    <row r="212" spans="1:16" x14ac:dyDescent="0.35">
      <c r="A212" s="1" t="s">
        <v>15</v>
      </c>
      <c r="B212" s="1" t="s">
        <v>857</v>
      </c>
      <c r="C212" s="1" t="s">
        <v>743</v>
      </c>
      <c r="D212" s="1" t="s">
        <v>19</v>
      </c>
      <c r="E212" s="1" t="s">
        <v>1258</v>
      </c>
      <c r="F212" s="1" t="s">
        <v>2016</v>
      </c>
      <c r="G212" s="1" t="s">
        <v>29</v>
      </c>
      <c r="H212" s="1" t="s">
        <v>21</v>
      </c>
      <c r="I212" s="1" t="s">
        <v>91</v>
      </c>
      <c r="J212" s="1" t="s">
        <v>143</v>
      </c>
      <c r="K212" s="1" t="s">
        <v>24</v>
      </c>
      <c r="L212" s="1" t="s">
        <v>1232</v>
      </c>
      <c r="M212" s="1" t="s">
        <v>1687</v>
      </c>
      <c r="N212" s="1" t="s">
        <v>1232</v>
      </c>
      <c r="O212" s="1" t="s">
        <v>1687</v>
      </c>
      <c r="P212" s="6" t="str">
        <f t="shared" si="3"/>
        <v>INSERT INTO mst_QuerysSqlite VALUES('01','219','ELIMINAR trx_Tareos_Detalle EN BLOQUE','1','999','-- Id: 208 / NombreQuery: ELIMINAR trx_Tareos_Detalle EN BLOQUE _x000D_
DELETE FROM trx_Tareos_Detalle_x000D_
      WHERE IdEmpresa = ? AND _x000D_
            IdTareo = ?;','2','NONQUERY','trx_Tareos_Detalle','DELETE','AC','44363337',GETDATE(),'44363337',GETDATE())</v>
      </c>
    </row>
    <row r="213" spans="1:16" x14ac:dyDescent="0.35">
      <c r="A213" s="1" t="s">
        <v>15</v>
      </c>
      <c r="B213" s="1" t="s">
        <v>858</v>
      </c>
      <c r="C213" s="1" t="s">
        <v>785</v>
      </c>
      <c r="D213" s="1" t="s">
        <v>19</v>
      </c>
      <c r="E213" s="1" t="s">
        <v>1258</v>
      </c>
      <c r="F213" s="1" t="s">
        <v>2017</v>
      </c>
      <c r="G213" s="1" t="s">
        <v>18</v>
      </c>
      <c r="H213" s="1" t="s">
        <v>135</v>
      </c>
      <c r="I213" s="1" t="s">
        <v>91</v>
      </c>
      <c r="J213" s="1" t="s">
        <v>126</v>
      </c>
      <c r="K213" s="1" t="s">
        <v>24</v>
      </c>
      <c r="L213" s="1" t="s">
        <v>1232</v>
      </c>
      <c r="M213" s="1" t="s">
        <v>1689</v>
      </c>
      <c r="N213" s="1" t="s">
        <v>1232</v>
      </c>
      <c r="O213" s="1" t="s">
        <v>1689</v>
      </c>
      <c r="P213" s="6" t="str">
        <f t="shared" si="3"/>
        <v>INSERT INTO mst_QuerysSqlite VALUES('01','220','TRANSFERIR trx_Tareos_Detalle','1','999','-- Id: 209 / NombreQuery: TRANSFERIR trx_Tareos_Detalle _x000D_
EXEC sp_Dgm_Tareos_TransferirTareo_Detalle ','0','DATATABLE','trx_Tareos_Detalle','READ','AC','44363337',GETDATE(),'44363337',GETDATE())</v>
      </c>
    </row>
    <row r="214" spans="1:16" x14ac:dyDescent="0.35">
      <c r="A214" s="1" t="s">
        <v>15</v>
      </c>
      <c r="B214" s="1" t="s">
        <v>859</v>
      </c>
      <c r="C214" s="1" t="s">
        <v>793</v>
      </c>
      <c r="D214" s="1" t="s">
        <v>19</v>
      </c>
      <c r="E214" s="1" t="s">
        <v>1258</v>
      </c>
      <c r="F214" s="1" t="s">
        <v>2018</v>
      </c>
      <c r="G214" s="1" t="s">
        <v>29</v>
      </c>
      <c r="H214" s="1" t="s">
        <v>135</v>
      </c>
      <c r="I214" s="1" t="s">
        <v>91</v>
      </c>
      <c r="J214" s="1" t="s">
        <v>126</v>
      </c>
      <c r="K214" s="1" t="s">
        <v>24</v>
      </c>
      <c r="L214" s="1" t="s">
        <v>1232</v>
      </c>
      <c r="M214" s="1" t="s">
        <v>1691</v>
      </c>
      <c r="N214" s="1" t="s">
        <v>1232</v>
      </c>
      <c r="O214" s="1" t="s">
        <v>1691</v>
      </c>
      <c r="P214" s="6" t="str">
        <f t="shared" si="3"/>
        <v>INSERT INTO mst_QuerysSqlite VALUES('01','221','OBTENER trx_Tareos_Detalle XA TRANSFERIR','1','999','-- Id: 210 / NombreQuery: OBTENER trx_Tareos_Detalle XA TRANSFERIR _x000D_
SELECT *_x000D_
  FROM trx_tareos_detalle_x000D_
 WHERE IdEmpresa = ? AND _x000D_
       IdTareo = ?;','2','DATATABLE','trx_Tareos_Detalle','READ','AC','44363337',GETDATE(),'44363337',GETDATE())</v>
      </c>
    </row>
    <row r="215" spans="1:16" x14ac:dyDescent="0.35">
      <c r="A215" s="1" t="s">
        <v>15</v>
      </c>
      <c r="B215" s="1" t="s">
        <v>860</v>
      </c>
      <c r="C215" s="1" t="s">
        <v>801</v>
      </c>
      <c r="D215" s="1" t="s">
        <v>19</v>
      </c>
      <c r="E215" s="1" t="s">
        <v>1258</v>
      </c>
      <c r="F215" s="1" t="s">
        <v>2019</v>
      </c>
      <c r="G215" s="1" t="s">
        <v>29</v>
      </c>
      <c r="H215" s="1" t="s">
        <v>21</v>
      </c>
      <c r="I215" s="1" t="s">
        <v>91</v>
      </c>
      <c r="J215" s="1" t="s">
        <v>143</v>
      </c>
      <c r="K215" s="1" t="s">
        <v>24</v>
      </c>
      <c r="L215" s="1" t="s">
        <v>1232</v>
      </c>
      <c r="M215" s="1" t="s">
        <v>1693</v>
      </c>
      <c r="N215" s="1" t="s">
        <v>1232</v>
      </c>
      <c r="O215" s="1" t="s">
        <v>1693</v>
      </c>
      <c r="P215" s="6" t="str">
        <f t="shared" si="3"/>
        <v>INSERT INTO mst_QuerysSqlite VALUES('01','222','ELIMINAR trx_Tareos_Detalle PENDIENTES X ID','1','999','-- Id: 211 / NombreQuery: ELIMINAR trx_Tareos_Detalle PENDIENTES X ID _x000D_
DELETE FROM trx_Tareos_Detalle_x000D_
      WHERE IdTareo IN (_x000D_
    SELECT Id_x000D_
      FROM trx_Tareos_x000D_
     WHERE IdEstado = ''''PE'''' AND _x000D_
           IdEmpresa = ? AND _x000D_
           IdTareo = ?_x000D_
);_x000D_
_x000D_
SELECT ''''1'''';','2','NONQUERY','trx_Tareos_Detalle','DELETE','AC','44363337',GETDATE(),'44363337',GETDATE())</v>
      </c>
    </row>
    <row r="216" spans="1:16" x14ac:dyDescent="0.35">
      <c r="A216" s="1" t="s">
        <v>15</v>
      </c>
      <c r="B216" s="1" t="s">
        <v>1173</v>
      </c>
      <c r="C216" s="1" t="s">
        <v>824</v>
      </c>
      <c r="D216" s="1" t="s">
        <v>19</v>
      </c>
      <c r="E216" s="1" t="s">
        <v>1258</v>
      </c>
      <c r="F216" s="1" t="s">
        <v>2020</v>
      </c>
      <c r="G216" s="1" t="s">
        <v>29</v>
      </c>
      <c r="H216" s="1" t="s">
        <v>21</v>
      </c>
      <c r="I216" s="1" t="s">
        <v>91</v>
      </c>
      <c r="J216" s="1" t="s">
        <v>131</v>
      </c>
      <c r="K216" s="1" t="s">
        <v>24</v>
      </c>
      <c r="L216" s="1" t="s">
        <v>1232</v>
      </c>
      <c r="M216" s="1" t="s">
        <v>1695</v>
      </c>
      <c r="N216" s="1" t="s">
        <v>1232</v>
      </c>
      <c r="O216" s="1" t="s">
        <v>1695</v>
      </c>
      <c r="P216" s="6" t="str">
        <f t="shared" si="3"/>
        <v>INSERT INTO mst_QuerysSqlite VALUES('01','223','ACTUALIZAR ITEM trx_Tareos_Detalle','1','999','-- Id: 212 / NombreQuery: ACTUALIZAR ITEM trx_Tareos_Detalle _x000D_
UPDATE trx_Tareos_Detalle SET Item=ROWID_x000D_
      WHERE IdEmpresa = ? AND_x000D_
            IdTareo = ?;','2','NONQUERY','trx_Tareos_Detalle','UPDATE','AC','44363337',GETDATE(),'44363337',GETDATE())</v>
      </c>
    </row>
    <row r="217" spans="1:16" x14ac:dyDescent="0.35">
      <c r="A217" s="1" t="s">
        <v>15</v>
      </c>
      <c r="B217" s="1" t="s">
        <v>1174</v>
      </c>
      <c r="C217" s="1" t="s">
        <v>103</v>
      </c>
      <c r="D217" s="1" t="s">
        <v>18</v>
      </c>
      <c r="E217" s="1" t="s">
        <v>1696</v>
      </c>
      <c r="F217" s="1" t="s">
        <v>2021</v>
      </c>
      <c r="G217" s="1" t="s">
        <v>18</v>
      </c>
      <c r="H217" s="1" t="s">
        <v>21</v>
      </c>
      <c r="I217" s="1" t="s">
        <v>106</v>
      </c>
      <c r="J217" s="1" t="s">
        <v>23</v>
      </c>
      <c r="K217" s="1" t="s">
        <v>24</v>
      </c>
      <c r="L217" s="1" t="s">
        <v>1232</v>
      </c>
      <c r="M217" s="1" t="s">
        <v>1698</v>
      </c>
      <c r="N217" s="1" t="s">
        <v>1232</v>
      </c>
      <c r="O217" s="1" t="s">
        <v>1698</v>
      </c>
      <c r="P217" s="6" t="str">
        <f t="shared" si="3"/>
        <v>INSERT INTO mst_QuerysSqlite VALUES('01','224','CREAR TABLA otr_VersionesSoftware','0','21','-- Id: 213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);','0','NONQUERY','otr_VersionesSoftware','CREATE TABLE','AC','44363337',GETDATE(),'44363337',GETDATE())</v>
      </c>
    </row>
    <row r="218" spans="1:16" x14ac:dyDescent="0.35">
      <c r="A218" s="1" t="s">
        <v>15</v>
      </c>
      <c r="B218" s="1" t="s">
        <v>1175</v>
      </c>
      <c r="C218" s="1" t="s">
        <v>582</v>
      </c>
      <c r="D218" s="1" t="s">
        <v>18</v>
      </c>
      <c r="E218" s="1" t="s">
        <v>1258</v>
      </c>
      <c r="F218" s="1" t="s">
        <v>2022</v>
      </c>
      <c r="G218" s="1" t="s">
        <v>62</v>
      </c>
      <c r="H218" s="1" t="s">
        <v>21</v>
      </c>
      <c r="I218" s="1" t="s">
        <v>106</v>
      </c>
      <c r="J218" s="1" t="s">
        <v>131</v>
      </c>
      <c r="K218" s="1" t="s">
        <v>24</v>
      </c>
      <c r="L218" s="1" t="s">
        <v>1232</v>
      </c>
      <c r="M218" s="1" t="s">
        <v>1700</v>
      </c>
      <c r="N218" s="1" t="s">
        <v>1232</v>
      </c>
      <c r="O218" s="1" t="s">
        <v>1700</v>
      </c>
      <c r="P218" s="6" t="str">
        <f t="shared" si="3"/>
        <v>INSERT INTO mst_QuerysSqlite VALUES('01','225','ACTUALIZAR otr_VersionesSoftware','0','999','-- Id: 214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?;','8','NONQUERY','otr_VersionesSoftware','UPDATE','AC','44363337',GETDATE(),'44363337',GETDATE())</v>
      </c>
    </row>
    <row r="219" spans="1:16" x14ac:dyDescent="0.35">
      <c r="A219" s="1" t="s">
        <v>15</v>
      </c>
      <c r="B219" s="1" t="s">
        <v>1176</v>
      </c>
      <c r="C219" s="1" t="s">
        <v>586</v>
      </c>
      <c r="D219" s="1" t="s">
        <v>18</v>
      </c>
      <c r="E219" s="1" t="s">
        <v>1258</v>
      </c>
      <c r="F219" s="1" t="s">
        <v>2055</v>
      </c>
      <c r="G219" s="1" t="s">
        <v>29</v>
      </c>
      <c r="H219" s="1" t="s">
        <v>135</v>
      </c>
      <c r="I219" s="1" t="s">
        <v>106</v>
      </c>
      <c r="J219" s="1" t="s">
        <v>126</v>
      </c>
      <c r="K219" s="1" t="s">
        <v>24</v>
      </c>
      <c r="L219" s="1" t="s">
        <v>1232</v>
      </c>
      <c r="M219" s="1" t="s">
        <v>1702</v>
      </c>
      <c r="N219" s="1" t="s">
        <v>1232</v>
      </c>
      <c r="O219" s="1" t="s">
        <v>1702</v>
      </c>
      <c r="P219" s="6" t="str">
        <f t="shared" si="3"/>
        <v>INSERT INTO mst_QuerysSqlite VALUES('01','226','DESCARGAR DATA otr_VersionesSoftware','0','999','-- Id: 215 / NombreQuery: DESCARGAR DATA otr_VersionesSoftware 
EXEC sp_Dgm_Gen_ListarrVersionesSoftware ','2','DATATABLE','otr_VersionesSoftware','READ','AC','44363337',GETDATE(),'44363337',GETDATE())</v>
      </c>
    </row>
    <row r="220" spans="1:16" x14ac:dyDescent="0.35">
      <c r="A220" s="1" t="s">
        <v>15</v>
      </c>
      <c r="B220" s="1" t="s">
        <v>1177</v>
      </c>
      <c r="C220" s="1" t="s">
        <v>589</v>
      </c>
      <c r="D220" s="1" t="s">
        <v>18</v>
      </c>
      <c r="E220" s="1" t="s">
        <v>1258</v>
      </c>
      <c r="F220" s="1" t="s">
        <v>2023</v>
      </c>
      <c r="G220" s="1" t="s">
        <v>34</v>
      </c>
      <c r="H220" s="1" t="s">
        <v>21</v>
      </c>
      <c r="I220" s="1" t="s">
        <v>106</v>
      </c>
      <c r="J220" s="1" t="s">
        <v>143</v>
      </c>
      <c r="K220" s="1" t="s">
        <v>24</v>
      </c>
      <c r="L220" s="1" t="s">
        <v>1232</v>
      </c>
      <c r="M220" s="1" t="s">
        <v>1704</v>
      </c>
      <c r="N220" s="1" t="s">
        <v>1232</v>
      </c>
      <c r="O220" s="1" t="s">
        <v>1704</v>
      </c>
      <c r="P220" s="6" t="str">
        <f t="shared" si="3"/>
        <v>INSERT INTO mst_QuerysSqlite VALUES('01','227','ELIMINAR otr_VersionesSoftware','0','999','-- Id: 216 / NombreQuery: ELIMINAR otr_VersionesSoftware _x000D_
DELETE FROM otr_VersionesSoftware_x000D_
      WHERE IdEmpresa = ? AND _x000D_
            Aplicativo = ? AND _x000D_
            Objetivo = ?;','3','NONQUERY','otr_VersionesSoftware','DELETE','AC','44363337',GETDATE(),'44363337',GETDATE())</v>
      </c>
    </row>
    <row r="221" spans="1:16" x14ac:dyDescent="0.35">
      <c r="A221" s="1" t="s">
        <v>15</v>
      </c>
      <c r="B221" s="1" t="s">
        <v>1178</v>
      </c>
      <c r="C221" s="1" t="s">
        <v>593</v>
      </c>
      <c r="D221" s="1" t="s">
        <v>18</v>
      </c>
      <c r="E221" s="1" t="s">
        <v>1258</v>
      </c>
      <c r="F221" s="1" t="s">
        <v>2024</v>
      </c>
      <c r="G221" s="1" t="s">
        <v>18</v>
      </c>
      <c r="H221" s="1" t="s">
        <v>21</v>
      </c>
      <c r="I221" s="1" t="s">
        <v>106</v>
      </c>
      <c r="J221" s="1" t="s">
        <v>148</v>
      </c>
      <c r="K221" s="1" t="s">
        <v>24</v>
      </c>
      <c r="L221" s="1" t="s">
        <v>1232</v>
      </c>
      <c r="M221" s="1" t="s">
        <v>1706</v>
      </c>
      <c r="N221" s="1" t="s">
        <v>1232</v>
      </c>
      <c r="O221" s="1" t="s">
        <v>1706</v>
      </c>
      <c r="P221" s="6" t="str">
        <f t="shared" si="3"/>
        <v>INSERT INTO mst_QuerysSqlite VALUES('01','228','ELIMINAR TABLA otr_VersionesSoftware','0','999','-- Id: 217 / NombreQuery: ELIMINAR TABLA otr_VersionesSoftware _x000D_
DROP TABLE IF EXISTS otr_VersionesSoftware;','0','NONQUERY','otr_VersionesSoftware','DELETE TABLE','AC','44363337',GETDATE(),'44363337',GETDATE())</v>
      </c>
    </row>
    <row r="222" spans="1:16" x14ac:dyDescent="0.35">
      <c r="A222" s="1" t="s">
        <v>15</v>
      </c>
      <c r="B222" s="1" t="s">
        <v>1179</v>
      </c>
      <c r="C222" s="1" t="s">
        <v>596</v>
      </c>
      <c r="D222" s="1" t="s">
        <v>18</v>
      </c>
      <c r="E222" s="1" t="s">
        <v>1258</v>
      </c>
      <c r="F222" s="1" t="s">
        <v>2025</v>
      </c>
      <c r="G222" s="1" t="s">
        <v>67</v>
      </c>
      <c r="H222" s="1" t="s">
        <v>21</v>
      </c>
      <c r="I222" s="1" t="s">
        <v>106</v>
      </c>
      <c r="J222" s="1" t="s">
        <v>152</v>
      </c>
      <c r="K222" s="1" t="s">
        <v>24</v>
      </c>
      <c r="L222" s="1" t="s">
        <v>1232</v>
      </c>
      <c r="M222" s="1" t="s">
        <v>1708</v>
      </c>
      <c r="N222" s="1" t="s">
        <v>1232</v>
      </c>
      <c r="O222" s="1" t="s">
        <v>1708</v>
      </c>
      <c r="P222" s="6" t="str">
        <f t="shared" si="3"/>
        <v>INSERT INTO mst_QuerysSqlite VALUES('01','229','INSERTAR otr_VersionesSoftware','0','999','-- Id: 218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);','9','NONQUERY','otr_VersionesSoftware','CREATE','AC','44363337',GETDATE(),'44363337',GETDATE())</v>
      </c>
    </row>
    <row r="223" spans="1:16" x14ac:dyDescent="0.35">
      <c r="A223" s="1" t="s">
        <v>15</v>
      </c>
      <c r="B223" s="1" t="s">
        <v>1180</v>
      </c>
      <c r="C223" s="1" t="s">
        <v>600</v>
      </c>
      <c r="D223" s="1" t="s">
        <v>18</v>
      </c>
      <c r="E223" s="1" t="s">
        <v>1258</v>
      </c>
      <c r="F223" s="1" t="s">
        <v>2026</v>
      </c>
      <c r="G223" s="1" t="s">
        <v>18</v>
      </c>
      <c r="H223" s="1" t="s">
        <v>21</v>
      </c>
      <c r="I223" s="1" t="s">
        <v>106</v>
      </c>
      <c r="J223" s="1" t="s">
        <v>143</v>
      </c>
      <c r="K223" s="1" t="s">
        <v>24</v>
      </c>
      <c r="L223" s="1" t="s">
        <v>1232</v>
      </c>
      <c r="M223" s="1" t="s">
        <v>1710</v>
      </c>
      <c r="N223" s="1" t="s">
        <v>1232</v>
      </c>
      <c r="O223" s="1" t="s">
        <v>1710</v>
      </c>
      <c r="P223" s="6" t="str">
        <f t="shared" si="3"/>
        <v>INSERT INTO mst_QuerysSqlite VALUES('01','230','LIMPIAR TABLA otr_VersionesSoftware','0','999','-- Id: 219 / NombreQuery: LIMPIAR TABLA otr_VersionesSoftware _x000D_
DELETE FROM otr_VersionesSoftware;','0','NONQUERY','otr_VersionesSoftware','DELETE','AC','44363337',GETDATE(),'44363337',GETDATE())</v>
      </c>
    </row>
    <row r="224" spans="1:16" x14ac:dyDescent="0.35">
      <c r="A224" s="1" t="s">
        <v>15</v>
      </c>
      <c r="B224" s="1" t="s">
        <v>1181</v>
      </c>
      <c r="C224" s="1" t="s">
        <v>603</v>
      </c>
      <c r="D224" s="1" t="s">
        <v>18</v>
      </c>
      <c r="E224" s="1" t="s">
        <v>1258</v>
      </c>
      <c r="F224" s="1" t="s">
        <v>2027</v>
      </c>
      <c r="G224" s="1" t="s">
        <v>18</v>
      </c>
      <c r="H224" s="1" t="s">
        <v>135</v>
      </c>
      <c r="I224" s="1" t="s">
        <v>106</v>
      </c>
      <c r="J224" s="1" t="s">
        <v>126</v>
      </c>
      <c r="K224" s="1" t="s">
        <v>24</v>
      </c>
      <c r="L224" s="1" t="s">
        <v>1232</v>
      </c>
      <c r="M224" s="1" t="s">
        <v>1712</v>
      </c>
      <c r="N224" s="1" t="s">
        <v>1232</v>
      </c>
      <c r="O224" s="1" t="s">
        <v>1712</v>
      </c>
      <c r="P224" s="6" t="str">
        <f t="shared" si="3"/>
        <v>INSERT INTO mst_QuerysSqlite VALUES('01','231','LISTAR otr_VersionesSoftware','0','999','-- Id: 220 / NombreQuery: LISTAR otr_VersionesSoftware _x000D_
SELECT *_x000D_
  FROM otr_VersionesSoftware;','0','DATATABLE','otr_VersionesSoftware','READ','AC','44363337',GETDATE(),'44363337',GETDATE())</v>
      </c>
    </row>
    <row r="225" spans="1:16" x14ac:dyDescent="0.35">
      <c r="A225" s="1" t="s">
        <v>15</v>
      </c>
      <c r="B225" s="1" t="s">
        <v>1182</v>
      </c>
      <c r="C225" s="1" t="s">
        <v>607</v>
      </c>
      <c r="D225" s="1" t="s">
        <v>18</v>
      </c>
      <c r="E225" s="1" t="s">
        <v>1258</v>
      </c>
      <c r="F225" s="1" t="s">
        <v>2028</v>
      </c>
      <c r="G225" s="1" t="s">
        <v>34</v>
      </c>
      <c r="H225" s="1" t="s">
        <v>135</v>
      </c>
      <c r="I225" s="1" t="s">
        <v>106</v>
      </c>
      <c r="J225" s="1" t="s">
        <v>126</v>
      </c>
      <c r="K225" s="1" t="s">
        <v>24</v>
      </c>
      <c r="L225" s="1" t="s">
        <v>1232</v>
      </c>
      <c r="M225" s="1" t="s">
        <v>1714</v>
      </c>
      <c r="N225" s="1" t="s">
        <v>1232</v>
      </c>
      <c r="O225" s="1" t="s">
        <v>1714</v>
      </c>
      <c r="P225" s="6" t="str">
        <f t="shared" si="3"/>
        <v>INSERT INTO mst_QuerysSqlite VALUES('01','232','OBTENER otr_VersionesSoftware','0','999','-- Id: 221 / NombreQuery: OBTENER otr_VersionesSoftware _x000D_
SELECT *_x000D_
  FROM otr_VersionesSoftware_x000D_
 WHERE IdEmpresa = ? AND _x000D_
       Aplicativo = ? AND _x000D_
       Objetivo = ?;','3','DATATABLE','otr_VersionesSoftware','READ','AC','44363337',GETDATE(),'44363337',GETDATE())</v>
      </c>
    </row>
    <row r="226" spans="1:16" x14ac:dyDescent="0.35">
      <c r="A226" s="1" t="s">
        <v>15</v>
      </c>
      <c r="B226" s="1" t="s">
        <v>1183</v>
      </c>
      <c r="C226" s="1" t="s">
        <v>122</v>
      </c>
      <c r="D226" s="1" t="s">
        <v>18</v>
      </c>
      <c r="E226" s="1" t="s">
        <v>1258</v>
      </c>
      <c r="F226" s="1" t="s">
        <v>2029</v>
      </c>
      <c r="G226" s="1" t="s">
        <v>29</v>
      </c>
      <c r="H226" s="1" t="s">
        <v>124</v>
      </c>
      <c r="I226" s="1" t="s">
        <v>125</v>
      </c>
      <c r="J226" s="1" t="s">
        <v>126</v>
      </c>
      <c r="K226" s="1" t="s">
        <v>24</v>
      </c>
      <c r="L226" s="1" t="s">
        <v>1232</v>
      </c>
      <c r="M226" s="1" t="s">
        <v>1716</v>
      </c>
      <c r="N226" s="1" t="s">
        <v>1232</v>
      </c>
      <c r="O226" s="1" t="s">
        <v>1716</v>
      </c>
      <c r="P226" s="6" t="str">
        <f t="shared" si="3"/>
        <v>INSERT INTO mst_QuerysSqlite VALUES('01','233','EXISTE ID','0','999','-- Id: 222 / NombreQuery: EXISTE ID _x000D_
SELECT ''''SELECT CASE WHEN COUNT( * ) = 1 THEN ''''''''TRUE'''''''' ELSE ''''''''FALSE'''''''' END Existe_x000D_
  FROM #_x000D_
 WHERE IdEmpresa = ? AND _x000D_
       Id = ?;'''' Query','2','SCALAR','General','READ','AC','44363337',GETDATE(),'44363337',GETDATE())</v>
      </c>
    </row>
    <row r="227" spans="1:16" x14ac:dyDescent="0.35">
      <c r="A227" s="1" t="s">
        <v>15</v>
      </c>
      <c r="B227" s="1" t="s">
        <v>1184</v>
      </c>
      <c r="C227" s="1" t="s">
        <v>1143</v>
      </c>
      <c r="D227" s="1" t="s">
        <v>40</v>
      </c>
      <c r="E227" s="1" t="s">
        <v>1258</v>
      </c>
      <c r="F227" s="1" t="s">
        <v>2030</v>
      </c>
      <c r="G227" s="1" t="s">
        <v>18</v>
      </c>
      <c r="H227" s="1" t="s">
        <v>21</v>
      </c>
      <c r="I227" s="1" t="s">
        <v>1086</v>
      </c>
      <c r="J227" s="1" t="s">
        <v>23</v>
      </c>
      <c r="K227" s="1" t="s">
        <v>24</v>
      </c>
      <c r="L227" s="1" t="s">
        <v>1232</v>
      </c>
      <c r="M227" s="1" t="s">
        <v>1739</v>
      </c>
      <c r="N227" s="1" t="s">
        <v>1232</v>
      </c>
      <c r="O227" s="1" t="s">
        <v>1739</v>
      </c>
      <c r="P227" s="6" t="str">
        <f t="shared" si="3"/>
        <v>INSERT INTO mst_QuerysSqlite VALUES('01','234','CREAR TABLA trx_Estandares','4','999','-- Id: 234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);','0','NONQUERY','trx_Estandares','CREATE TABLE','AC','44363337',GETDATE(),'44363337',GETDATE())</v>
      </c>
    </row>
    <row r="228" spans="1:16" x14ac:dyDescent="0.35">
      <c r="A228" s="1" t="s">
        <v>15</v>
      </c>
      <c r="B228" s="1" t="s">
        <v>1185</v>
      </c>
      <c r="C228" s="1" t="s">
        <v>1144</v>
      </c>
      <c r="D228" s="1" t="s">
        <v>40</v>
      </c>
      <c r="E228" s="1" t="s">
        <v>1258</v>
      </c>
      <c r="F228" s="1" t="s">
        <v>2031</v>
      </c>
      <c r="G228" s="1" t="s">
        <v>51</v>
      </c>
      <c r="H228" s="1" t="s">
        <v>21</v>
      </c>
      <c r="I228" s="1" t="s">
        <v>1086</v>
      </c>
      <c r="J228" s="1" t="s">
        <v>131</v>
      </c>
      <c r="K228" s="1" t="s">
        <v>24</v>
      </c>
      <c r="L228" s="1" t="s">
        <v>1232</v>
      </c>
      <c r="M228" s="1" t="s">
        <v>1741</v>
      </c>
      <c r="N228" s="1" t="s">
        <v>1232</v>
      </c>
      <c r="O228" s="1" t="s">
        <v>1741</v>
      </c>
      <c r="P228" s="6" t="str">
        <f t="shared" si="3"/>
        <v>INSERT INTO mst_QuerysSqlite VALUES('01','235','ACTUALIZAR trx_Estandares','4','999','-- Id: 235 / NombreQuery: ACTUALIZAR trx_Estandares _x000D_
UPDATE_x000D_
    trx_Estandares_x000D_
SET_x000D_
    EstandarReal = ?_x000D_
WHERE_x000D_
    IdEmpresa = ?_x000D_
    AND Fecha = ?_x000D_
    AND IdConsumidor = ?_x000D_
    AND IdActividad = ?_x000D_
    AND IdLabor = ?','6','NONQUERY','trx_Estandares','UPDATE','AC','44363337',GETDATE(),'44363337',GETDATE())</v>
      </c>
    </row>
    <row r="229" spans="1:16" x14ac:dyDescent="0.35">
      <c r="A229" s="1" t="s">
        <v>15</v>
      </c>
      <c r="B229" s="1" t="s">
        <v>1186</v>
      </c>
      <c r="C229" s="1" t="s">
        <v>1145</v>
      </c>
      <c r="D229" s="1" t="s">
        <v>40</v>
      </c>
      <c r="E229" s="1" t="s">
        <v>1258</v>
      </c>
      <c r="F229" s="1" t="s">
        <v>1742</v>
      </c>
      <c r="G229" s="1" t="s">
        <v>18</v>
      </c>
      <c r="H229" s="1" t="s">
        <v>135</v>
      </c>
      <c r="I229" s="1" t="s">
        <v>1086</v>
      </c>
      <c r="J229" s="1" t="s">
        <v>126</v>
      </c>
      <c r="K229" s="1" t="s">
        <v>24</v>
      </c>
      <c r="L229" s="1" t="s">
        <v>1232</v>
      </c>
      <c r="M229" s="1" t="s">
        <v>1743</v>
      </c>
      <c r="N229" s="1" t="s">
        <v>1232</v>
      </c>
      <c r="O229" s="1" t="s">
        <v>1743</v>
      </c>
      <c r="P229" s="6" t="str">
        <f t="shared" si="3"/>
        <v>INSERT INTO mst_QuerysSqlite VALUES('01','236','CLAVE VALOR trx_Estandares','4','999','-- Id: 236 / NombreQuery: CLAVE VALOR trx_Estandares ','0','DATATABLE','trx_Estandares','READ','AC','44363337',GETDATE(),'44363337',GETDATE())</v>
      </c>
    </row>
    <row r="230" spans="1:16" x14ac:dyDescent="0.35">
      <c r="A230" s="1" t="s">
        <v>15</v>
      </c>
      <c r="B230" s="1" t="s">
        <v>1187</v>
      </c>
      <c r="C230" s="1" t="s">
        <v>1146</v>
      </c>
      <c r="D230" s="1" t="s">
        <v>40</v>
      </c>
      <c r="E230" s="1" t="s">
        <v>1258</v>
      </c>
      <c r="F230" s="1" t="s">
        <v>1744</v>
      </c>
      <c r="G230" s="1" t="s">
        <v>18</v>
      </c>
      <c r="H230" s="1" t="s">
        <v>135</v>
      </c>
      <c r="I230" s="1" t="s">
        <v>1086</v>
      </c>
      <c r="J230" s="1" t="s">
        <v>126</v>
      </c>
      <c r="K230" s="1" t="s">
        <v>24</v>
      </c>
      <c r="L230" s="1" t="s">
        <v>1232</v>
      </c>
      <c r="M230" s="1" t="s">
        <v>1745</v>
      </c>
      <c r="N230" s="1" t="s">
        <v>1232</v>
      </c>
      <c r="O230" s="1" t="s">
        <v>1745</v>
      </c>
      <c r="P230" s="6" t="str">
        <f t="shared" si="3"/>
        <v>INSERT INTO mst_QuerysSqlite VALUES('01','237','DESCARGAR DATA trx_Estandares','4','999','-- Id: 237 / NombreQuery: DESCARGAR DATA trx_Estandares ','0','DATATABLE','trx_Estandares','READ','AC','44363337',GETDATE(),'44363337',GETDATE())</v>
      </c>
    </row>
    <row r="231" spans="1:16" x14ac:dyDescent="0.35">
      <c r="A231" s="1" t="s">
        <v>15</v>
      </c>
      <c r="B231" s="1" t="s">
        <v>1188</v>
      </c>
      <c r="C231" s="1" t="s">
        <v>1147</v>
      </c>
      <c r="D231" s="1" t="s">
        <v>40</v>
      </c>
      <c r="E231" s="1" t="s">
        <v>1258</v>
      </c>
      <c r="F231" s="1" t="s">
        <v>2032</v>
      </c>
      <c r="G231" s="1" t="s">
        <v>45</v>
      </c>
      <c r="H231" s="1" t="s">
        <v>21</v>
      </c>
      <c r="I231" s="1" t="s">
        <v>1086</v>
      </c>
      <c r="J231" s="1" t="s">
        <v>143</v>
      </c>
      <c r="K231" s="1" t="s">
        <v>24</v>
      </c>
      <c r="L231" s="1" t="s">
        <v>1232</v>
      </c>
      <c r="M231" s="1" t="s">
        <v>1747</v>
      </c>
      <c r="N231" s="1" t="s">
        <v>1232</v>
      </c>
      <c r="O231" s="1" t="s">
        <v>1747</v>
      </c>
      <c r="P231" s="6" t="str">
        <f t="shared" si="3"/>
        <v>INSERT INTO mst_QuerysSqlite VALUES('01','238','ELIMINAR trx_Estandares','4','999','-- Id: 238 / NombreQuery: ELIMINAR trx_Estandares _x000D_
DELETE trx_Estandares_x000D_
WHERE_x000D_
    IdEmpresa = ?_x000D_
    AND Fecha = ?_x000D_
    AND IdConsumidor = ?_x000D_
    AND IdActividad = ?_x000D_
    AND IdLabor = ?','5','NONQUERY','trx_Estandares','DELETE','AC','44363337',GETDATE(),'44363337',GETDATE())</v>
      </c>
    </row>
    <row r="232" spans="1:16" x14ac:dyDescent="0.35">
      <c r="A232" s="1" t="s">
        <v>15</v>
      </c>
      <c r="B232" s="1" t="s">
        <v>1189</v>
      </c>
      <c r="C232" s="1" t="s">
        <v>1148</v>
      </c>
      <c r="D232" s="1" t="s">
        <v>40</v>
      </c>
      <c r="E232" s="1" t="s">
        <v>1258</v>
      </c>
      <c r="F232" s="1" t="s">
        <v>2033</v>
      </c>
      <c r="G232" s="1" t="s">
        <v>18</v>
      </c>
      <c r="H232" s="1" t="s">
        <v>21</v>
      </c>
      <c r="I232" s="1" t="s">
        <v>1086</v>
      </c>
      <c r="J232" s="1" t="s">
        <v>148</v>
      </c>
      <c r="K232" s="1" t="s">
        <v>24</v>
      </c>
      <c r="L232" s="1" t="s">
        <v>1232</v>
      </c>
      <c r="M232" s="1" t="s">
        <v>1749</v>
      </c>
      <c r="N232" s="1" t="s">
        <v>1232</v>
      </c>
      <c r="O232" s="1" t="s">
        <v>1749</v>
      </c>
      <c r="P232" s="6" t="str">
        <f t="shared" si="3"/>
        <v>INSERT INTO mst_QuerysSqlite VALUES('01','239','ELIMINAR TABLA trx_Estandares','4','999','-- Id: 239 / NombreQuery: ELIMINAR TABLA trx_Estandares _x000D_
DROP TABLE IF EXISTS trx_Estandares','0','NONQUERY','trx_Estandares','DELETE TABLE','AC','44363337',GETDATE(),'44363337',GETDATE())</v>
      </c>
    </row>
    <row r="233" spans="1:16" x14ac:dyDescent="0.35">
      <c r="A233" s="1" t="s">
        <v>15</v>
      </c>
      <c r="B233" s="1" t="s">
        <v>1190</v>
      </c>
      <c r="C233" s="1" t="s">
        <v>1149</v>
      </c>
      <c r="D233" s="1" t="s">
        <v>40</v>
      </c>
      <c r="E233" s="1" t="s">
        <v>1258</v>
      </c>
      <c r="F233" s="1" t="s">
        <v>2034</v>
      </c>
      <c r="G233" s="1" t="s">
        <v>73</v>
      </c>
      <c r="H233" s="1" t="s">
        <v>21</v>
      </c>
      <c r="I233" s="1" t="s">
        <v>1086</v>
      </c>
      <c r="J233" s="1" t="s">
        <v>152</v>
      </c>
      <c r="K233" s="1" t="s">
        <v>24</v>
      </c>
      <c r="L233" s="1" t="s">
        <v>1232</v>
      </c>
      <c r="M233" s="1" t="s">
        <v>1751</v>
      </c>
      <c r="N233" s="1" t="s">
        <v>1232</v>
      </c>
      <c r="O233" s="1" t="s">
        <v>1751</v>
      </c>
      <c r="P233" s="6" t="str">
        <f t="shared" si="3"/>
        <v>INSERT INTO mst_QuerysSqlite VALUES('01','240','INSERTAR trx_Estandares','4','999','-- Id: 240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);','10','NONQUERY','trx_Estandares','CREATE','AC','44363337',GETDATE(),'44363337',GETDATE())</v>
      </c>
    </row>
    <row r="234" spans="1:16" x14ac:dyDescent="0.35">
      <c r="A234" s="1" t="s">
        <v>15</v>
      </c>
      <c r="B234" s="1" t="s">
        <v>1191</v>
      </c>
      <c r="C234" s="1" t="s">
        <v>1150</v>
      </c>
      <c r="D234" s="1" t="s">
        <v>40</v>
      </c>
      <c r="E234" s="1" t="s">
        <v>1258</v>
      </c>
      <c r="F234" s="1" t="s">
        <v>2035</v>
      </c>
      <c r="G234" s="1" t="s">
        <v>18</v>
      </c>
      <c r="H234" s="1" t="s">
        <v>21</v>
      </c>
      <c r="I234" s="1" t="s">
        <v>1086</v>
      </c>
      <c r="J234" s="1" t="s">
        <v>143</v>
      </c>
      <c r="K234" s="1" t="s">
        <v>24</v>
      </c>
      <c r="L234" s="1" t="s">
        <v>1232</v>
      </c>
      <c r="M234" s="1" t="s">
        <v>1753</v>
      </c>
      <c r="N234" s="1" t="s">
        <v>1232</v>
      </c>
      <c r="O234" s="1" t="s">
        <v>1753</v>
      </c>
      <c r="P234" s="6" t="str">
        <f t="shared" si="3"/>
        <v>INSERT INTO mst_QuerysSqlite VALUES('01','241','LIMPIAR TABLA trx_Estandares','4','999','-- Id: 241 / NombreQuery: LIMPIAR TABLA trx_Estandares _x000D_
DELETE FROM trx_Estandares;','0','NONQUERY','trx_Estandares','DELETE','AC','44363337',GETDATE(),'44363337',GETDATE())</v>
      </c>
    </row>
    <row r="235" spans="1:16" x14ac:dyDescent="0.35">
      <c r="A235" s="1" t="s">
        <v>15</v>
      </c>
      <c r="B235" s="1" t="s">
        <v>1192</v>
      </c>
      <c r="C235" s="1" t="s">
        <v>1151</v>
      </c>
      <c r="D235" s="1" t="s">
        <v>40</v>
      </c>
      <c r="E235" s="1" t="s">
        <v>1258</v>
      </c>
      <c r="F235" s="1" t="s">
        <v>2036</v>
      </c>
      <c r="G235" s="1" t="s">
        <v>18</v>
      </c>
      <c r="H235" s="1" t="s">
        <v>135</v>
      </c>
      <c r="I235" s="1" t="s">
        <v>1086</v>
      </c>
      <c r="J235" s="1" t="s">
        <v>126</v>
      </c>
      <c r="K235" s="1" t="s">
        <v>24</v>
      </c>
      <c r="L235" s="1" t="s">
        <v>1232</v>
      </c>
      <c r="M235" s="1" t="s">
        <v>1755</v>
      </c>
      <c r="N235" s="1" t="s">
        <v>1232</v>
      </c>
      <c r="O235" s="1" t="s">
        <v>1755</v>
      </c>
      <c r="P235" s="6" t="str">
        <f t="shared" si="3"/>
        <v>INSERT INTO mst_QuerysSqlite VALUES('01','242','LISTAR trx_Estandares','4','999','-- Id: 242 / NombreQuery: LISTAR trx_Estandares _x000D_
SELECT *_x000D_
  FROM trx_Estandares;','0','DATATABLE','trx_Estandares','READ','AC','44363337',GETDATE(),'44363337',GETDATE())</v>
      </c>
    </row>
    <row r="236" spans="1:16" x14ac:dyDescent="0.35">
      <c r="A236" s="1" t="s">
        <v>15</v>
      </c>
      <c r="B236" s="1" t="s">
        <v>1193</v>
      </c>
      <c r="C236" s="1" t="s">
        <v>1152</v>
      </c>
      <c r="D236" s="1" t="s">
        <v>40</v>
      </c>
      <c r="E236" s="1" t="s">
        <v>1258</v>
      </c>
      <c r="F236" s="1" t="s">
        <v>1756</v>
      </c>
      <c r="G236" s="1" t="s">
        <v>18</v>
      </c>
      <c r="H236" s="1" t="s">
        <v>135</v>
      </c>
      <c r="I236" s="1" t="s">
        <v>1086</v>
      </c>
      <c r="J236" s="1" t="s">
        <v>126</v>
      </c>
      <c r="K236" s="1" t="s">
        <v>24</v>
      </c>
      <c r="L236" s="1" t="s">
        <v>1232</v>
      </c>
      <c r="M236" s="1" t="s">
        <v>1757</v>
      </c>
      <c r="N236" s="1" t="s">
        <v>1232</v>
      </c>
      <c r="O236" s="1" t="s">
        <v>1757</v>
      </c>
      <c r="P236" s="6" t="str">
        <f t="shared" si="3"/>
        <v>INSERT INTO mst_QuerysSqlite VALUES('01','243','OBTENER trx_Estandares','4','999','-- Id: 243 / NombreQuery: OBTENER trx_Estandares ','0','DATATABLE','trx_Estandares','READ','AC','44363337',GETDATE(),'44363337',GETDATE())</v>
      </c>
    </row>
    <row r="237" spans="1:16" x14ac:dyDescent="0.35">
      <c r="A237" s="1" t="s">
        <v>15</v>
      </c>
      <c r="B237" s="1" t="s">
        <v>1194</v>
      </c>
      <c r="C237" s="1" t="s">
        <v>1217</v>
      </c>
      <c r="D237" s="1" t="s">
        <v>40</v>
      </c>
      <c r="E237" s="1" t="s">
        <v>1258</v>
      </c>
      <c r="F237" s="1" t="s">
        <v>2037</v>
      </c>
      <c r="G237" s="1" t="s">
        <v>29</v>
      </c>
      <c r="H237" s="1" t="s">
        <v>135</v>
      </c>
      <c r="I237" s="1" t="s">
        <v>1086</v>
      </c>
      <c r="J237" s="1" t="s">
        <v>126</v>
      </c>
      <c r="K237" s="1" t="s">
        <v>24</v>
      </c>
      <c r="L237" s="1" t="s">
        <v>1232</v>
      </c>
      <c r="M237" s="1" t="s">
        <v>1759</v>
      </c>
      <c r="N237" s="1" t="s">
        <v>1232</v>
      </c>
      <c r="O237" s="1" t="s">
        <v>1759</v>
      </c>
      <c r="P237" s="6" t="str">
        <f t="shared" si="3"/>
        <v>INSERT INTO mst_QuerysSqlite VALUES('01','244','LISTAR trx_Estandares X RANGO DE FECHA','4','999','-- Id: 244 / NombreQuery: LISTAR trx_Estandares X RANGO DE FECHA _x000D_
SELECT_x000D_
    *_x000D_
FROM_x000D_
    trx_Estandares_x000D_
WHERE_x000D_
    Fecha BETWEEN ? AND ?;','2','DATATABLE','trx_Estandares','READ','AC','44363337',GETDATE(),'44363337',GETDATE())</v>
      </c>
    </row>
    <row r="238" spans="1:16" x14ac:dyDescent="0.35">
      <c r="A238" s="1" t="s">
        <v>15</v>
      </c>
      <c r="B238" s="1" t="s">
        <v>1195</v>
      </c>
      <c r="C238" s="1" t="s">
        <v>1223</v>
      </c>
      <c r="D238" s="1" t="s">
        <v>18</v>
      </c>
      <c r="E238" s="1" t="s">
        <v>1258</v>
      </c>
      <c r="F238" s="1" t="s">
        <v>2038</v>
      </c>
      <c r="G238" s="1" t="s">
        <v>18</v>
      </c>
      <c r="H238" s="1" t="s">
        <v>135</v>
      </c>
      <c r="I238" s="1" t="s">
        <v>1086</v>
      </c>
      <c r="J238" s="1" t="s">
        <v>126</v>
      </c>
      <c r="K238" s="1" t="s">
        <v>24</v>
      </c>
      <c r="L238" s="1" t="s">
        <v>1232</v>
      </c>
      <c r="M238" s="1" t="s">
        <v>1761</v>
      </c>
      <c r="N238" s="1" t="s">
        <v>1232</v>
      </c>
      <c r="O238" s="1" t="s">
        <v>1761</v>
      </c>
      <c r="P238" s="6" t="str">
        <f t="shared" si="3"/>
        <v>INSERT INTO mst_QuerysSqlite VALUES('01','245','TRANSFERIR trx_Estandares','0','999','-- Id: 245 / NombreQuery: TRANSFERIR trx_Estandares _x000D_
EXEC sp_Dgm_Tareos_TransferirEstandar ','0','DATATABLE','trx_Estandares','READ','AC','44363337',GETDATE(),'44363337',GETDATE())</v>
      </c>
    </row>
    <row r="239" spans="1:16" x14ac:dyDescent="0.35">
      <c r="A239" s="1" t="s">
        <v>15</v>
      </c>
      <c r="B239" s="1" t="s">
        <v>1196</v>
      </c>
      <c r="C239" s="1" t="s">
        <v>1153</v>
      </c>
      <c r="D239" s="1" t="s">
        <v>18</v>
      </c>
      <c r="E239" s="1" t="s">
        <v>1762</v>
      </c>
      <c r="F239" s="1" t="s">
        <v>2039</v>
      </c>
      <c r="G239" s="1" t="s">
        <v>18</v>
      </c>
      <c r="H239" s="1" t="s">
        <v>21</v>
      </c>
      <c r="I239" s="1" t="s">
        <v>1087</v>
      </c>
      <c r="J239" s="1" t="s">
        <v>23</v>
      </c>
      <c r="K239" s="1" t="s">
        <v>24</v>
      </c>
      <c r="L239" s="1" t="s">
        <v>1232</v>
      </c>
      <c r="M239" s="1" t="s">
        <v>1764</v>
      </c>
      <c r="N239" s="1" t="s">
        <v>1232</v>
      </c>
      <c r="O239" s="1" t="s">
        <v>1764</v>
      </c>
      <c r="P239" s="6" t="str">
        <f t="shared" si="3"/>
        <v>INSERT INTO mst_QuerysSqlite VALUES('01','246','CREAR TABLA trx_Logs','0','22','-- Id: 246 / NombreQuery: CREAR TABLA trx_Logs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);','0','NONQUERY','trx_Logs','CREATE TABLE','AC','44363337',GETDATE(),'44363337',GETDATE())</v>
      </c>
    </row>
    <row r="240" spans="1:16" x14ac:dyDescent="0.35">
      <c r="A240" s="1" t="s">
        <v>15</v>
      </c>
      <c r="B240" s="1" t="s">
        <v>1197</v>
      </c>
      <c r="C240" s="1" t="s">
        <v>1154</v>
      </c>
      <c r="D240" s="1" t="s">
        <v>18</v>
      </c>
      <c r="E240" s="1" t="s">
        <v>1258</v>
      </c>
      <c r="F240" s="1" t="s">
        <v>1765</v>
      </c>
      <c r="G240" s="1" t="s">
        <v>18</v>
      </c>
      <c r="H240" s="1" t="s">
        <v>21</v>
      </c>
      <c r="I240" s="1" t="s">
        <v>1087</v>
      </c>
      <c r="J240" s="1" t="s">
        <v>131</v>
      </c>
      <c r="K240" s="1" t="s">
        <v>24</v>
      </c>
      <c r="L240" s="1" t="s">
        <v>1232</v>
      </c>
      <c r="M240" s="1" t="s">
        <v>1766</v>
      </c>
      <c r="N240" s="1" t="s">
        <v>1232</v>
      </c>
      <c r="O240" s="1" t="s">
        <v>1766</v>
      </c>
      <c r="P240" s="6" t="str">
        <f t="shared" si="3"/>
        <v>INSERT INTO mst_QuerysSqlite VALUES('01','247','ACTUALIZAR trx_Logs','0','999','-- Id: 247 / NombreQuery: ACTUALIZAR trx_Logs ','0','NONQUERY','trx_Logs','UPDATE','AC','44363337',GETDATE(),'44363337',GETDATE())</v>
      </c>
    </row>
    <row r="241" spans="1:16" x14ac:dyDescent="0.35">
      <c r="A241" s="1" t="s">
        <v>15</v>
      </c>
      <c r="B241" s="1" t="s">
        <v>1198</v>
      </c>
      <c r="C241" s="1" t="s">
        <v>1155</v>
      </c>
      <c r="D241" s="1" t="s">
        <v>18</v>
      </c>
      <c r="E241" s="1" t="s">
        <v>1258</v>
      </c>
      <c r="F241" s="1" t="s">
        <v>1767</v>
      </c>
      <c r="G241" s="1" t="s">
        <v>18</v>
      </c>
      <c r="H241" s="1" t="s">
        <v>135</v>
      </c>
      <c r="I241" s="1" t="s">
        <v>1087</v>
      </c>
      <c r="J241" s="1" t="s">
        <v>126</v>
      </c>
      <c r="K241" s="1" t="s">
        <v>24</v>
      </c>
      <c r="L241" s="1" t="s">
        <v>1232</v>
      </c>
      <c r="M241" s="1" t="s">
        <v>1768</v>
      </c>
      <c r="N241" s="1" t="s">
        <v>1232</v>
      </c>
      <c r="O241" s="1" t="s">
        <v>1768</v>
      </c>
      <c r="P241" s="6" t="str">
        <f t="shared" si="3"/>
        <v>INSERT INTO mst_QuerysSqlite VALUES('01','248','CLAVE VALOR trx_Logs','0','999','-- Id: 248 / NombreQuery: CLAVE VALOR trx_Logs ','0','DATATABLE','trx_Logs','READ','AC','44363337',GETDATE(),'44363337',GETDATE())</v>
      </c>
    </row>
    <row r="242" spans="1:16" x14ac:dyDescent="0.35">
      <c r="A242" s="1" t="s">
        <v>15</v>
      </c>
      <c r="B242" s="1" t="s">
        <v>1199</v>
      </c>
      <c r="C242" s="1" t="s">
        <v>1156</v>
      </c>
      <c r="D242" s="1" t="s">
        <v>18</v>
      </c>
      <c r="E242" s="1" t="s">
        <v>1258</v>
      </c>
      <c r="F242" s="1" t="s">
        <v>1769</v>
      </c>
      <c r="G242" s="1" t="s">
        <v>18</v>
      </c>
      <c r="H242" s="1" t="s">
        <v>135</v>
      </c>
      <c r="I242" s="1" t="s">
        <v>1087</v>
      </c>
      <c r="J242" s="1" t="s">
        <v>126</v>
      </c>
      <c r="K242" s="1" t="s">
        <v>24</v>
      </c>
      <c r="L242" s="1" t="s">
        <v>1232</v>
      </c>
      <c r="M242" s="1" t="s">
        <v>1770</v>
      </c>
      <c r="N242" s="1" t="s">
        <v>1232</v>
      </c>
      <c r="O242" s="1" t="s">
        <v>1770</v>
      </c>
      <c r="P242" s="6" t="str">
        <f t="shared" si="3"/>
        <v>INSERT INTO mst_QuerysSqlite VALUES('01','249','DESCARGAR DATA trx_Logs','0','999','-- Id: 249 / NombreQuery: DESCARGAR DATA trx_Logs ','0','DATATABLE','trx_Logs','READ','AC','44363337',GETDATE(),'44363337',GETDATE())</v>
      </c>
    </row>
    <row r="243" spans="1:16" x14ac:dyDescent="0.35">
      <c r="A243" s="1" t="s">
        <v>15</v>
      </c>
      <c r="B243" s="1" t="s">
        <v>1200</v>
      </c>
      <c r="C243" s="1" t="s">
        <v>1157</v>
      </c>
      <c r="D243" s="1" t="s">
        <v>18</v>
      </c>
      <c r="E243" s="1" t="s">
        <v>1258</v>
      </c>
      <c r="F243" s="1" t="s">
        <v>1771</v>
      </c>
      <c r="G243" s="1" t="s">
        <v>18</v>
      </c>
      <c r="H243" s="1" t="s">
        <v>21</v>
      </c>
      <c r="I243" s="1" t="s">
        <v>1087</v>
      </c>
      <c r="J243" s="1" t="s">
        <v>143</v>
      </c>
      <c r="K243" s="1" t="s">
        <v>24</v>
      </c>
      <c r="L243" s="1" t="s">
        <v>1232</v>
      </c>
      <c r="M243" s="1" t="s">
        <v>1772</v>
      </c>
      <c r="N243" s="1" t="s">
        <v>1232</v>
      </c>
      <c r="O243" s="1" t="s">
        <v>1772</v>
      </c>
      <c r="P243" s="6" t="str">
        <f t="shared" si="3"/>
        <v>INSERT INTO mst_QuerysSqlite VALUES('01','250','ELIMINAR trx_Logs','0','999','-- Id: 250 / NombreQuery: ELIMINAR trx_Logs ','0','NONQUERY','trx_Logs','DELETE','AC','44363337',GETDATE(),'44363337',GETDATE())</v>
      </c>
    </row>
    <row r="244" spans="1:16" x14ac:dyDescent="0.35">
      <c r="A244" s="1" t="s">
        <v>15</v>
      </c>
      <c r="B244" s="1" t="s">
        <v>1201</v>
      </c>
      <c r="C244" s="1" t="s">
        <v>1158</v>
      </c>
      <c r="D244" s="1" t="s">
        <v>18</v>
      </c>
      <c r="E244" s="1" t="s">
        <v>1258</v>
      </c>
      <c r="F244" s="1" t="s">
        <v>1773</v>
      </c>
      <c r="G244" s="1" t="s">
        <v>18</v>
      </c>
      <c r="H244" s="1" t="s">
        <v>21</v>
      </c>
      <c r="I244" s="1" t="s">
        <v>1087</v>
      </c>
      <c r="J244" s="1" t="s">
        <v>148</v>
      </c>
      <c r="K244" s="1" t="s">
        <v>24</v>
      </c>
      <c r="L244" s="1" t="s">
        <v>1232</v>
      </c>
      <c r="M244" s="1" t="s">
        <v>1774</v>
      </c>
      <c r="N244" s="1" t="s">
        <v>1232</v>
      </c>
      <c r="O244" s="1" t="s">
        <v>1774</v>
      </c>
      <c r="P244" s="6" t="str">
        <f t="shared" si="3"/>
        <v>INSERT INTO mst_QuerysSqlite VALUES('01','251','ELIMINAR TABLA trx_Logs','0','999','-- Id: 251 / NombreQuery: ELIMINAR TABLA trx_Logs ','0','NONQUERY','trx_Logs','DELETE TABLE','AC','44363337',GETDATE(),'44363337',GETDATE())</v>
      </c>
    </row>
    <row r="245" spans="1:16" x14ac:dyDescent="0.35">
      <c r="A245" s="1" t="s">
        <v>15</v>
      </c>
      <c r="B245" s="1" t="s">
        <v>1202</v>
      </c>
      <c r="C245" s="1" t="s">
        <v>1159</v>
      </c>
      <c r="D245" s="1" t="s">
        <v>18</v>
      </c>
      <c r="E245" s="1" t="s">
        <v>1258</v>
      </c>
      <c r="F245" s="1" t="s">
        <v>2040</v>
      </c>
      <c r="G245" s="1" t="s">
        <v>67</v>
      </c>
      <c r="H245" s="1" t="s">
        <v>21</v>
      </c>
      <c r="I245" s="1" t="s">
        <v>1087</v>
      </c>
      <c r="J245" s="1" t="s">
        <v>152</v>
      </c>
      <c r="K245" s="1" t="s">
        <v>24</v>
      </c>
      <c r="L245" s="1" t="s">
        <v>1232</v>
      </c>
      <c r="M245" s="1" t="s">
        <v>1776</v>
      </c>
      <c r="N245" s="1" t="s">
        <v>1232</v>
      </c>
      <c r="O245" s="1" t="s">
        <v>1776</v>
      </c>
      <c r="P245" s="6" t="str">
        <f t="shared" si="3"/>
        <v>INSERT INTO mst_QuerysSqlite VALUES('01','252','INSERTAR trx_Logs','0','999','-- Id: 252 / NombreQuery: INSERTAR trx_Logs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);','9','NONQUERY','trx_Logs','CREATE','AC','44363337',GETDATE(),'44363337',GETDATE())</v>
      </c>
    </row>
    <row r="246" spans="1:16" x14ac:dyDescent="0.35">
      <c r="A246" s="1" t="s">
        <v>15</v>
      </c>
      <c r="B246" s="1" t="s">
        <v>1203</v>
      </c>
      <c r="C246" s="1" t="s">
        <v>1160</v>
      </c>
      <c r="D246" s="1" t="s">
        <v>18</v>
      </c>
      <c r="E246" s="1" t="s">
        <v>1258</v>
      </c>
      <c r="F246" s="1" t="s">
        <v>1777</v>
      </c>
      <c r="G246" s="1" t="s">
        <v>18</v>
      </c>
      <c r="H246" s="1" t="s">
        <v>21</v>
      </c>
      <c r="I246" s="1" t="s">
        <v>1087</v>
      </c>
      <c r="J246" s="1" t="s">
        <v>143</v>
      </c>
      <c r="K246" s="1" t="s">
        <v>24</v>
      </c>
      <c r="L246" s="1" t="s">
        <v>1232</v>
      </c>
      <c r="M246" s="1" t="s">
        <v>1778</v>
      </c>
      <c r="N246" s="1" t="s">
        <v>1232</v>
      </c>
      <c r="O246" s="1" t="s">
        <v>1778</v>
      </c>
      <c r="P246" s="6" t="str">
        <f t="shared" si="3"/>
        <v>INSERT INTO mst_QuerysSqlite VALUES('01','253','LIMPIAR TABLA trx_Logs','0','999','-- Id: 253 / NombreQuery: LIMPIAR TABLA trx_Logs ','0','NONQUERY','trx_Logs','DELETE','AC','44363337',GETDATE(),'44363337',GETDATE())</v>
      </c>
    </row>
    <row r="247" spans="1:16" x14ac:dyDescent="0.35">
      <c r="A247" s="1" t="s">
        <v>15</v>
      </c>
      <c r="B247" s="1" t="s">
        <v>1204</v>
      </c>
      <c r="C247" s="1" t="s">
        <v>1161</v>
      </c>
      <c r="D247" s="1" t="s">
        <v>18</v>
      </c>
      <c r="E247" s="1" t="s">
        <v>1258</v>
      </c>
      <c r="F247" s="1" t="s">
        <v>1779</v>
      </c>
      <c r="G247" s="1" t="s">
        <v>18</v>
      </c>
      <c r="H247" s="1" t="s">
        <v>135</v>
      </c>
      <c r="I247" s="1" t="s">
        <v>1087</v>
      </c>
      <c r="J247" s="1" t="s">
        <v>126</v>
      </c>
      <c r="K247" s="1" t="s">
        <v>24</v>
      </c>
      <c r="L247" s="1" t="s">
        <v>1232</v>
      </c>
      <c r="M247" s="1" t="s">
        <v>1780</v>
      </c>
      <c r="N247" s="1" t="s">
        <v>1232</v>
      </c>
      <c r="O247" s="1" t="s">
        <v>1780</v>
      </c>
      <c r="P247" s="6" t="str">
        <f t="shared" si="3"/>
        <v>INSERT INTO mst_QuerysSqlite VALUES('01','254','LISTAR trx_Logs','0','999','-- Id: 254 / NombreQuery: LISTAR trx_Logs ','0','DATATABLE','trx_Logs','READ','AC','44363337',GETDATE(),'44363337',GETDATE())</v>
      </c>
    </row>
    <row r="248" spans="1:16" x14ac:dyDescent="0.35">
      <c r="A248" s="1" t="s">
        <v>15</v>
      </c>
      <c r="B248" s="1" t="s">
        <v>1205</v>
      </c>
      <c r="C248" s="1" t="s">
        <v>1162</v>
      </c>
      <c r="D248" s="1" t="s">
        <v>18</v>
      </c>
      <c r="E248" s="1" t="s">
        <v>1258</v>
      </c>
      <c r="F248" s="1" t="s">
        <v>1781</v>
      </c>
      <c r="G248" s="1" t="s">
        <v>18</v>
      </c>
      <c r="H248" s="1" t="s">
        <v>135</v>
      </c>
      <c r="I248" s="1" t="s">
        <v>1087</v>
      </c>
      <c r="J248" s="1" t="s">
        <v>126</v>
      </c>
      <c r="K248" s="1" t="s">
        <v>24</v>
      </c>
      <c r="L248" s="1" t="s">
        <v>1232</v>
      </c>
      <c r="M248" s="1" t="s">
        <v>1782</v>
      </c>
      <c r="N248" s="1" t="s">
        <v>1232</v>
      </c>
      <c r="O248" s="1" t="s">
        <v>1782</v>
      </c>
      <c r="P248" s="6" t="str">
        <f t="shared" si="3"/>
        <v>INSERT INTO mst_QuerysSqlite VALUES('01','255','OBTENER trx_Logs','0','999','-- Id: 255 / NombreQuery: OBTENER trx_Logs ','0','DATATABLE','trx_Logs','READ','AC','44363337',GETDATE(),'44363337',GETDATE())</v>
      </c>
    </row>
    <row r="249" spans="1:16" x14ac:dyDescent="0.35">
      <c r="A249" s="1" t="s">
        <v>15</v>
      </c>
      <c r="B249" s="1" t="s">
        <v>1206</v>
      </c>
      <c r="C249" s="1" t="s">
        <v>1216</v>
      </c>
      <c r="D249" s="1" t="s">
        <v>18</v>
      </c>
      <c r="E249" s="1" t="s">
        <v>1258</v>
      </c>
      <c r="F249" s="1" t="s">
        <v>2041</v>
      </c>
      <c r="G249" s="1" t="s">
        <v>29</v>
      </c>
      <c r="H249" s="1" t="s">
        <v>135</v>
      </c>
      <c r="I249" s="1" t="s">
        <v>1087</v>
      </c>
      <c r="J249" s="1" t="s">
        <v>126</v>
      </c>
      <c r="K249" s="1" t="s">
        <v>24</v>
      </c>
      <c r="L249" s="1" t="s">
        <v>1232</v>
      </c>
      <c r="M249" s="1" t="s">
        <v>1784</v>
      </c>
      <c r="N249" s="1" t="s">
        <v>1232</v>
      </c>
      <c r="O249" s="1" t="s">
        <v>1784</v>
      </c>
      <c r="P249" s="6" t="str">
        <f t="shared" si="3"/>
        <v>INSERT INTO mst_QuerysSqlite VALUES('01','256','LISTAR trx_Logs X RANGO DE FECHA','0','999','-- Id: 256 / NombreQuery: LISTAR trx_Logs X RANGO DE FECHA _x000D_
SELECT_x000D_
    * _x000D_
FROM_x000D_
    trx_Logs _x000D_
WHERE_x000D_
    DATE(Momento) BETWEEN ? AND ?;','2','DATATABLE','trx_Logs','READ','AC','44363337',GETDATE(),'44363337',GETDATE())</v>
      </c>
    </row>
    <row r="250" spans="1:16" x14ac:dyDescent="0.35">
      <c r="A250" s="1" t="s">
        <v>15</v>
      </c>
      <c r="B250" s="1" t="s">
        <v>1207</v>
      </c>
      <c r="C250" s="1" t="s">
        <v>1246</v>
      </c>
      <c r="D250" s="1" t="s">
        <v>40</v>
      </c>
      <c r="E250" s="1" t="s">
        <v>1258</v>
      </c>
      <c r="F250" s="1" t="s">
        <v>2042</v>
      </c>
      <c r="G250" s="1" t="s">
        <v>19</v>
      </c>
      <c r="H250" s="1" t="s">
        <v>135</v>
      </c>
      <c r="I250" s="1" t="s">
        <v>1087</v>
      </c>
      <c r="J250" s="1" t="s">
        <v>126</v>
      </c>
      <c r="K250" s="1" t="s">
        <v>24</v>
      </c>
      <c r="L250" s="1" t="s">
        <v>1232</v>
      </c>
      <c r="M250" s="1" t="s">
        <v>1786</v>
      </c>
      <c r="N250" s="1" t="s">
        <v>1232</v>
      </c>
      <c r="O250" s="1" t="s">
        <v>1786</v>
      </c>
      <c r="P250" s="6" t="str">
        <f t="shared" si="3"/>
        <v>INSERT INTO mst_QuerysSqlite VALUES('01','257','LISTAR trx_Logs X SP LIKE','4','999','-- Id: 257 / NombreQuery: LISTAR trx_Logs X SP LIKE _x000D_
SELECT_x000D_
    *_x000D_
FROM_x000D_
    trx_Logs_x000D_
WHERE_x000D_
    StoreProcedure LIKE ''''%'''' | | ? | | ''''%'''';','1','DATATABLE','trx_Logs','READ','AC','44363337',GETDATE(),'44363337',GETDATE())</v>
      </c>
    </row>
    <row r="251" spans="1:16" x14ac:dyDescent="0.35">
      <c r="A251" s="1" t="s">
        <v>15</v>
      </c>
      <c r="B251" s="1" t="s">
        <v>1208</v>
      </c>
      <c r="C251" s="1" t="s">
        <v>1247</v>
      </c>
      <c r="D251" s="1" t="s">
        <v>40</v>
      </c>
      <c r="E251" s="1" t="s">
        <v>1258</v>
      </c>
      <c r="F251" s="1" t="s">
        <v>2043</v>
      </c>
      <c r="G251" s="1" t="s">
        <v>19</v>
      </c>
      <c r="H251" s="1" t="s">
        <v>135</v>
      </c>
      <c r="I251" s="1" t="s">
        <v>1087</v>
      </c>
      <c r="J251" s="1" t="s">
        <v>126</v>
      </c>
      <c r="K251" s="1" t="s">
        <v>24</v>
      </c>
      <c r="L251" s="1" t="s">
        <v>1232</v>
      </c>
      <c r="M251" s="1" t="s">
        <v>1788</v>
      </c>
      <c r="N251" s="1" t="s">
        <v>1232</v>
      </c>
      <c r="O251" s="1" t="s">
        <v>1788</v>
      </c>
      <c r="P251" s="6" t="str">
        <f t="shared" ref="P251:P264" si="4">CONCATENATE("INSERT INTO mst_QuerysSqlite VALUES('",A251,"','",B251,"','",C251,"','",D251,"','",E251,"','",SUBSTITUTE(F251,"''","''''"),"','",G251,"','",H251,"','",I251,"','",J251,"','",K251,"','44363337',GETDATE(),'44363337',GETDATE())")</f>
        <v>INSERT INTO mst_QuerysSqlite VALUES('01','258','LISTAR trx_Logs X PARAMETROS LIKE','4','999','-- Id: 258 / NombreQuery: LISTAR trx_Logs X PARAMETROS LIKE _x000D_
SELECT_x000D_
    *_x000D_
FROM_x000D_
    trx_Logs_x000D_
WHERE_x000D_
    Parametros LIKE ''''%'''' | | ? | | ''''%'''';','1','DATATABLE','trx_Logs','READ','AC','44363337',GETDATE(),'44363337',GETDATE())</v>
      </c>
    </row>
    <row r="252" spans="1:16" x14ac:dyDescent="0.35">
      <c r="A252" s="1" t="s">
        <v>15</v>
      </c>
      <c r="B252" s="1" t="s">
        <v>1209</v>
      </c>
      <c r="C252" s="1" t="s">
        <v>1224</v>
      </c>
      <c r="D252" s="1" t="s">
        <v>18</v>
      </c>
      <c r="E252" s="1" t="s">
        <v>1258</v>
      </c>
      <c r="F252" s="1" t="s">
        <v>2044</v>
      </c>
      <c r="G252" s="1" t="s">
        <v>18</v>
      </c>
      <c r="H252" s="1" t="s">
        <v>135</v>
      </c>
      <c r="I252" s="1" t="s">
        <v>1087</v>
      </c>
      <c r="J252" s="1" t="s">
        <v>126</v>
      </c>
      <c r="K252" s="1" t="s">
        <v>24</v>
      </c>
      <c r="L252" s="1" t="s">
        <v>1232</v>
      </c>
      <c r="M252" s="1" t="s">
        <v>1790</v>
      </c>
      <c r="N252" s="1" t="s">
        <v>1232</v>
      </c>
      <c r="O252" s="1" t="s">
        <v>1790</v>
      </c>
      <c r="P252" s="6" t="str">
        <f t="shared" si="4"/>
        <v>INSERT INTO mst_QuerysSqlite VALUES('01','259','TRANSFERIR trx_Logs','0','999','-- Id: 259 / NombreQuery: TRANSFERIR trx_Logs _x000D_
EXEC sp_Dgm_Tareos_TransferirLogs ','0','DATATABLE','trx_Logs','READ','AC','44363337',GETDATE(),'44363337',GETDATE())</v>
      </c>
    </row>
    <row r="253" spans="1:16" x14ac:dyDescent="0.35">
      <c r="A253" s="1" t="s">
        <v>15</v>
      </c>
      <c r="B253" s="1" t="s">
        <v>1210</v>
      </c>
      <c r="C253" s="1" t="s">
        <v>1163</v>
      </c>
      <c r="D253" s="1" t="s">
        <v>18</v>
      </c>
      <c r="E253" s="1" t="s">
        <v>1791</v>
      </c>
      <c r="F253" s="1" t="s">
        <v>2045</v>
      </c>
      <c r="G253" s="1" t="s">
        <v>18</v>
      </c>
      <c r="H253" s="1" t="s">
        <v>21</v>
      </c>
      <c r="I253" s="1" t="s">
        <v>1088</v>
      </c>
      <c r="J253" s="1" t="s">
        <v>23</v>
      </c>
      <c r="K253" s="1" t="s">
        <v>24</v>
      </c>
      <c r="L253" s="1" t="s">
        <v>1232</v>
      </c>
      <c r="M253" s="1" t="s">
        <v>1793</v>
      </c>
      <c r="N253" s="1" t="s">
        <v>1232</v>
      </c>
      <c r="O253" s="1" t="s">
        <v>1793</v>
      </c>
      <c r="P253" s="6" t="str">
        <f t="shared" si="4"/>
        <v>INSERT INTO mst_QuerysSqlite VALUES('01','260','CREAR TABLA trx_Correlativos','0','23','-- Id: 260 / NombreQuery: CREAR TABLA trx_Correlativos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);','0','NONQUERY','trx_Correlativos','CREATE TABLE','AC','44363337',GETDATE(),'44363337',GETDATE())</v>
      </c>
    </row>
    <row r="254" spans="1:16" x14ac:dyDescent="0.35">
      <c r="A254" s="1" t="s">
        <v>15</v>
      </c>
      <c r="B254" s="1" t="s">
        <v>1211</v>
      </c>
      <c r="C254" s="1" t="s">
        <v>1164</v>
      </c>
      <c r="D254" s="1" t="s">
        <v>18</v>
      </c>
      <c r="E254" s="1" t="s">
        <v>1258</v>
      </c>
      <c r="F254" s="1" t="s">
        <v>2046</v>
      </c>
      <c r="G254" s="1" t="s">
        <v>56</v>
      </c>
      <c r="H254" s="1" t="s">
        <v>21</v>
      </c>
      <c r="I254" s="1" t="s">
        <v>1088</v>
      </c>
      <c r="J254" s="1" t="s">
        <v>131</v>
      </c>
      <c r="K254" s="1" t="s">
        <v>24</v>
      </c>
      <c r="L254" s="1" t="s">
        <v>1232</v>
      </c>
      <c r="M254" s="1" t="s">
        <v>1795</v>
      </c>
      <c r="N254" s="1" t="s">
        <v>1232</v>
      </c>
      <c r="O254" s="1" t="s">
        <v>1795</v>
      </c>
      <c r="P254" s="6" t="str">
        <f t="shared" si="4"/>
        <v>INSERT INTO mst_QuerysSqlite VALUES('01','261','ACTUALIZAR trx_Correlativos','0','999','-- Id: 261 / NombreQuery: ACTUALIZAR trx_Correlativos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);','7','NONQUERY','trx_Correlativos','UPDATE','AC','44363337',GETDATE(),'44363337',GETDATE())</v>
      </c>
    </row>
    <row r="255" spans="1:16" x14ac:dyDescent="0.35">
      <c r="A255" s="1" t="s">
        <v>15</v>
      </c>
      <c r="B255" s="1" t="s">
        <v>1212</v>
      </c>
      <c r="C255" s="1" t="s">
        <v>1165</v>
      </c>
      <c r="D255" s="1" t="s">
        <v>18</v>
      </c>
      <c r="E255" s="1" t="s">
        <v>1258</v>
      </c>
      <c r="F255" s="1" t="s">
        <v>1796</v>
      </c>
      <c r="G255" s="1" t="s">
        <v>18</v>
      </c>
      <c r="H255" s="1" t="s">
        <v>135</v>
      </c>
      <c r="I255" s="1" t="s">
        <v>1088</v>
      </c>
      <c r="J255" s="1" t="s">
        <v>126</v>
      </c>
      <c r="K255" s="1" t="s">
        <v>24</v>
      </c>
      <c r="L255" s="1" t="s">
        <v>1232</v>
      </c>
      <c r="M255" s="1" t="s">
        <v>1797</v>
      </c>
      <c r="N255" s="1" t="s">
        <v>1232</v>
      </c>
      <c r="O255" s="1" t="s">
        <v>1797</v>
      </c>
      <c r="P255" s="6" t="str">
        <f t="shared" si="4"/>
        <v>INSERT INTO mst_QuerysSqlite VALUES('01','262','CLAVE VALOR trx_Correlativos','0','999','-- Id: 262 / NombreQuery: CLAVE VALOR trx_Correlativos ','0','DATATABLE','trx_Correlativos','READ','AC','44363337',GETDATE(),'44363337',GETDATE())</v>
      </c>
    </row>
    <row r="256" spans="1:16" x14ac:dyDescent="0.35">
      <c r="A256" s="1" t="s">
        <v>15</v>
      </c>
      <c r="B256" s="1" t="s">
        <v>1213</v>
      </c>
      <c r="C256" s="1" t="s">
        <v>1166</v>
      </c>
      <c r="D256" s="1" t="s">
        <v>18</v>
      </c>
      <c r="E256" s="1" t="s">
        <v>1258</v>
      </c>
      <c r="F256" s="1" t="s">
        <v>2047</v>
      </c>
      <c r="G256" s="1" t="s">
        <v>18</v>
      </c>
      <c r="H256" s="1" t="s">
        <v>135</v>
      </c>
      <c r="I256" s="1" t="s">
        <v>1088</v>
      </c>
      <c r="J256" s="1" t="s">
        <v>126</v>
      </c>
      <c r="K256" s="1" t="s">
        <v>24</v>
      </c>
      <c r="L256" s="1" t="s">
        <v>1232</v>
      </c>
      <c r="M256" s="1" t="s">
        <v>1799</v>
      </c>
      <c r="N256" s="1" t="s">
        <v>1232</v>
      </c>
      <c r="O256" s="1" t="s">
        <v>1799</v>
      </c>
      <c r="P256" s="6" t="str">
        <f t="shared" si="4"/>
        <v>INSERT INTO mst_QuerysSqlite VALUES('01','263','DESCARGAR DATA trx_Correlativos','0','999','-- Id: 263 / NombreQuery: DESCARGAR DATA trx_Correlativos _x000D_
EXEC sp_Dgm_Gen_ListarCorrelativos ','0','DATATABLE','trx_Correlativos','READ','AC','44363337',GETDATE(),'44363337',GETDATE())</v>
      </c>
    </row>
    <row r="257" spans="1:16" x14ac:dyDescent="0.35">
      <c r="A257" s="1" t="s">
        <v>15</v>
      </c>
      <c r="B257" s="1" t="s">
        <v>1219</v>
      </c>
      <c r="C257" s="1" t="s">
        <v>1167</v>
      </c>
      <c r="D257" s="1" t="s">
        <v>18</v>
      </c>
      <c r="E257" s="1" t="s">
        <v>1258</v>
      </c>
      <c r="F257" s="1" t="s">
        <v>1800</v>
      </c>
      <c r="G257" s="1" t="s">
        <v>18</v>
      </c>
      <c r="H257" s="1" t="s">
        <v>21</v>
      </c>
      <c r="I257" s="1" t="s">
        <v>1088</v>
      </c>
      <c r="J257" s="1" t="s">
        <v>143</v>
      </c>
      <c r="K257" s="1" t="s">
        <v>24</v>
      </c>
      <c r="L257" s="1" t="s">
        <v>1232</v>
      </c>
      <c r="M257" s="1" t="s">
        <v>1801</v>
      </c>
      <c r="N257" s="1" t="s">
        <v>1232</v>
      </c>
      <c r="O257" s="1" t="s">
        <v>1801</v>
      </c>
      <c r="P257" s="6" t="str">
        <f t="shared" si="4"/>
        <v>INSERT INTO mst_QuerysSqlite VALUES('01','264','ELIMINAR trx_Correlativos','0','999','-- Id: 264 / NombreQuery: ELIMINAR trx_Correlativos ','0','NONQUERY','trx_Correlativos','DELETE','AC','44363337',GETDATE(),'44363337',GETDATE())</v>
      </c>
    </row>
    <row r="258" spans="1:16" x14ac:dyDescent="0.35">
      <c r="A258" s="1" t="s">
        <v>15</v>
      </c>
      <c r="B258" s="1" t="s">
        <v>1220</v>
      </c>
      <c r="C258" s="1" t="s">
        <v>1168</v>
      </c>
      <c r="D258" s="1" t="s">
        <v>18</v>
      </c>
      <c r="E258" s="1" t="s">
        <v>1258</v>
      </c>
      <c r="F258" s="1" t="s">
        <v>1802</v>
      </c>
      <c r="G258" s="1" t="s">
        <v>18</v>
      </c>
      <c r="H258" s="1" t="s">
        <v>21</v>
      </c>
      <c r="I258" s="1" t="s">
        <v>1088</v>
      </c>
      <c r="J258" s="1" t="s">
        <v>148</v>
      </c>
      <c r="K258" s="1" t="s">
        <v>24</v>
      </c>
      <c r="L258" s="1" t="s">
        <v>1232</v>
      </c>
      <c r="M258" s="1" t="s">
        <v>1803</v>
      </c>
      <c r="N258" s="1" t="s">
        <v>1232</v>
      </c>
      <c r="O258" s="1" t="s">
        <v>1803</v>
      </c>
      <c r="P258" s="6" t="str">
        <f t="shared" si="4"/>
        <v>INSERT INTO mst_QuerysSqlite VALUES('01','265','ELIMINAR TABLA trx_Correlativos','0','999','-- Id: 265 / NombreQuery: ELIMINAR TABLA trx_Correlativos ','0','NONQUERY','trx_Correlativos','DELETE TABLE','AC','44363337',GETDATE(),'44363337',GETDATE())</v>
      </c>
    </row>
    <row r="259" spans="1:16" x14ac:dyDescent="0.35">
      <c r="A259" s="1" t="s">
        <v>15</v>
      </c>
      <c r="B259" s="1" t="s">
        <v>1221</v>
      </c>
      <c r="C259" s="1" t="s">
        <v>1169</v>
      </c>
      <c r="D259" s="1" t="s">
        <v>18</v>
      </c>
      <c r="E259" s="1" t="s">
        <v>1258</v>
      </c>
      <c r="F259" s="1" t="s">
        <v>2048</v>
      </c>
      <c r="G259" s="1" t="s">
        <v>62</v>
      </c>
      <c r="H259" s="1" t="s">
        <v>21</v>
      </c>
      <c r="I259" s="1" t="s">
        <v>1088</v>
      </c>
      <c r="J259" s="1" t="s">
        <v>152</v>
      </c>
      <c r="K259" s="1" t="s">
        <v>24</v>
      </c>
      <c r="L259" s="1" t="s">
        <v>1232</v>
      </c>
      <c r="M259" s="1" t="s">
        <v>1805</v>
      </c>
      <c r="N259" s="1" t="s">
        <v>1232</v>
      </c>
      <c r="O259" s="1" t="s">
        <v>1805</v>
      </c>
      <c r="P259" s="6" t="str">
        <f t="shared" si="4"/>
        <v>INSERT INTO mst_QuerysSqlite VALUES('01','266','INSERTAR trx_Correlativos','0','999','-- Id: 266 / NombreQuery: INSERTAR trx_Correlativos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);','8','NONQUERY','trx_Correlativos','CREATE','AC','44363337',GETDATE(),'44363337',GETDATE())</v>
      </c>
    </row>
    <row r="260" spans="1:16" x14ac:dyDescent="0.35">
      <c r="A260" s="1" t="s">
        <v>15</v>
      </c>
      <c r="B260" s="1" t="s">
        <v>1222</v>
      </c>
      <c r="C260" s="1" t="s">
        <v>1170</v>
      </c>
      <c r="D260" s="1" t="s">
        <v>18</v>
      </c>
      <c r="E260" s="1" t="s">
        <v>1258</v>
      </c>
      <c r="F260" s="1" t="s">
        <v>1806</v>
      </c>
      <c r="G260" s="1" t="s">
        <v>18</v>
      </c>
      <c r="H260" s="1" t="s">
        <v>21</v>
      </c>
      <c r="I260" s="1" t="s">
        <v>1088</v>
      </c>
      <c r="J260" s="1" t="s">
        <v>143</v>
      </c>
      <c r="K260" s="1" t="s">
        <v>24</v>
      </c>
      <c r="L260" s="1" t="s">
        <v>1232</v>
      </c>
      <c r="M260" s="1" t="s">
        <v>1807</v>
      </c>
      <c r="N260" s="1" t="s">
        <v>1232</v>
      </c>
      <c r="O260" s="1" t="s">
        <v>1807</v>
      </c>
      <c r="P260" s="6" t="str">
        <f t="shared" si="4"/>
        <v>INSERT INTO mst_QuerysSqlite VALUES('01','267','LIMPIAR TABLA trx_Correlativos','0','999','-- Id: 267 / NombreQuery: LIMPIAR TABLA trx_Correlativos ','0','NONQUERY','trx_Correlativos','DELETE','AC','44363337',GETDATE(),'44363337',GETDATE())</v>
      </c>
    </row>
    <row r="261" spans="1:16" x14ac:dyDescent="0.35">
      <c r="A261" s="1" t="s">
        <v>15</v>
      </c>
      <c r="B261" s="1" t="s">
        <v>1227</v>
      </c>
      <c r="C261" s="1" t="s">
        <v>1171</v>
      </c>
      <c r="D261" s="1" t="s">
        <v>18</v>
      </c>
      <c r="E261" s="1" t="s">
        <v>1258</v>
      </c>
      <c r="F261" s="1" t="s">
        <v>1808</v>
      </c>
      <c r="G261" s="1" t="s">
        <v>18</v>
      </c>
      <c r="H261" s="1" t="s">
        <v>135</v>
      </c>
      <c r="I261" s="1" t="s">
        <v>1088</v>
      </c>
      <c r="J261" s="1" t="s">
        <v>126</v>
      </c>
      <c r="K261" s="1" t="s">
        <v>24</v>
      </c>
      <c r="L261" s="1" t="s">
        <v>1232</v>
      </c>
      <c r="M261" s="1" t="s">
        <v>1809</v>
      </c>
      <c r="N261" s="1" t="s">
        <v>1232</v>
      </c>
      <c r="O261" s="1" t="s">
        <v>1809</v>
      </c>
      <c r="P261" s="6" t="str">
        <f t="shared" si="4"/>
        <v>INSERT INTO mst_QuerysSqlite VALUES('01','268','LISTAR trx_Correlativos','0','999','-- Id: 268 / NombreQuery: LISTAR trx_Correlativos ','0','DATATABLE','trx_Correlativos','READ','AC','44363337',GETDATE(),'44363337',GETDATE())</v>
      </c>
    </row>
    <row r="262" spans="1:16" x14ac:dyDescent="0.35">
      <c r="A262" s="1" t="s">
        <v>15</v>
      </c>
      <c r="B262" s="1" t="s">
        <v>1228</v>
      </c>
      <c r="C262" s="1" t="s">
        <v>1172</v>
      </c>
      <c r="D262" s="1" t="s">
        <v>18</v>
      </c>
      <c r="E262" s="1" t="s">
        <v>1258</v>
      </c>
      <c r="F262" s="1" t="s">
        <v>1810</v>
      </c>
      <c r="G262" s="1" t="s">
        <v>18</v>
      </c>
      <c r="H262" s="1" t="s">
        <v>135</v>
      </c>
      <c r="I262" s="1" t="s">
        <v>1088</v>
      </c>
      <c r="J262" s="1" t="s">
        <v>126</v>
      </c>
      <c r="K262" s="1" t="s">
        <v>24</v>
      </c>
      <c r="L262" s="1" t="s">
        <v>1232</v>
      </c>
      <c r="M262" s="1" t="s">
        <v>1811</v>
      </c>
      <c r="N262" s="1" t="s">
        <v>1232</v>
      </c>
      <c r="O262" s="1" t="s">
        <v>1811</v>
      </c>
      <c r="P262" s="6" t="str">
        <f t="shared" si="4"/>
        <v>INSERT INTO mst_QuerysSqlite VALUES('01','269','OBTENER trx_Correlativos','0','999','-- Id: 269 / NombreQuery: OBTENER trx_Correlativos ','0','DATATABLE','trx_Correlativos','READ','AC','44363337',GETDATE(),'44363337',GETDATE())</v>
      </c>
    </row>
    <row r="263" spans="1:16" x14ac:dyDescent="0.35">
      <c r="A263" s="1" t="s">
        <v>15</v>
      </c>
      <c r="B263" s="1" t="s">
        <v>1229</v>
      </c>
      <c r="C263" s="1" t="s">
        <v>1218</v>
      </c>
      <c r="D263" s="1" t="s">
        <v>18</v>
      </c>
      <c r="E263" s="1" t="s">
        <v>1258</v>
      </c>
      <c r="F263" s="1" t="s">
        <v>2049</v>
      </c>
      <c r="G263" s="1" t="s">
        <v>45</v>
      </c>
      <c r="H263" s="1" t="s">
        <v>135</v>
      </c>
      <c r="I263" s="1" t="s">
        <v>1088</v>
      </c>
      <c r="J263" s="1" t="s">
        <v>126</v>
      </c>
      <c r="K263" s="1" t="s">
        <v>24</v>
      </c>
      <c r="L263" s="1" t="s">
        <v>1232</v>
      </c>
      <c r="M263" s="1" t="s">
        <v>1813</v>
      </c>
      <c r="N263" s="1" t="s">
        <v>1232</v>
      </c>
      <c r="O263" s="1" t="s">
        <v>1813</v>
      </c>
      <c r="P263" s="6" t="str">
        <f t="shared" si="4"/>
        <v>INSERT INTO mst_QuerysSqlite VALUES('01','270','OBTENER trx_Correlativos X TABLA Y DISPOSITIVO','0','999','-- Id: 270 / NombreQuery: OBTENER trx_Correlativos X TABLA Y DISPOSITIVO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);','5','DATATABLE','trx_Correlativos','READ','AC','44363337',GETDATE(),'44363337',GETDATE())</v>
      </c>
    </row>
    <row r="264" spans="1:16" x14ac:dyDescent="0.35">
      <c r="A264" s="1" t="s">
        <v>15</v>
      </c>
      <c r="B264" s="1" t="s">
        <v>1230</v>
      </c>
      <c r="C264" s="1" t="s">
        <v>1225</v>
      </c>
      <c r="D264" s="1" t="s">
        <v>18</v>
      </c>
      <c r="E264" s="1" t="s">
        <v>1258</v>
      </c>
      <c r="F264" s="1" t="s">
        <v>2050</v>
      </c>
      <c r="G264" s="1" t="s">
        <v>18</v>
      </c>
      <c r="H264" s="1" t="s">
        <v>135</v>
      </c>
      <c r="I264" s="1" t="s">
        <v>1088</v>
      </c>
      <c r="J264" s="1" t="s">
        <v>126</v>
      </c>
      <c r="K264" s="1" t="s">
        <v>24</v>
      </c>
      <c r="L264" s="1" t="s">
        <v>1232</v>
      </c>
      <c r="M264" s="1" t="s">
        <v>1815</v>
      </c>
      <c r="N264" s="1" t="s">
        <v>1232</v>
      </c>
      <c r="O264" s="1" t="s">
        <v>1815</v>
      </c>
      <c r="P264" s="6" t="str">
        <f t="shared" si="4"/>
        <v>INSERT INTO mst_QuerysSqlite VALUES('01','271','TRANSFERIR trx_Correlativos','0','999','-- Id: 271 / NombreQuery: TRANSFERIR trx_Correlativos _x000D_
EXEC sp_Dgm_Tareos_TransferirCorrelativos ','0','DATATABLE','trx_Correlativos','READ','AC','44363337',GETDATE(),'44363337',GETDATE())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BA85-7B8C-44B6-91C6-1B854B1EC797}">
  <dimension ref="A1:R264"/>
  <sheetViews>
    <sheetView tabSelected="1" topLeftCell="D235" workbookViewId="0">
      <selection activeCell="F23" sqref="F23"/>
    </sheetView>
  </sheetViews>
  <sheetFormatPr baseColWidth="10" defaultRowHeight="14.25" x14ac:dyDescent="0.35"/>
  <cols>
    <col min="1" max="2" width="11.42578125" style="1"/>
    <col min="3" max="3" width="48.7109375" style="1" customWidth="1"/>
    <col min="4" max="4" width="9" style="1" bestFit="1" customWidth="1"/>
    <col min="5" max="5" width="11.42578125" style="1"/>
    <col min="6" max="6" width="61.85546875" style="1" customWidth="1"/>
    <col min="7" max="8" width="11.42578125" style="1"/>
    <col min="9" max="9" width="35" style="1" customWidth="1"/>
    <col min="10" max="11" width="11.42578125" style="1"/>
    <col min="12" max="16" width="5.28515625" style="1" customWidth="1"/>
    <col min="17" max="17" width="28.28515625" style="4" customWidth="1"/>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0" t="s">
        <v>1075</v>
      </c>
      <c r="D2" s="1" t="s">
        <v>18</v>
      </c>
      <c r="E2">
        <v>0</v>
      </c>
      <c r="F2" t="str">
        <f t="shared" ref="F2:F12" si="0">CONCATENATE("-- Id: ",B2," / NombreQuery: ",C2," ",Q2)</f>
        <v>-- Id: 001 / NombreQuery: CREAR TABLA mst_Tablas  _x000D_
CREATE TABLE IF NOT EXISTS mst_Tablas(_x000D_
Id VARCHAR(3) PRIMARY KEY,_x000D_
Nombre VARCHAR(500),_x000D_
Indice INT,_x000D_
Columnas INT,_x000D_
FechaHoraCreacion DATETIME,_x000D_
fechaHoraActualizacion DATETIME_x000D_
);</v>
      </c>
      <c r="G2" s="1">
        <f t="shared" ref="G2:G12" si="1">LEN(F2)-LEN(SUBSTITUTE(F2,"?",""))</f>
        <v>0</v>
      </c>
      <c r="H2" s="1" t="s">
        <v>21</v>
      </c>
      <c r="I2" s="1" t="s">
        <v>1085</v>
      </c>
      <c r="J2" s="1" t="s">
        <v>23</v>
      </c>
      <c r="K2" s="1" t="s">
        <v>24</v>
      </c>
      <c r="L2" s="1" t="s">
        <v>25</v>
      </c>
      <c r="M2" s="1" t="s">
        <v>81</v>
      </c>
      <c r="N2" s="1" t="s">
        <v>25</v>
      </c>
      <c r="O2" s="1" t="s">
        <v>81</v>
      </c>
      <c r="P2" s="1" t="s">
        <v>18</v>
      </c>
      <c r="Q2" s="9" t="str">
        <f>RIGHT(VLOOKUP(C2,'EsteSi-AquiSePegaLaData'!C:F,4,0),LEN(VLOOKUP(C2,'EsteSi-AquiSePegaLaData'!C:F,4,0))-LEN(TRIM(C2))-26)</f>
        <v xml:space="preserve"> _x000D_
CREATE TABLE IF NOT EXISTS mst_Tablas(_x000D_
Id VARCHAR(3) PRIMARY KEY,_x000D_
Nombre VARCHAR(500),_x000D_
Indice INT,_x000D_
Columnas INT,_x000D_
FechaHoraCreacion DATETIME,_x000D_
fechaHoraActualizacion DATETIME_x000D_
);</v>
      </c>
      <c r="R2" s="6" t="str">
        <f t="shared" ref="R2:R12" si="2">CONCATENATE("INSERT INTO mst_QuerysSqlite VALUES('",A2,"','",B2,"','",C2,"','",D2,"','",E2,"','",SUBSTITUTE(F2,"''","''''"),"','",G2,"','",H2,"','",I2,"','",J2,"','",K2,"','44363337',GETDATE(),'44363337',GETDATE())")</f>
        <v>INSERT INTO mst_QuerysSqlite VALUES('01','001','CREAR TABLA mst_Tablas','0','0','-- Id: 001 / NombreQuery: CREAR TABLA mst_Tablas  _x000D_
CREATE TABLE IF NOT EXISTS mst_Tablas(_x000D_
Id VARCHAR(3) PRIMARY KEY,_x000D_
Nombre VARCHAR(500),_x000D_
Indice INT,_x000D_
Columnas INT,_x000D_
FechaHoraCreacion DATETIME,_x000D_
fechaHoraActualizacion DATETIME_x000D_
);','0','NONQUERY','mst_Tablas','CREATE TABLE','AC','44363337',GETDATE(),'44363337',GETDATE())</v>
      </c>
    </row>
    <row r="3" spans="1:18" x14ac:dyDescent="0.35">
      <c r="A3" s="1" t="s">
        <v>15</v>
      </c>
      <c r="B3" s="1" t="s">
        <v>27</v>
      </c>
      <c r="C3" t="s">
        <v>1076</v>
      </c>
      <c r="D3" s="1" t="s">
        <v>18</v>
      </c>
      <c r="E3">
        <v>999</v>
      </c>
      <c r="F3" t="str">
        <f t="shared" si="0"/>
        <v xml:space="preserve">-- Id: 002 / NombreQuery: ACTUALIZAR mst_Tablas  </v>
      </c>
      <c r="G3" s="1">
        <f t="shared" si="1"/>
        <v>0</v>
      </c>
      <c r="H3" s="1" t="s">
        <v>21</v>
      </c>
      <c r="I3" s="1" t="s">
        <v>1085</v>
      </c>
      <c r="J3" s="1" t="s">
        <v>131</v>
      </c>
      <c r="K3" s="1" t="s">
        <v>24</v>
      </c>
      <c r="L3" s="1" t="s">
        <v>25</v>
      </c>
      <c r="M3" s="1" t="s">
        <v>164</v>
      </c>
      <c r="N3" s="1" t="s">
        <v>25</v>
      </c>
      <c r="O3" s="1" t="s">
        <v>164</v>
      </c>
      <c r="P3" s="1" t="s">
        <v>18</v>
      </c>
      <c r="Q3" s="9" t="str">
        <f>RIGHT(VLOOKUP(C3,'EsteSi-AquiSePegaLaData'!C:F,4,0),LEN(VLOOKUP(C3,'EsteSi-AquiSePegaLaData'!C:F,4,0))-LEN(TRIM(C3))-26)</f>
        <v xml:space="preserve"> </v>
      </c>
      <c r="R3" s="6" t="str">
        <f t="shared" si="2"/>
        <v>INSERT INTO mst_QuerysSqlite VALUES('01','002','ACTUALIZAR mst_Tablas','0','999','-- Id: 002 / NombreQuery: ACTUALIZAR mst_Tablas  ','0','NONQUERY','mst_Tablas','UPDATE','AC','44363337',GETDATE(),'44363337',GETDATE())</v>
      </c>
    </row>
    <row r="4" spans="1:18" x14ac:dyDescent="0.35">
      <c r="A4" s="1" t="s">
        <v>15</v>
      </c>
      <c r="B4" s="1" t="s">
        <v>32</v>
      </c>
      <c r="C4" t="s">
        <v>1077</v>
      </c>
      <c r="D4" s="1" t="s">
        <v>18</v>
      </c>
      <c r="E4">
        <v>999</v>
      </c>
      <c r="F4" t="str">
        <f t="shared" si="0"/>
        <v xml:space="preserve">-- Id: 003 / NombreQuery: CLAVE VALOR mst_Tablas  </v>
      </c>
      <c r="G4" s="1">
        <f t="shared" si="1"/>
        <v>0</v>
      </c>
      <c r="H4" s="1" t="s">
        <v>135</v>
      </c>
      <c r="I4" s="1" t="s">
        <v>1085</v>
      </c>
      <c r="J4" s="1" t="s">
        <v>126</v>
      </c>
      <c r="K4" s="1" t="s">
        <v>24</v>
      </c>
      <c r="L4" s="1" t="s">
        <v>25</v>
      </c>
      <c r="M4" s="1" t="s">
        <v>171</v>
      </c>
      <c r="N4" s="1" t="s">
        <v>25</v>
      </c>
      <c r="O4" s="1" t="s">
        <v>171</v>
      </c>
      <c r="P4" s="1" t="s">
        <v>18</v>
      </c>
      <c r="Q4" s="9" t="str">
        <f>RIGHT(VLOOKUP(C4,'EsteSi-AquiSePegaLaData'!C:F,4,0),LEN(VLOOKUP(C4,'EsteSi-AquiSePegaLaData'!C:F,4,0))-LEN(TRIM(C4))-26)</f>
        <v xml:space="preserve"> </v>
      </c>
      <c r="R4" s="6" t="str">
        <f t="shared" si="2"/>
        <v>INSERT INTO mst_QuerysSqlite VALUES('01','003','CLAVE VALOR mst_Tablas','0','999','-- Id: 003 / NombreQuery: CLAVE VALOR mst_Tablas  ','0','DATATABLE','mst_Tablas','READ','AC','44363337',GETDATE(),'44363337',GETDATE())</v>
      </c>
    </row>
    <row r="5" spans="1:18" x14ac:dyDescent="0.35">
      <c r="A5" s="1" t="s">
        <v>15</v>
      </c>
      <c r="B5" s="1" t="s">
        <v>38</v>
      </c>
      <c r="C5" t="s">
        <v>1078</v>
      </c>
      <c r="D5" s="1" t="s">
        <v>18</v>
      </c>
      <c r="E5">
        <v>999</v>
      </c>
      <c r="F5" t="str">
        <f t="shared" si="0"/>
        <v>-- Id: 004 / NombreQuery: DESCARGAR DATA mst_Tablas 
EXEC sp_Dgm_Gen_ListarTablas</v>
      </c>
      <c r="G5" s="1">
        <f t="shared" si="1"/>
        <v>0</v>
      </c>
      <c r="H5" s="1" t="s">
        <v>135</v>
      </c>
      <c r="I5" s="1" t="s">
        <v>1085</v>
      </c>
      <c r="J5" s="1" t="s">
        <v>126</v>
      </c>
      <c r="K5" s="1" t="s">
        <v>24</v>
      </c>
      <c r="L5" s="1" t="s">
        <v>25</v>
      </c>
      <c r="M5" s="1" t="s">
        <v>171</v>
      </c>
      <c r="N5" s="1" t="s">
        <v>25</v>
      </c>
      <c r="O5" s="1" t="s">
        <v>171</v>
      </c>
      <c r="P5" s="1" t="s">
        <v>18</v>
      </c>
      <c r="Q5" s="9" t="s">
        <v>2056</v>
      </c>
      <c r="R5" s="6" t="str">
        <f t="shared" si="2"/>
        <v>INSERT INTO mst_QuerysSqlite VALUES('01','004','DESCARGAR DATA mst_Tablas','0','999','-- Id: 004 / NombreQuery: DESCARGAR DATA mst_Tablas 
EXEC sp_Dgm_Gen_ListarTablas','0','DATATABLE','mst_Tablas','READ','AC','44363337',GETDATE(),'44363337',GETDATE())</v>
      </c>
    </row>
    <row r="6" spans="1:18" x14ac:dyDescent="0.35">
      <c r="A6" s="1" t="s">
        <v>15</v>
      </c>
      <c r="B6" s="1" t="s">
        <v>43</v>
      </c>
      <c r="C6" t="s">
        <v>1079</v>
      </c>
      <c r="D6" s="1" t="s">
        <v>18</v>
      </c>
      <c r="E6">
        <v>999</v>
      </c>
      <c r="F6" t="str">
        <f t="shared" si="0"/>
        <v xml:space="preserve">-- Id: 005 / NombreQuery: ELIMINAR mst_Tablas  </v>
      </c>
      <c r="G6" s="1">
        <f t="shared" si="1"/>
        <v>0</v>
      </c>
      <c r="H6" s="1" t="s">
        <v>21</v>
      </c>
      <c r="I6" s="1" t="s">
        <v>1085</v>
      </c>
      <c r="J6" s="1" t="s">
        <v>143</v>
      </c>
      <c r="K6" s="1" t="s">
        <v>24</v>
      </c>
      <c r="L6" s="1" t="s">
        <v>25</v>
      </c>
      <c r="M6" s="1" t="s">
        <v>178</v>
      </c>
      <c r="N6" s="1" t="s">
        <v>25</v>
      </c>
      <c r="O6" s="1" t="s">
        <v>178</v>
      </c>
      <c r="P6" s="1" t="s">
        <v>18</v>
      </c>
      <c r="Q6" s="9" t="str">
        <f>RIGHT(VLOOKUP(C6,'EsteSi-AquiSePegaLaData'!C:F,4,0),LEN(VLOOKUP(C6,'EsteSi-AquiSePegaLaData'!C:F,4,0))-LEN(TRIM(C6))-26)</f>
        <v xml:space="preserve"> </v>
      </c>
      <c r="R6" s="6" t="str">
        <f t="shared" si="2"/>
        <v>INSERT INTO mst_QuerysSqlite VALUES('01','005','ELIMINAR mst_Tablas','0','999','-- Id: 005 / NombreQuery: ELIMINAR mst_Tablas  ','0','NONQUERY','mst_Tablas','DELETE','AC','44363337',GETDATE(),'44363337',GETDATE())</v>
      </c>
    </row>
    <row r="7" spans="1:18" x14ac:dyDescent="0.35">
      <c r="A7" s="1" t="s">
        <v>15</v>
      </c>
      <c r="B7" s="1" t="s">
        <v>49</v>
      </c>
      <c r="C7" s="10" t="s">
        <v>1080</v>
      </c>
      <c r="D7" s="1" t="s">
        <v>18</v>
      </c>
      <c r="E7">
        <v>999</v>
      </c>
      <c r="F7" t="str">
        <f t="shared" si="0"/>
        <v>-- Id: 006 / NombreQuery: ELIMINAR TABLA mst_Tablas  _x000D_
DROP TABLE IF EXISTS mst_Tablas</v>
      </c>
      <c r="G7" s="1">
        <f t="shared" si="1"/>
        <v>0</v>
      </c>
      <c r="H7" s="1" t="s">
        <v>21</v>
      </c>
      <c r="I7" s="1" t="s">
        <v>1085</v>
      </c>
      <c r="J7" s="1" t="s">
        <v>148</v>
      </c>
      <c r="K7" s="1" t="s">
        <v>24</v>
      </c>
      <c r="L7" s="1" t="s">
        <v>25</v>
      </c>
      <c r="M7" s="1" t="s">
        <v>178</v>
      </c>
      <c r="N7" s="1" t="s">
        <v>25</v>
      </c>
      <c r="O7" s="1" t="s">
        <v>178</v>
      </c>
      <c r="P7" s="1" t="s">
        <v>18</v>
      </c>
      <c r="Q7" s="9" t="str">
        <f>RIGHT(VLOOKUP(C7,'EsteSi-AquiSePegaLaData'!C:F,4,0),LEN(VLOOKUP(C7,'EsteSi-AquiSePegaLaData'!C:F,4,0))-LEN(TRIM(C7))-26)</f>
        <v xml:space="preserve"> _x000D_
DROP TABLE IF EXISTS mst_Tablas</v>
      </c>
      <c r="R7" s="6" t="str">
        <f t="shared" si="2"/>
        <v>INSERT INTO mst_QuerysSqlite VALUES('01','006','ELIMINAR TABLA mst_Tablas','0','999','-- Id: 006 / NombreQuery: ELIMINAR TABLA mst_Tablas  _x000D_
DROP TABLE IF EXISTS mst_Tablas','0','NONQUERY','mst_Tablas','DELETE TABLE','AC','44363337',GETDATE(),'44363337',GETDATE())</v>
      </c>
    </row>
    <row r="8" spans="1:18" x14ac:dyDescent="0.35">
      <c r="A8" s="1" t="s">
        <v>15</v>
      </c>
      <c r="B8" s="1" t="s">
        <v>54</v>
      </c>
      <c r="C8" t="s">
        <v>1081</v>
      </c>
      <c r="D8" s="1" t="s">
        <v>18</v>
      </c>
      <c r="E8">
        <v>999</v>
      </c>
      <c r="F8" t="str">
        <f t="shared" si="0"/>
        <v xml:space="preserve">-- Id: 007 / NombreQuery: INSERTAR mst_Tablas  </v>
      </c>
      <c r="G8" s="1">
        <f t="shared" si="1"/>
        <v>0</v>
      </c>
      <c r="H8" s="1" t="s">
        <v>21</v>
      </c>
      <c r="I8" s="1" t="s">
        <v>1085</v>
      </c>
      <c r="J8" s="1" t="s">
        <v>152</v>
      </c>
      <c r="K8" s="1" t="s">
        <v>24</v>
      </c>
      <c r="L8" s="1" t="s">
        <v>25</v>
      </c>
      <c r="M8" s="1" t="s">
        <v>185</v>
      </c>
      <c r="N8" s="1" t="s">
        <v>25</v>
      </c>
      <c r="O8" s="1" t="s">
        <v>185</v>
      </c>
      <c r="P8" s="1" t="s">
        <v>18</v>
      </c>
      <c r="Q8" s="9" t="str">
        <f>RIGHT(VLOOKUP(C8,'EsteSi-AquiSePegaLaData'!C:F,4,0),LEN(VLOOKUP(C8,'EsteSi-AquiSePegaLaData'!C:F,4,0))-LEN(TRIM(C8))-26)</f>
        <v xml:space="preserve"> </v>
      </c>
      <c r="R8" s="6" t="str">
        <f t="shared" si="2"/>
        <v>INSERT INTO mst_QuerysSqlite VALUES('01','007','INSERTAR mst_Tablas','0','999','-- Id: 007 / NombreQuery: INSERTAR mst_Tablas  ','0','NONQUERY','mst_Tablas','CREATE','AC','44363337',GETDATE(),'44363337',GETDATE())</v>
      </c>
    </row>
    <row r="9" spans="1:18" x14ac:dyDescent="0.35">
      <c r="A9" s="1" t="s">
        <v>15</v>
      </c>
      <c r="B9" s="1" t="s">
        <v>60</v>
      </c>
      <c r="C9" t="s">
        <v>1082</v>
      </c>
      <c r="D9" s="1" t="s">
        <v>18</v>
      </c>
      <c r="E9">
        <v>999</v>
      </c>
      <c r="F9" t="str">
        <f t="shared" si="0"/>
        <v xml:space="preserve">-- Id: 008 / NombreQuery: LIMPIAR TABLA mst_Tablas  </v>
      </c>
      <c r="G9" s="1">
        <f t="shared" si="1"/>
        <v>0</v>
      </c>
      <c r="H9" s="1" t="s">
        <v>21</v>
      </c>
      <c r="I9" s="1" t="s">
        <v>1085</v>
      </c>
      <c r="J9" s="1" t="s">
        <v>143</v>
      </c>
      <c r="K9" s="1" t="s">
        <v>24</v>
      </c>
      <c r="L9" s="1" t="s">
        <v>25</v>
      </c>
      <c r="M9" s="1" t="s">
        <v>185</v>
      </c>
      <c r="N9" s="1" t="s">
        <v>25</v>
      </c>
      <c r="O9" s="1" t="s">
        <v>185</v>
      </c>
      <c r="P9" s="1" t="s">
        <v>18</v>
      </c>
      <c r="Q9" s="9" t="str">
        <f>RIGHT(VLOOKUP(C9,'EsteSi-AquiSePegaLaData'!C:F,4,0),LEN(VLOOKUP(C9,'EsteSi-AquiSePegaLaData'!C:F,4,0))-LEN(TRIM(C9))-26)</f>
        <v xml:space="preserve"> </v>
      </c>
      <c r="R9" s="6" t="str">
        <f t="shared" si="2"/>
        <v>INSERT INTO mst_QuerysSqlite VALUES('01','008','LIMPIAR TABLA mst_Tablas','0','999','-- Id: 008 / NombreQuery: LIMPIAR TABLA mst_Tablas  ','0','NONQUERY','mst_Tablas','DELETE','AC','44363337',GETDATE(),'44363337',GETDATE())</v>
      </c>
    </row>
    <row r="10" spans="1:18" x14ac:dyDescent="0.35">
      <c r="A10" s="1" t="s">
        <v>15</v>
      </c>
      <c r="B10" s="1" t="s">
        <v>65</v>
      </c>
      <c r="C10" t="s">
        <v>1083</v>
      </c>
      <c r="D10" s="1" t="s">
        <v>18</v>
      </c>
      <c r="E10">
        <v>999</v>
      </c>
      <c r="F10" t="str">
        <f t="shared" si="0"/>
        <v xml:space="preserve">-- Id: 009 / NombreQuery: LISTAR mst_Tablas  </v>
      </c>
      <c r="G10" s="1">
        <f t="shared" si="1"/>
        <v>0</v>
      </c>
      <c r="H10" s="1" t="s">
        <v>135</v>
      </c>
      <c r="I10" s="1" t="s">
        <v>1085</v>
      </c>
      <c r="J10" s="1" t="s">
        <v>126</v>
      </c>
      <c r="K10" s="1" t="s">
        <v>24</v>
      </c>
      <c r="L10" s="1" t="s">
        <v>25</v>
      </c>
      <c r="M10" s="1" t="s">
        <v>192</v>
      </c>
      <c r="N10" s="1" t="s">
        <v>25</v>
      </c>
      <c r="O10" s="1" t="s">
        <v>192</v>
      </c>
      <c r="P10" s="1" t="s">
        <v>18</v>
      </c>
      <c r="Q10" s="9" t="str">
        <f>RIGHT(VLOOKUP(C10,'EsteSi-AquiSePegaLaData'!C:F,4,0),LEN(VLOOKUP(C10,'EsteSi-AquiSePegaLaData'!C:F,4,0))-LEN(TRIM(C10))-26)</f>
        <v xml:space="preserve"> </v>
      </c>
      <c r="R10" s="6" t="str">
        <f t="shared" si="2"/>
        <v>INSERT INTO mst_QuerysSqlite VALUES('01','009','LISTAR mst_Tablas','0','999','-- Id: 009 / NombreQuery: LISTAR mst_Tablas  ','0','DATATABLE','mst_Tablas','READ','AC','44363337',GETDATE(),'44363337',GETDATE())</v>
      </c>
    </row>
    <row r="11" spans="1:18" x14ac:dyDescent="0.35">
      <c r="A11" s="1" t="s">
        <v>15</v>
      </c>
      <c r="B11" s="1" t="s">
        <v>71</v>
      </c>
      <c r="C11" t="s">
        <v>1084</v>
      </c>
      <c r="D11" s="1" t="s">
        <v>18</v>
      </c>
      <c r="E11">
        <v>999</v>
      </c>
      <c r="F11" t="str">
        <f t="shared" si="0"/>
        <v xml:space="preserve">-- Id: 010 / NombreQuery: OBTENER mst_Tablas  </v>
      </c>
      <c r="G11" s="1">
        <f t="shared" si="1"/>
        <v>0</v>
      </c>
      <c r="H11" s="1" t="s">
        <v>135</v>
      </c>
      <c r="I11" s="1" t="s">
        <v>1085</v>
      </c>
      <c r="J11" s="1" t="s">
        <v>126</v>
      </c>
      <c r="K11" s="1" t="s">
        <v>24</v>
      </c>
      <c r="L11" s="1" t="s">
        <v>25</v>
      </c>
      <c r="M11" s="1" t="s">
        <v>192</v>
      </c>
      <c r="N11" s="1" t="s">
        <v>25</v>
      </c>
      <c r="O11" s="1" t="s">
        <v>192</v>
      </c>
      <c r="P11" s="1" t="s">
        <v>18</v>
      </c>
      <c r="Q11" s="9" t="str">
        <f>RIGHT(VLOOKUP(C11,'EsteSi-AquiSePegaLaData'!C:F,4,0),LEN(VLOOKUP(C11,'EsteSi-AquiSePegaLaData'!C:F,4,0))-LEN(TRIM(C11))-26)</f>
        <v xml:space="preserve"> </v>
      </c>
      <c r="R11" s="6" t="str">
        <f t="shared" si="2"/>
        <v>INSERT INTO mst_QuerysSqlite VALUES('01','010','OBTENER mst_Tablas','0','999','-- Id: 010 / NombreQuery: OBTENER mst_Tablas  ','0','DATATABLE','mst_Tablas','READ','AC','44363337',GETDATE(),'44363337',GETDATE())</v>
      </c>
    </row>
    <row r="12" spans="1:18" x14ac:dyDescent="0.35">
      <c r="A12" s="1" t="s">
        <v>15</v>
      </c>
      <c r="B12" s="1" t="s">
        <v>76</v>
      </c>
      <c r="C12" s="1" t="s">
        <v>17</v>
      </c>
      <c r="D12" s="1" t="s">
        <v>18</v>
      </c>
      <c r="E12">
        <v>1</v>
      </c>
      <c r="F12" t="str">
        <f t="shared" si="0"/>
        <v>-- Id: 011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v>
      </c>
      <c r="G12" s="1">
        <f t="shared" si="1"/>
        <v>0</v>
      </c>
      <c r="H12" s="1" t="s">
        <v>21</v>
      </c>
      <c r="I12" s="1" t="s">
        <v>22</v>
      </c>
      <c r="J12" s="1" t="s">
        <v>23</v>
      </c>
      <c r="K12" s="1" t="s">
        <v>24</v>
      </c>
      <c r="L12" s="1" t="s">
        <v>25</v>
      </c>
      <c r="M12" s="1" t="s">
        <v>26</v>
      </c>
      <c r="N12" s="1" t="s">
        <v>25</v>
      </c>
      <c r="O12" s="1" t="s">
        <v>26</v>
      </c>
      <c r="P12">
        <v>1</v>
      </c>
      <c r="Q12" s="9" t="str">
        <f>RIGHT(VLOOKUP(C12,'EsteSi-AquiSePegaLaData'!C:F,4,0),LEN(VLOOKUP(C12,'EsteSi-AquiSePegaLaData'!C:F,4,0))-LEN(TRIM(C12))-26)</f>
        <v xml:space="preserve"> _x000D_
CREATE TABLE IF NOT EXISTS mst_Estados (_x000D_
   Id                     VARCHAR (3)   PRIMARY KEY,_x000D_
   Dex                    VARCHAR (100) NOT NULL,_x000D_
   IdUsuarioCrea          VARCHAR (50),_x000D_
   FechaHoraCreacion      DATETIME,_x000D_
   IdUsuarioActualiza     VARCHAR (50),_x000D_
   FechaHoraActualizacion DATETIME_x000D_
);</v>
      </c>
      <c r="R12" s="6" t="str">
        <f t="shared" si="2"/>
        <v>INSERT INTO mst_QuerysSqlite VALUES('01','011','CREAR TABLA mst_Estados','0','1','-- Id: 011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);','0','NONQUERY','mst_Estados','CREATE TABLE','AC','44363337',GETDATE(),'44363337',GETDATE())</v>
      </c>
    </row>
    <row r="13" spans="1:18" x14ac:dyDescent="0.35">
      <c r="A13" s="1" t="s">
        <v>15</v>
      </c>
      <c r="B13" s="1" t="s">
        <v>82</v>
      </c>
      <c r="C13" s="1" t="s">
        <v>289</v>
      </c>
      <c r="D13" s="1" t="s">
        <v>18</v>
      </c>
      <c r="E13">
        <v>999</v>
      </c>
      <c r="F13" t="str">
        <f t="shared" ref="F13:F76" si="3">CONCATENATE("-- Id: ",B13," / NombreQuery: ",C13," ",Q13)</f>
        <v>-- Id: 012 / NombreQuery: ACTUALIZAR mst_Estados  _x000D_
UPDATE mst_Estados_x000D_
   SET Dex = ?,_x000D_
       IdUsuarioActualiza = ?,_x000D_
       FechaHoraActualizacion = DATETIME(''now'',_x000D_
                                         ''localtime'') _x000D_
 WHERE Id = ?;</v>
      </c>
      <c r="G13" s="1">
        <f t="shared" ref="G13:G76" si="4">LEN(F13)-LEN(SUBSTITUTE(F13,"?",""))</f>
        <v>3</v>
      </c>
      <c r="H13" s="1" t="s">
        <v>21</v>
      </c>
      <c r="I13" s="1" t="s">
        <v>22</v>
      </c>
      <c r="J13" s="1" t="s">
        <v>131</v>
      </c>
      <c r="K13" s="1" t="s">
        <v>24</v>
      </c>
      <c r="L13" s="1" t="s">
        <v>25</v>
      </c>
      <c r="M13" s="1" t="s">
        <v>291</v>
      </c>
      <c r="N13" s="1" t="s">
        <v>25</v>
      </c>
      <c r="O13" s="1" t="s">
        <v>291</v>
      </c>
      <c r="P13">
        <v>1</v>
      </c>
      <c r="Q13" s="9" t="str">
        <f>RIGHT(VLOOKUP(C13,'EsteSi-AquiSePegaLaData'!C:F,4,0),LEN(VLOOKUP(C13,'EsteSi-AquiSePegaLaData'!C:F,4,0))-LEN(TRIM(C13))-26)</f>
        <v xml:space="preserve"> _x000D_
UPDATE mst_Estados_x000D_
   SET Dex = ?,_x000D_
       IdUsuarioActualiza = ?,_x000D_
       FechaHoraActualizacion = DATETIME(''now'',_x000D_
                                         ''localtime'') _x000D_
 WHERE Id = ?;</v>
      </c>
      <c r="R13" s="6" t="str">
        <f t="shared" ref="R13:R76" si="5">CONCATENATE("INSERT INTO mst_QuerysSqlite VALUES('",A13,"','",B13,"','",C13,"','",D13,"','",E13,"','",SUBSTITUTE(F13,"''","''''"),"','",G13,"','",H13,"','",I13,"','",J13,"','",K13,"','44363337',GETDATE(),'44363337',GETDATE())")</f>
        <v>INSERT INTO mst_QuerysSqlite VALUES('01','012','ACTUALIZAR mst_Estados','0','999','-- Id: 012 / NombreQuery: ACTUALIZAR mst_Estados  _x000D_
UPDATE mst_Estados_x000D_
   SET Dex = ?,_x000D_
       IdUsuarioActualiza = ?,_x000D_
       FechaHoraActualizacion = DATETIME(''''now'''',_x000D_
                                         ''''localtime'''') _x000D_
 WHERE Id = ?;','3','NONQUERY','mst_Estados','UPDATE','AC','44363337',GETDATE(),'44363337',GETDATE())</v>
      </c>
    </row>
    <row r="14" spans="1:18" x14ac:dyDescent="0.35">
      <c r="A14" s="1" t="s">
        <v>15</v>
      </c>
      <c r="B14" s="1" t="s">
        <v>87</v>
      </c>
      <c r="C14" s="1" t="s">
        <v>293</v>
      </c>
      <c r="D14" s="1" t="s">
        <v>18</v>
      </c>
      <c r="E14">
        <v>999</v>
      </c>
      <c r="F14" t="str">
        <f t="shared" si="3"/>
        <v>-- Id: 013 / NombreQuery: CLAVE VALOR mst_Estados  _x000D_
SELECT Id Clave,_x000D_
       Dex Valor,_x000D_
       Id || '' | '' || Dex Concatenado_x000D_
  FROM mst_Estados;</v>
      </c>
      <c r="G14" s="1">
        <f t="shared" si="4"/>
        <v>0</v>
      </c>
      <c r="H14" s="1" t="s">
        <v>135</v>
      </c>
      <c r="I14" s="1" t="s">
        <v>22</v>
      </c>
      <c r="J14" s="1" t="s">
        <v>126</v>
      </c>
      <c r="K14" s="1" t="s">
        <v>24</v>
      </c>
      <c r="L14" s="1" t="s">
        <v>25</v>
      </c>
      <c r="M14" s="1" t="s">
        <v>291</v>
      </c>
      <c r="N14" s="1" t="s">
        <v>25</v>
      </c>
      <c r="O14" s="1" t="s">
        <v>291</v>
      </c>
      <c r="P14">
        <v>1</v>
      </c>
      <c r="Q14" s="9" t="str">
        <f>RIGHT(VLOOKUP(C14,'EsteSi-AquiSePegaLaData'!C:F,4,0),LEN(VLOOKUP(C14,'EsteSi-AquiSePegaLaData'!C:F,4,0))-LEN(TRIM(C14))-26)</f>
        <v xml:space="preserve"> _x000D_
SELECT Id Clave,_x000D_
       Dex Valor,_x000D_
       Id || '' | '' || Dex Concatenado_x000D_
  FROM mst_Estados;</v>
      </c>
      <c r="R14" s="6" t="str">
        <f t="shared" si="5"/>
        <v>INSERT INTO mst_QuerysSqlite VALUES('01','013','CLAVE VALOR mst_Estados','0','999','-- Id: 013 / NombreQuery: CLAVE VALOR mst_Estados  _x000D_
SELECT Id Clave,_x000D_
       Dex Valor,_x000D_
       Id || '''' | '''' || Dex Concatenado_x000D_
  FROM mst_Estados;','0','DATATABLE','mst_Estados','READ','AC','44363337',GETDATE(),'44363337',GETDATE())</v>
      </c>
    </row>
    <row r="15" spans="1:18" x14ac:dyDescent="0.35">
      <c r="A15" s="1" t="s">
        <v>15</v>
      </c>
      <c r="B15" s="1" t="s">
        <v>93</v>
      </c>
      <c r="C15" s="1" t="s">
        <v>296</v>
      </c>
      <c r="D15" s="1" t="s">
        <v>18</v>
      </c>
      <c r="E15">
        <v>999</v>
      </c>
      <c r="F15" t="str">
        <f t="shared" si="3"/>
        <v>-- Id: 014 / NombreQuery: DESCARGAR DATA mst_Estados  _x000D_
EXEC sp_Dgm_Gen_ListarEstados</v>
      </c>
      <c r="G15" s="1">
        <f t="shared" si="4"/>
        <v>0</v>
      </c>
      <c r="H15" s="1" t="s">
        <v>135</v>
      </c>
      <c r="I15" s="1" t="s">
        <v>22</v>
      </c>
      <c r="J15" s="1" t="s">
        <v>126</v>
      </c>
      <c r="K15" s="1" t="s">
        <v>24</v>
      </c>
      <c r="L15" s="1" t="s">
        <v>25</v>
      </c>
      <c r="M15" s="1" t="s">
        <v>298</v>
      </c>
      <c r="N15" s="1" t="s">
        <v>25</v>
      </c>
      <c r="O15" s="1" t="s">
        <v>298</v>
      </c>
      <c r="P15">
        <v>1</v>
      </c>
      <c r="Q15" s="9" t="str">
        <f>RIGHT(VLOOKUP(C15,'EsteSi-AquiSePegaLaData'!C:F,4,0),LEN(VLOOKUP(C15,'EsteSi-AquiSePegaLaData'!C:F,4,0))-LEN(TRIM(C15))-26)</f>
        <v xml:space="preserve"> _x000D_
EXEC sp_Dgm_Gen_ListarEstados</v>
      </c>
      <c r="R15" s="6" t="str">
        <f t="shared" si="5"/>
        <v>INSERT INTO mst_QuerysSqlite VALUES('01','014','DESCARGAR DATA mst_Estados','0','999','-- Id: 014 / NombreQuery: DESCARGAR DATA mst_Estados  _x000D_
EXEC sp_Dgm_Gen_ListarEstados','0','DATATABLE','mst_Estados','READ','AC','44363337',GETDATE(),'44363337',GETDATE())</v>
      </c>
    </row>
    <row r="16" spans="1:18" x14ac:dyDescent="0.35">
      <c r="A16" s="1" t="s">
        <v>15</v>
      </c>
      <c r="B16" s="1" t="s">
        <v>97</v>
      </c>
      <c r="C16" s="1" t="s">
        <v>300</v>
      </c>
      <c r="D16" s="1" t="s">
        <v>18</v>
      </c>
      <c r="E16">
        <v>999</v>
      </c>
      <c r="F16" t="str">
        <f t="shared" si="3"/>
        <v>-- Id: 015 / NombreQuery: ELIMINAR mst_Estados  _x000D_
DELETE FROM mst_Estados_x000D_
      WHERE Id = ?;</v>
      </c>
      <c r="G16" s="1">
        <f t="shared" si="4"/>
        <v>1</v>
      </c>
      <c r="H16" s="1" t="s">
        <v>21</v>
      </c>
      <c r="I16" s="1" t="s">
        <v>22</v>
      </c>
      <c r="J16" s="1" t="s">
        <v>143</v>
      </c>
      <c r="K16" s="1" t="s">
        <v>24</v>
      </c>
      <c r="L16" s="1" t="s">
        <v>25</v>
      </c>
      <c r="M16" s="1" t="s">
        <v>298</v>
      </c>
      <c r="N16" s="1" t="s">
        <v>25</v>
      </c>
      <c r="O16" s="1" t="s">
        <v>298</v>
      </c>
      <c r="P16">
        <v>1</v>
      </c>
      <c r="Q16" s="9" t="str">
        <f>RIGHT(VLOOKUP(C16,'EsteSi-AquiSePegaLaData'!C:F,4,0),LEN(VLOOKUP(C16,'EsteSi-AquiSePegaLaData'!C:F,4,0))-LEN(TRIM(C16))-26)</f>
        <v xml:space="preserve"> _x000D_
DELETE FROM mst_Estados_x000D_
      WHERE Id = ?;</v>
      </c>
      <c r="R16" s="6" t="str">
        <f t="shared" si="5"/>
        <v>INSERT INTO mst_QuerysSqlite VALUES('01','015','ELIMINAR mst_Estados','0','999','-- Id: 015 / NombreQuery: ELIMINAR mst_Estados  _x000D_
DELETE FROM mst_Estados_x000D_
      WHERE Id = ?;','1','NONQUERY','mst_Estados','DELETE','AC','44363337',GETDATE(),'44363337',GETDATE())</v>
      </c>
    </row>
    <row r="17" spans="1:18" x14ac:dyDescent="0.35">
      <c r="A17" s="1" t="s">
        <v>15</v>
      </c>
      <c r="B17" s="1" t="s">
        <v>102</v>
      </c>
      <c r="C17" s="1" t="s">
        <v>303</v>
      </c>
      <c r="D17" s="1" t="s">
        <v>18</v>
      </c>
      <c r="E17">
        <v>999</v>
      </c>
      <c r="F17" t="str">
        <f t="shared" si="3"/>
        <v>-- Id: 016 / NombreQuery: ELIMINAR TABLA mst_Estados  _x000D_
DROP TABLE IF EXISTS mst_Estados;</v>
      </c>
      <c r="G17" s="1">
        <f t="shared" si="4"/>
        <v>0</v>
      </c>
      <c r="H17" s="1" t="s">
        <v>21</v>
      </c>
      <c r="I17" s="1" t="s">
        <v>22</v>
      </c>
      <c r="J17" s="1" t="s">
        <v>148</v>
      </c>
      <c r="K17" s="1" t="s">
        <v>24</v>
      </c>
      <c r="L17" s="1" t="s">
        <v>25</v>
      </c>
      <c r="M17" s="1" t="s">
        <v>305</v>
      </c>
      <c r="N17" s="1" t="s">
        <v>25</v>
      </c>
      <c r="O17" s="1" t="s">
        <v>305</v>
      </c>
      <c r="P17">
        <v>1</v>
      </c>
      <c r="Q17" s="9" t="str">
        <f>RIGHT(VLOOKUP(C17,'EsteSi-AquiSePegaLaData'!C:F,4,0),LEN(VLOOKUP(C17,'EsteSi-AquiSePegaLaData'!C:F,4,0))-LEN(TRIM(C17))-26)</f>
        <v xml:space="preserve"> _x000D_
DROP TABLE IF EXISTS mst_Estados;</v>
      </c>
      <c r="R17" s="6" t="str">
        <f t="shared" si="5"/>
        <v>INSERT INTO mst_QuerysSqlite VALUES('01','016','ELIMINAR TABLA mst_Estados','0','999','-- Id: 016 / NombreQuery: ELIMINAR TABLA mst_Estados  _x000D_
DROP TABLE IF EXISTS mst_Estados;','0','NONQUERY','mst_Estados','DELETE TABLE','AC','44363337',GETDATE(),'44363337',GETDATE())</v>
      </c>
    </row>
    <row r="18" spans="1:18" x14ac:dyDescent="0.35">
      <c r="A18" s="1" t="s">
        <v>15</v>
      </c>
      <c r="B18" s="1" t="s">
        <v>108</v>
      </c>
      <c r="C18" s="1" t="s">
        <v>307</v>
      </c>
      <c r="D18" s="1" t="s">
        <v>18</v>
      </c>
      <c r="E18">
        <v>999</v>
      </c>
      <c r="F18" t="str">
        <f t="shared" si="3"/>
        <v>-- Id: 017 / NombreQuery: INSERTAR mst_Estados  _x000D_
INSERT INTO mst_Estados VALUES (_x000D_
                           ?,--Id,_x000D_
                           ?,--Dex,_x000D_
                           ?,--IdUsuarioCrea,_x000D_
                           DATETIME(''now'',''localtime''),_x000D_
                           ?,--IdUsuarioActualiza,_x000D_
                           DATETIME(''now'',''localtime'') _x000D_
                        );</v>
      </c>
      <c r="G18" s="1">
        <f t="shared" si="4"/>
        <v>4</v>
      </c>
      <c r="H18" s="1" t="s">
        <v>21</v>
      </c>
      <c r="I18" s="1" t="s">
        <v>22</v>
      </c>
      <c r="J18" s="1" t="s">
        <v>152</v>
      </c>
      <c r="K18" s="1" t="s">
        <v>24</v>
      </c>
      <c r="L18" s="1" t="s">
        <v>25</v>
      </c>
      <c r="M18" s="1" t="s">
        <v>305</v>
      </c>
      <c r="N18" s="1" t="s">
        <v>25</v>
      </c>
      <c r="O18" s="1" t="s">
        <v>305</v>
      </c>
      <c r="P18">
        <v>1</v>
      </c>
      <c r="Q18" s="9" t="str">
        <f>RIGHT(VLOOKUP(C18,'EsteSi-AquiSePegaLaData'!C:F,4,0),LEN(VLOOKUP(C18,'EsteSi-AquiSePegaLaData'!C:F,4,0))-LEN(TRIM(C18))-26)</f>
        <v xml:space="preserve"> _x000D_
INSERT INTO mst_Estados VALUES (_x000D_
                           ?,--Id,_x000D_
                           ?,--Dex,_x000D_
                           ?,--IdUsuarioCrea,_x000D_
                           DATETIME(''now'',''localtime''),_x000D_
                           ?,--IdUsuarioActualiza,_x000D_
                           DATETIME(''now'',''localtime'') _x000D_
                        );</v>
      </c>
      <c r="R18" s="6" t="str">
        <f t="shared" si="5"/>
        <v>INSERT INTO mst_QuerysSqlite VALUES('01','017','INSERTAR mst_Estados','0','999','-- Id: 017 / NombreQuery: INSERTAR mst_Estados  _x000D_
INSERT INTO mst_Estados VALUES (_x000D_
                           ?,--Id,_x000D_
                           ?,--Dex,_x000D_
                           ?,--IdUsuarioCrea,_x000D_
                           DATETIME(''''now'''',''''localtime''''),_x000D_
                           ?,--IdUsuarioActualiza,_x000D_
                           DATETIME(''''now'''',''''localtime'''') _x000D_
                        );','4','NONQUERY','mst_Estados','CREATE','AC','44363337',GETDATE(),'44363337',GETDATE())</v>
      </c>
    </row>
    <row r="19" spans="1:18" x14ac:dyDescent="0.35">
      <c r="A19" s="1" t="s">
        <v>15</v>
      </c>
      <c r="B19" s="1" t="s">
        <v>112</v>
      </c>
      <c r="C19" s="1" t="s">
        <v>310</v>
      </c>
      <c r="D19" s="1" t="s">
        <v>18</v>
      </c>
      <c r="E19">
        <v>999</v>
      </c>
      <c r="F19" t="str">
        <f t="shared" si="3"/>
        <v>-- Id: 018 / NombreQuery: LIMPIAR TABLA mst_Estados  _x000D_
DELETE FROM mst_Estados;</v>
      </c>
      <c r="G19" s="1">
        <f t="shared" si="4"/>
        <v>0</v>
      </c>
      <c r="H19" s="1" t="s">
        <v>21</v>
      </c>
      <c r="I19" s="1" t="s">
        <v>22</v>
      </c>
      <c r="J19" s="1" t="s">
        <v>143</v>
      </c>
      <c r="K19" s="1" t="s">
        <v>24</v>
      </c>
      <c r="L19" s="1" t="s">
        <v>25</v>
      </c>
      <c r="M19" s="1" t="s">
        <v>312</v>
      </c>
      <c r="N19" s="1" t="s">
        <v>25</v>
      </c>
      <c r="O19" s="1" t="s">
        <v>312</v>
      </c>
      <c r="P19">
        <v>1</v>
      </c>
      <c r="Q19" s="9" t="str">
        <f>RIGHT(VLOOKUP(C19,'EsteSi-AquiSePegaLaData'!C:F,4,0),LEN(VLOOKUP(C19,'EsteSi-AquiSePegaLaData'!C:F,4,0))-LEN(TRIM(C19))-26)</f>
        <v xml:space="preserve"> _x000D_
DELETE FROM mst_Estados;</v>
      </c>
      <c r="R19" s="6" t="str">
        <f t="shared" si="5"/>
        <v>INSERT INTO mst_QuerysSqlite VALUES('01','018','LIMPIAR TABLA mst_Estados','0','999','-- Id: 018 / NombreQuery: LIMPIAR TABLA mst_Estados  _x000D_
DELETE FROM mst_Estados;','0','NONQUERY','mst_Estados','DELETE','AC','44363337',GETDATE(),'44363337',GETDATE())</v>
      </c>
    </row>
    <row r="20" spans="1:18" x14ac:dyDescent="0.35">
      <c r="A20" s="1" t="s">
        <v>15</v>
      </c>
      <c r="B20" s="1" t="s">
        <v>117</v>
      </c>
      <c r="C20" s="1" t="s">
        <v>314</v>
      </c>
      <c r="D20" s="1" t="s">
        <v>18</v>
      </c>
      <c r="E20">
        <v>999</v>
      </c>
      <c r="F20" t="str">
        <f t="shared" si="3"/>
        <v>-- Id: 019 / NombreQuery: LISTAR mst_Estados  _x000D_
SELECT *_x000D_
  FROM mst_Estados;</v>
      </c>
      <c r="G20" s="1">
        <f t="shared" si="4"/>
        <v>0</v>
      </c>
      <c r="H20" s="1" t="s">
        <v>135</v>
      </c>
      <c r="I20" s="1" t="s">
        <v>22</v>
      </c>
      <c r="J20" s="1" t="s">
        <v>126</v>
      </c>
      <c r="K20" s="1" t="s">
        <v>24</v>
      </c>
      <c r="L20" s="1" t="s">
        <v>25</v>
      </c>
      <c r="M20" s="1" t="s">
        <v>312</v>
      </c>
      <c r="N20" s="1" t="s">
        <v>25</v>
      </c>
      <c r="O20" s="1" t="s">
        <v>312</v>
      </c>
      <c r="P20">
        <v>1</v>
      </c>
      <c r="Q20" s="9" t="str">
        <f>RIGHT(VLOOKUP(C20,'EsteSi-AquiSePegaLaData'!C:F,4,0),LEN(VLOOKUP(C20,'EsteSi-AquiSePegaLaData'!C:F,4,0))-LEN(TRIM(C20))-26)</f>
        <v xml:space="preserve"> _x000D_
SELECT *_x000D_
  FROM mst_Estados;</v>
      </c>
      <c r="R20" s="6" t="str">
        <f t="shared" si="5"/>
        <v>INSERT INTO mst_QuerysSqlite VALUES('01','019','LISTAR mst_Estados','0','999','-- Id: 019 / NombreQuery: LISTAR mst_Estados  _x000D_
SELECT *_x000D_
  FROM mst_Estados;','0','DATATABLE','mst_Estados','READ','AC','44363337',GETDATE(),'44363337',GETDATE())</v>
      </c>
    </row>
    <row r="21" spans="1:18" x14ac:dyDescent="0.35">
      <c r="A21" s="1" t="s">
        <v>15</v>
      </c>
      <c r="B21" s="1" t="s">
        <v>121</v>
      </c>
      <c r="C21" s="1" t="s">
        <v>317</v>
      </c>
      <c r="D21" s="1" t="s">
        <v>18</v>
      </c>
      <c r="E21">
        <v>999</v>
      </c>
      <c r="F21" t="str">
        <f t="shared" si="3"/>
        <v>-- Id: 020 / NombreQuery: OBTENER mst_Estados  _x000D_
SELECT *_x000D_
  FROM mst_Estados_x000D_
 WHERE Id = ?;</v>
      </c>
      <c r="G21" s="1">
        <f t="shared" si="4"/>
        <v>1</v>
      </c>
      <c r="H21" s="1" t="s">
        <v>135</v>
      </c>
      <c r="I21" s="1" t="s">
        <v>22</v>
      </c>
      <c r="J21" s="1" t="s">
        <v>126</v>
      </c>
      <c r="K21" s="1" t="s">
        <v>24</v>
      </c>
      <c r="L21" s="1" t="s">
        <v>25</v>
      </c>
      <c r="M21" s="1" t="s">
        <v>319</v>
      </c>
      <c r="N21" s="1" t="s">
        <v>25</v>
      </c>
      <c r="O21" s="1" t="s">
        <v>319</v>
      </c>
      <c r="P21">
        <v>1</v>
      </c>
      <c r="Q21" s="9" t="str">
        <f>RIGHT(VLOOKUP(C21,'EsteSi-AquiSePegaLaData'!C:F,4,0),LEN(VLOOKUP(C21,'EsteSi-AquiSePegaLaData'!C:F,4,0))-LEN(TRIM(C21))-26)</f>
        <v xml:space="preserve"> _x000D_
SELECT *_x000D_
  FROM mst_Estados_x000D_
 WHERE Id = ?;</v>
      </c>
      <c r="R21" s="6" t="str">
        <f t="shared" si="5"/>
        <v>INSERT INTO mst_QuerysSqlite VALUES('01','020','OBTENER mst_Estados','0','999','-- Id: 020 / NombreQuery: OBTENER mst_Estados  _x000D_
SELECT *_x000D_
  FROM mst_Estados_x000D_
 WHERE Id = ?;','1','DATATABLE','mst_Estados','READ','AC','44363337',GETDATE(),'44363337',GETDATE())</v>
      </c>
    </row>
    <row r="22" spans="1:18" x14ac:dyDescent="0.35">
      <c r="A22" s="1" t="s">
        <v>15</v>
      </c>
      <c r="B22" s="1" t="s">
        <v>128</v>
      </c>
      <c r="C22" s="1" t="s">
        <v>28</v>
      </c>
      <c r="D22" s="1" t="s">
        <v>18</v>
      </c>
      <c r="E22">
        <v>2</v>
      </c>
      <c r="F22" t="str">
        <f t="shared" si="3"/>
        <v xml:space="preserve">-- Id: 021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G22" s="1">
        <f t="shared" si="4"/>
        <v>0</v>
      </c>
      <c r="H22" s="1" t="s">
        <v>21</v>
      </c>
      <c r="I22" s="1" t="s">
        <v>31</v>
      </c>
      <c r="J22" s="1" t="s">
        <v>23</v>
      </c>
      <c r="K22" s="1" t="s">
        <v>24</v>
      </c>
      <c r="L22" s="1" t="s">
        <v>25</v>
      </c>
      <c r="M22" s="1" t="s">
        <v>26</v>
      </c>
      <c r="N22" s="1" t="s">
        <v>25</v>
      </c>
      <c r="O22" s="1" t="s">
        <v>26</v>
      </c>
      <c r="P22">
        <v>2</v>
      </c>
      <c r="Q22" s="9" t="str">
        <f>RIGHT(VLOOKUP(C22,'EsteSi-AquiSePegaLaData'!C:F,4,0),LEN(VLOOKUP(C22,'EsteSi-AquiSePegaLaData'!C:F,4,0))-LEN(TRIM(C22))-26)</f>
        <v xml:space="preserve">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R22" s="6" t="str">
        <f t="shared" si="5"/>
        <v>INSERT INTO mst_QuerysSqlite VALUES('01','021','CREAR TABLA mst_Empresas','0','2','-- Id: 021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','0','NONQUERY','mst_Empresas','CREATE TABLE','AC','44363337',GETDATE(),'44363337',GETDATE())</v>
      </c>
    </row>
    <row r="23" spans="1:18" x14ac:dyDescent="0.35">
      <c r="A23" s="1" t="s">
        <v>15</v>
      </c>
      <c r="B23" s="1" t="s">
        <v>132</v>
      </c>
      <c r="C23" s="1" t="s">
        <v>257</v>
      </c>
      <c r="D23" s="1" t="s">
        <v>18</v>
      </c>
      <c r="E23">
        <v>999</v>
      </c>
      <c r="F23" t="str">
        <f t="shared" si="3"/>
        <v>-- Id: 022 / NombreQuery: ACTUALIZAR mst_Empresas  _x000D_
UPDATE mst_Empresas_x000D_
   SET RazonSocial = ?,_x000D_
       Ruc = ?,_x000D_
       Direccion = ?,_x000D_
       Email = ?,_x000D_
       Telefono = ?,_x000D_
       IdEstado = ?,_x000D_
       FechaHoraActualizacion = DATETIME(''now'',_x000D_
                                         ''localtime'') _x000D_
 WHERE Id = ?;</v>
      </c>
      <c r="G23" s="1">
        <f t="shared" si="4"/>
        <v>7</v>
      </c>
      <c r="H23" s="1" t="s">
        <v>21</v>
      </c>
      <c r="I23" s="1" t="s">
        <v>31</v>
      </c>
      <c r="J23" s="1" t="s">
        <v>131</v>
      </c>
      <c r="K23" s="1" t="s">
        <v>24</v>
      </c>
      <c r="L23" s="1" t="s">
        <v>25</v>
      </c>
      <c r="M23" s="1" t="s">
        <v>259</v>
      </c>
      <c r="N23" s="1" t="s">
        <v>25</v>
      </c>
      <c r="O23" s="1" t="s">
        <v>259</v>
      </c>
      <c r="P23">
        <v>2</v>
      </c>
      <c r="Q23" s="9" t="str">
        <f>RIGHT(VLOOKUP(C23,'EsteSi-AquiSePegaLaData'!C:F,4,0),LEN(VLOOKUP(C23,'EsteSi-AquiSePegaLaData'!C:F,4,0))-LEN(TRIM(C23))-26)</f>
        <v xml:space="preserve"> _x000D_
UPDATE mst_Empresas_x000D_
   SET RazonSocial = ?,_x000D_
       Ruc = ?,_x000D_
       Direccion = ?,_x000D_
       Email = ?,_x000D_
       Telefono = ?,_x000D_
       IdEstado = ?,_x000D_
       FechaHoraActualizacion = DATETIME(''now'',_x000D_
                                         ''localtime'') _x000D_
 WHERE Id = ?;</v>
      </c>
      <c r="R23" s="6" t="str">
        <f t="shared" si="5"/>
        <v>INSERT INTO mst_QuerysSqlite VALUES('01','022','ACTUALIZAR mst_Empresas','0','999','-- Id: 022 / NombreQuery: ACTUALIZAR mst_Empresas  _x000D_
UPDATE mst_Empresas_x000D_
   SET RazonSocial = ?,_x000D_
       Ruc = ?,_x000D_
       Direccion = ?,_x000D_
       Email = ?,_x000D_
       Telefono = ?,_x000D_
       IdEstado = ?,_x000D_
       FechaHoraActualizacion = DATETIME(''''now'''',_x000D_
                                         ''''localtime'''') _x000D_
 WHERE Id = ?;','7','NONQUERY','mst_Empresas','UPDATE','AC','44363337',GETDATE(),'44363337',GETDATE())</v>
      </c>
    </row>
    <row r="24" spans="1:18" x14ac:dyDescent="0.35">
      <c r="A24" s="1" t="s">
        <v>15</v>
      </c>
      <c r="B24" s="1" t="s">
        <v>137</v>
      </c>
      <c r="C24" s="1" t="s">
        <v>261</v>
      </c>
      <c r="D24" s="1" t="s">
        <v>18</v>
      </c>
      <c r="E24">
        <v>999</v>
      </c>
      <c r="F24" t="str">
        <f t="shared" si="3"/>
        <v>-- Id: 023 / NombreQuery: CLAVE VALOR mst_Empresas  _x000D_
SELECT Id Clave,_x000D_
       RazonSocial Valor,_x000D_
       Id || '' | '' || RazonSocial Concatenado_x000D_
  FROM mst_Empresas;</v>
      </c>
      <c r="G24" s="1">
        <f t="shared" si="4"/>
        <v>0</v>
      </c>
      <c r="H24" s="1" t="s">
        <v>135</v>
      </c>
      <c r="I24" s="1" t="s">
        <v>31</v>
      </c>
      <c r="J24" s="1" t="s">
        <v>126</v>
      </c>
      <c r="K24" s="1" t="s">
        <v>24</v>
      </c>
      <c r="L24" s="1" t="s">
        <v>25</v>
      </c>
      <c r="M24" s="1" t="s">
        <v>259</v>
      </c>
      <c r="N24" s="1" t="s">
        <v>25</v>
      </c>
      <c r="O24" s="1" t="s">
        <v>259</v>
      </c>
      <c r="P24">
        <v>2</v>
      </c>
      <c r="Q24" s="9" t="str">
        <f>RIGHT(VLOOKUP(C24,'EsteSi-AquiSePegaLaData'!C:F,4,0),LEN(VLOOKUP(C24,'EsteSi-AquiSePegaLaData'!C:F,4,0))-LEN(TRIM(C24))-26)</f>
        <v xml:space="preserve"> _x000D_
SELECT Id Clave,_x000D_
       RazonSocial Valor,_x000D_
       Id || '' | '' || RazonSocial Concatenado_x000D_
  FROM mst_Empresas;</v>
      </c>
      <c r="R24" s="6" t="str">
        <f t="shared" si="5"/>
        <v>INSERT INTO mst_QuerysSqlite VALUES('01','023','CLAVE VALOR mst_Empresas','0','999','-- Id: 023 / NombreQuery: CLAVE VALOR mst_Empresas  _x000D_
SELECT Id Clave,_x000D_
       RazonSocial Valor,_x000D_
       Id || '''' | '''' || RazonSocial Concatenado_x000D_
  FROM mst_Empresas;','0','DATATABLE','mst_Empresas','READ','AC','44363337',GETDATE(),'44363337',GETDATE())</v>
      </c>
    </row>
    <row r="25" spans="1:18" x14ac:dyDescent="0.35">
      <c r="A25" s="1" t="s">
        <v>15</v>
      </c>
      <c r="B25" s="1" t="s">
        <v>140</v>
      </c>
      <c r="C25" s="1" t="s">
        <v>264</v>
      </c>
      <c r="D25" s="1" t="s">
        <v>18</v>
      </c>
      <c r="E25">
        <v>999</v>
      </c>
      <c r="F25" t="str">
        <f t="shared" si="3"/>
        <v>-- Id: 024 / NombreQuery: DESCARGAR DATA mst_Empresas  _x000D_
EXEC sp_Dgm_Gen_ListarEmpresas</v>
      </c>
      <c r="G25" s="1">
        <f t="shared" si="4"/>
        <v>0</v>
      </c>
      <c r="H25" s="1" t="s">
        <v>135</v>
      </c>
      <c r="I25" s="1" t="s">
        <v>31</v>
      </c>
      <c r="J25" s="1" t="s">
        <v>126</v>
      </c>
      <c r="K25" s="1" t="s">
        <v>24</v>
      </c>
      <c r="L25" s="1" t="s">
        <v>25</v>
      </c>
      <c r="M25" s="1" t="s">
        <v>266</v>
      </c>
      <c r="N25" s="1" t="s">
        <v>25</v>
      </c>
      <c r="O25" s="1" t="s">
        <v>266</v>
      </c>
      <c r="P25">
        <v>2</v>
      </c>
      <c r="Q25" s="9" t="str">
        <f>RIGHT(VLOOKUP(C25,'EsteSi-AquiSePegaLaData'!C:F,4,0),LEN(VLOOKUP(C25,'EsteSi-AquiSePegaLaData'!C:F,4,0))-LEN(TRIM(C25))-26)</f>
        <v xml:space="preserve"> _x000D_
EXEC sp_Dgm_Gen_ListarEmpresas</v>
      </c>
      <c r="R25" s="6" t="str">
        <f t="shared" si="5"/>
        <v>INSERT INTO mst_QuerysSqlite VALUES('01','024','DESCARGAR DATA mst_Empresas','0','999','-- Id: 024 / NombreQuery: DESCARGAR DATA mst_Empresas  _x000D_
EXEC sp_Dgm_Gen_ListarEmpresas','0','DATATABLE','mst_Empresas','READ','AC','44363337',GETDATE(),'44363337',GETDATE())</v>
      </c>
    </row>
    <row r="26" spans="1:18" x14ac:dyDescent="0.35">
      <c r="A26" s="1" t="s">
        <v>15</v>
      </c>
      <c r="B26" s="1" t="s">
        <v>145</v>
      </c>
      <c r="C26" s="1" t="s">
        <v>268</v>
      </c>
      <c r="D26" s="1" t="s">
        <v>18</v>
      </c>
      <c r="E26">
        <v>999</v>
      </c>
      <c r="F26" t="str">
        <f t="shared" si="3"/>
        <v>-- Id: 025 / NombreQuery: ELIMINAR mst_Empresas  _x000D_
DELETE FROM mst_Empresas_x000D_
      WHERE Id = ?;</v>
      </c>
      <c r="G26" s="1">
        <f t="shared" si="4"/>
        <v>1</v>
      </c>
      <c r="H26" s="1" t="s">
        <v>21</v>
      </c>
      <c r="I26" s="1" t="s">
        <v>31</v>
      </c>
      <c r="J26" s="1" t="s">
        <v>143</v>
      </c>
      <c r="K26" s="1" t="s">
        <v>24</v>
      </c>
      <c r="L26" s="1" t="s">
        <v>25</v>
      </c>
      <c r="M26" s="1" t="s">
        <v>266</v>
      </c>
      <c r="N26" s="1" t="s">
        <v>25</v>
      </c>
      <c r="O26" s="1" t="s">
        <v>266</v>
      </c>
      <c r="P26">
        <v>2</v>
      </c>
      <c r="Q26" s="9" t="str">
        <f>RIGHT(VLOOKUP(C26,'EsteSi-AquiSePegaLaData'!C:F,4,0),LEN(VLOOKUP(C26,'EsteSi-AquiSePegaLaData'!C:F,4,0))-LEN(TRIM(C26))-26)</f>
        <v xml:space="preserve"> _x000D_
DELETE FROM mst_Empresas_x000D_
      WHERE Id = ?;</v>
      </c>
      <c r="R26" s="6" t="str">
        <f t="shared" si="5"/>
        <v>INSERT INTO mst_QuerysSqlite VALUES('01','025','ELIMINAR mst_Empresas','0','999','-- Id: 025 / NombreQuery: ELIMINAR mst_Empresas  _x000D_
DELETE FROM mst_Empresas_x000D_
      WHERE Id = ?;','1','NONQUERY','mst_Empresas','DELETE','AC','44363337',GETDATE(),'44363337',GETDATE())</v>
      </c>
    </row>
    <row r="27" spans="1:18" x14ac:dyDescent="0.35">
      <c r="A27" s="1" t="s">
        <v>15</v>
      </c>
      <c r="B27" s="1" t="s">
        <v>149</v>
      </c>
      <c r="C27" s="1" t="s">
        <v>271</v>
      </c>
      <c r="D27" s="1" t="s">
        <v>18</v>
      </c>
      <c r="E27">
        <v>999</v>
      </c>
      <c r="F27" t="str">
        <f t="shared" si="3"/>
        <v>-- Id: 026 / NombreQuery: ELIMINAR TABLA mst_Empresas  _x000D_
DROP TABLE IF EXISTS mst_Empresas;</v>
      </c>
      <c r="G27" s="1">
        <f t="shared" si="4"/>
        <v>0</v>
      </c>
      <c r="H27" s="1" t="s">
        <v>21</v>
      </c>
      <c r="I27" s="1" t="s">
        <v>31</v>
      </c>
      <c r="J27" s="1" t="s">
        <v>148</v>
      </c>
      <c r="K27" s="1" t="s">
        <v>24</v>
      </c>
      <c r="L27" s="1" t="s">
        <v>25</v>
      </c>
      <c r="M27" s="1" t="s">
        <v>273</v>
      </c>
      <c r="N27" s="1" t="s">
        <v>25</v>
      </c>
      <c r="O27" s="1" t="s">
        <v>273</v>
      </c>
      <c r="P27">
        <v>2</v>
      </c>
      <c r="Q27" s="9" t="str">
        <f>RIGHT(VLOOKUP(C27,'EsteSi-AquiSePegaLaData'!C:F,4,0),LEN(VLOOKUP(C27,'EsteSi-AquiSePegaLaData'!C:F,4,0))-LEN(TRIM(C27))-26)</f>
        <v xml:space="preserve"> _x000D_
DROP TABLE IF EXISTS mst_Empresas;</v>
      </c>
      <c r="R27" s="6" t="str">
        <f t="shared" si="5"/>
        <v>INSERT INTO mst_QuerysSqlite VALUES('01','026','ELIMINAR TABLA mst_Empresas','0','999','-- Id: 026 / NombreQuery: ELIMINAR TABLA mst_Empresas  _x000D_
DROP TABLE IF EXISTS mst_Empresas;','0','NONQUERY','mst_Empresas','DELETE TABLE','AC','44363337',GETDATE(),'44363337',GETDATE())</v>
      </c>
    </row>
    <row r="28" spans="1:18" x14ac:dyDescent="0.35">
      <c r="A28" s="1" t="s">
        <v>15</v>
      </c>
      <c r="B28" s="1" t="s">
        <v>154</v>
      </c>
      <c r="C28" s="1" t="s">
        <v>275</v>
      </c>
      <c r="D28" s="1" t="s">
        <v>18</v>
      </c>
      <c r="E28">
        <v>999</v>
      </c>
      <c r="F28" t="str">
        <f t="shared" si="3"/>
        <v>-- Id: 027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G28" s="1">
        <f t="shared" si="4"/>
        <v>7</v>
      </c>
      <c r="H28" s="1" t="s">
        <v>21</v>
      </c>
      <c r="I28" s="1" t="s">
        <v>31</v>
      </c>
      <c r="J28" s="1" t="s">
        <v>152</v>
      </c>
      <c r="K28" s="1" t="s">
        <v>24</v>
      </c>
      <c r="L28" s="1" t="s">
        <v>25</v>
      </c>
      <c r="M28" s="1" t="s">
        <v>277</v>
      </c>
      <c r="N28" s="1" t="s">
        <v>25</v>
      </c>
      <c r="O28" s="1" t="s">
        <v>277</v>
      </c>
      <c r="P28">
        <v>2</v>
      </c>
      <c r="Q28" s="9" t="str">
        <f>RIGHT(VLOOKUP(C28,'EsteSi-AquiSePegaLaData'!C:F,4,0),LEN(VLOOKUP(C28,'EsteSi-AquiSePegaLaData'!C:F,4,0))-LEN(TRIM(C28))-26)</f>
        <v xml:space="preserve">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R28" s="6" t="str">
        <f t="shared" si="5"/>
        <v>INSERT INTO mst_QuerysSqlite VALUES('01','027','INSERTAR mst_Empresas','0','999','-- Id: 027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);','7','NONQUERY','mst_Empresas','CREATE','AC','44363337',GETDATE(),'44363337',GETDATE())</v>
      </c>
    </row>
    <row r="29" spans="1:18" x14ac:dyDescent="0.35">
      <c r="A29" s="1" t="s">
        <v>15</v>
      </c>
      <c r="B29" s="1" t="s">
        <v>157</v>
      </c>
      <c r="C29" s="1" t="s">
        <v>279</v>
      </c>
      <c r="D29" s="1" t="s">
        <v>18</v>
      </c>
      <c r="E29">
        <v>999</v>
      </c>
      <c r="F29" t="str">
        <f t="shared" si="3"/>
        <v>-- Id: 028 / NombreQuery: LIMPIAR TABLA mst_Empresas  _x000D_
DELETE FROM mst_Empresas;</v>
      </c>
      <c r="G29" s="1">
        <f t="shared" si="4"/>
        <v>0</v>
      </c>
      <c r="H29" s="1" t="s">
        <v>21</v>
      </c>
      <c r="I29" s="1" t="s">
        <v>31</v>
      </c>
      <c r="J29" s="1" t="s">
        <v>143</v>
      </c>
      <c r="K29" s="1" t="s">
        <v>24</v>
      </c>
      <c r="L29" s="1" t="s">
        <v>25</v>
      </c>
      <c r="M29" s="1" t="s">
        <v>277</v>
      </c>
      <c r="N29" s="1" t="s">
        <v>25</v>
      </c>
      <c r="O29" s="1" t="s">
        <v>277</v>
      </c>
      <c r="P29">
        <v>2</v>
      </c>
      <c r="Q29" s="9" t="str">
        <f>RIGHT(VLOOKUP(C29,'EsteSi-AquiSePegaLaData'!C:F,4,0),LEN(VLOOKUP(C29,'EsteSi-AquiSePegaLaData'!C:F,4,0))-LEN(TRIM(C29))-26)</f>
        <v xml:space="preserve"> _x000D_
DELETE FROM mst_Empresas;</v>
      </c>
      <c r="R29" s="6" t="str">
        <f t="shared" si="5"/>
        <v>INSERT INTO mst_QuerysSqlite VALUES('01','028','LIMPIAR TABLA mst_Empresas','0','999','-- Id: 028 / NombreQuery: LIMPIAR TABLA mst_Empresas  _x000D_
DELETE FROM mst_Empresas;','0','NONQUERY','mst_Empresas','DELETE','AC','44363337',GETDATE(),'44363337',GETDATE())</v>
      </c>
    </row>
    <row r="30" spans="1:18" x14ac:dyDescent="0.35">
      <c r="A30" s="1" t="s">
        <v>15</v>
      </c>
      <c r="B30" s="1" t="s">
        <v>161</v>
      </c>
      <c r="C30" s="1" t="s">
        <v>282</v>
      </c>
      <c r="D30" s="1" t="s">
        <v>18</v>
      </c>
      <c r="E30">
        <v>999</v>
      </c>
      <c r="F30" t="str">
        <f t="shared" si="3"/>
        <v>-- Id: 029 / NombreQuery: LISTAR mst_Empresas  _x000D_
SELECT *_x000D_
  FROM mst_Empresas;</v>
      </c>
      <c r="G30" s="1">
        <f t="shared" si="4"/>
        <v>0</v>
      </c>
      <c r="H30" s="1" t="s">
        <v>135</v>
      </c>
      <c r="I30" s="1" t="s">
        <v>31</v>
      </c>
      <c r="J30" s="1" t="s">
        <v>126</v>
      </c>
      <c r="K30" s="1" t="s">
        <v>24</v>
      </c>
      <c r="L30" s="1" t="s">
        <v>25</v>
      </c>
      <c r="M30" s="1" t="s">
        <v>284</v>
      </c>
      <c r="N30" s="1" t="s">
        <v>25</v>
      </c>
      <c r="O30" s="1" t="s">
        <v>284</v>
      </c>
      <c r="P30">
        <v>2</v>
      </c>
      <c r="Q30" s="9" t="str">
        <f>RIGHT(VLOOKUP(C30,'EsteSi-AquiSePegaLaData'!C:F,4,0),LEN(VLOOKUP(C30,'EsteSi-AquiSePegaLaData'!C:F,4,0))-LEN(TRIM(C30))-26)</f>
        <v xml:space="preserve"> _x000D_
SELECT *_x000D_
  FROM mst_Empresas;</v>
      </c>
      <c r="R30" s="6" t="str">
        <f t="shared" si="5"/>
        <v>INSERT INTO mst_QuerysSqlite VALUES('01','029','LISTAR mst_Empresas','0','999','-- Id: 029 / NombreQuery: LISTAR mst_Empresas  _x000D_
SELECT *_x000D_
  FROM mst_Empresas;','0','DATATABLE','mst_Empresas','READ','AC','44363337',GETDATE(),'44363337',GETDATE())</v>
      </c>
    </row>
    <row r="31" spans="1:18" x14ac:dyDescent="0.35">
      <c r="A31" s="1" t="s">
        <v>15</v>
      </c>
      <c r="B31" s="1" t="s">
        <v>165</v>
      </c>
      <c r="C31" s="1" t="s">
        <v>286</v>
      </c>
      <c r="D31" s="1" t="s">
        <v>18</v>
      </c>
      <c r="E31">
        <v>999</v>
      </c>
      <c r="F31" t="str">
        <f t="shared" si="3"/>
        <v>-- Id: 030 / NombreQuery: OBTENER mst_Empresas  _x000D_
SELECT *_x000D_
  FROM mst_Empresas_x000D_
 WHERE Id = ?;</v>
      </c>
      <c r="G31" s="1">
        <f t="shared" si="4"/>
        <v>1</v>
      </c>
      <c r="H31" s="1" t="s">
        <v>135</v>
      </c>
      <c r="I31" s="1" t="s">
        <v>31</v>
      </c>
      <c r="J31" s="1" t="s">
        <v>126</v>
      </c>
      <c r="K31" s="1" t="s">
        <v>24</v>
      </c>
      <c r="L31" s="1" t="s">
        <v>25</v>
      </c>
      <c r="M31" s="1" t="s">
        <v>284</v>
      </c>
      <c r="N31" s="1" t="s">
        <v>25</v>
      </c>
      <c r="O31" s="1" t="s">
        <v>284</v>
      </c>
      <c r="P31">
        <v>2</v>
      </c>
      <c r="Q31" s="9" t="str">
        <f>RIGHT(VLOOKUP(C31,'EsteSi-AquiSePegaLaData'!C:F,4,0),LEN(VLOOKUP(C31,'EsteSi-AquiSePegaLaData'!C:F,4,0))-LEN(TRIM(C31))-26)</f>
        <v xml:space="preserve"> _x000D_
SELECT *_x000D_
  FROM mst_Empresas_x000D_
 WHERE Id = ?;</v>
      </c>
      <c r="R31" s="6" t="str">
        <f t="shared" si="5"/>
        <v>INSERT INTO mst_QuerysSqlite VALUES('01','030','OBTENER mst_Empresas','0','999','-- Id: 030 / NombreQuery: OBTENER mst_Empresas  _x000D_
SELECT *_x000D_
  FROM mst_Empresas_x000D_
 WHERE Id = ?;','1','DATATABLE','mst_Empresas','READ','AC','44363337',GETDATE(),'44363337',GETDATE())</v>
      </c>
    </row>
    <row r="32" spans="1:18" x14ac:dyDescent="0.35">
      <c r="A32" s="1" t="s">
        <v>15</v>
      </c>
      <c r="B32" s="1" t="s">
        <v>168</v>
      </c>
      <c r="C32" s="1" t="s">
        <v>33</v>
      </c>
      <c r="D32" s="1" t="s">
        <v>18</v>
      </c>
      <c r="E32">
        <v>3</v>
      </c>
      <c r="F32" t="str">
        <f t="shared" si="3"/>
        <v>-- Id: 031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G32" s="1">
        <f t="shared" si="4"/>
        <v>0</v>
      </c>
      <c r="H32" s="1" t="s">
        <v>21</v>
      </c>
      <c r="I32" s="1" t="s">
        <v>36</v>
      </c>
      <c r="J32" s="1" t="s">
        <v>23</v>
      </c>
      <c r="K32" s="1" t="s">
        <v>24</v>
      </c>
      <c r="L32" s="1" t="s">
        <v>25</v>
      </c>
      <c r="M32" s="1" t="s">
        <v>37</v>
      </c>
      <c r="N32" s="1" t="s">
        <v>25</v>
      </c>
      <c r="O32" s="1" t="s">
        <v>37</v>
      </c>
      <c r="P32">
        <v>3</v>
      </c>
      <c r="Q32" s="9" t="str">
        <f>RIGHT(VLOOKUP(C32,'EsteSi-AquiSePegaLaData'!C:F,4,0),LEN(VLOOKUP(C32,'EsteSi-AquiSePegaLaData'!C:F,4,0))-LEN(TRIM(C32))-26)</f>
        <v xml:space="preserve">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R32" s="6" t="str">
        <f t="shared" si="5"/>
        <v>INSERT INTO mst_QuerysSqlite VALUES('01','031','CREAR TABLA mst_Modulos','0','3','-- Id: 031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);','0','NONQUERY','mst_Modulos','CREATE TABLE','AC','44363337',GETDATE(),'44363337',GETDATE())</v>
      </c>
    </row>
    <row r="33" spans="1:18" x14ac:dyDescent="0.35">
      <c r="A33" s="1" t="s">
        <v>15</v>
      </c>
      <c r="B33" s="1" t="s">
        <v>172</v>
      </c>
      <c r="C33" s="1" t="s">
        <v>353</v>
      </c>
      <c r="D33" s="1" t="s">
        <v>18</v>
      </c>
      <c r="E33">
        <v>999</v>
      </c>
      <c r="F33" t="str">
        <f t="shared" si="3"/>
        <v>-- Id: 032 / NombreQuery: ACTUALIZAR mst_Modulos  _x000D_
UPDATE mst_Modulos_x000D_
   SET Dex = ?,_x000D_
       Icono = ?,_x000D_
       IdEstado = ?,_x000D_
       --IdUsuarioActualiza = ?,_x000D_
       FechaHoraActualizacion = DATETIME(''now'',''localtime'') _x000D_
 WHERE Id = ?;</v>
      </c>
      <c r="G33" s="1">
        <f t="shared" si="4"/>
        <v>5</v>
      </c>
      <c r="H33" s="1" t="s">
        <v>21</v>
      </c>
      <c r="I33" s="1" t="s">
        <v>36</v>
      </c>
      <c r="J33" s="1" t="s">
        <v>131</v>
      </c>
      <c r="K33" s="1" t="s">
        <v>24</v>
      </c>
      <c r="L33" s="1" t="s">
        <v>25</v>
      </c>
      <c r="M33" s="1" t="s">
        <v>351</v>
      </c>
      <c r="N33" s="1" t="s">
        <v>25</v>
      </c>
      <c r="O33" s="1" t="s">
        <v>351</v>
      </c>
      <c r="P33">
        <v>3</v>
      </c>
      <c r="Q33" s="9" t="str">
        <f>RIGHT(VLOOKUP(C33,'EsteSi-AquiSePegaLaData'!C:F,4,0),LEN(VLOOKUP(C33,'EsteSi-AquiSePegaLaData'!C:F,4,0))-LEN(TRIM(C33))-26)</f>
        <v xml:space="preserve"> _x000D_
UPDATE mst_Modulos_x000D_
   SET Dex = ?,_x000D_
       Icono = ?,_x000D_
       IdEstado = ?,_x000D_
       --IdUsuarioActualiza = ?,_x000D_
       FechaHoraActualizacion = DATETIME(''now'',''localtime'') _x000D_
 WHERE Id = ?;</v>
      </c>
      <c r="R33" s="6" t="str">
        <f t="shared" si="5"/>
        <v>INSERT INTO mst_QuerysSqlite VALUES('01','032','ACTUALIZAR mst_Modulos','0','999','-- Id: 032 / NombreQuery: ACTUALIZAR mst_Modulos  _x000D_
UPDATE mst_Modulos_x000D_
   SET Dex = ?,_x000D_
       Icono = ?,_x000D_
       IdEstado = ?,_x000D_
       --IdUsuarioActualiza = ?,_x000D_
       FechaHoraActualizacion = DATETIME(''''now'''',''''localtime'''') _x000D_
 WHERE Id = ?;','5','NONQUERY','mst_Modulos','UPDATE','AC','44363337',GETDATE(),'44363337',GETDATE())</v>
      </c>
    </row>
    <row r="34" spans="1:18" x14ac:dyDescent="0.35">
      <c r="A34" s="1" t="s">
        <v>15</v>
      </c>
      <c r="B34" s="1" t="s">
        <v>175</v>
      </c>
      <c r="C34" s="1" t="s">
        <v>356</v>
      </c>
      <c r="D34" s="1" t="s">
        <v>18</v>
      </c>
      <c r="E34">
        <v>999</v>
      </c>
      <c r="F34" t="str">
        <f t="shared" si="3"/>
        <v>-- Id: 033 / NombreQuery: CLAVE VALOR mst_Modulos  _x000D_
SELECT Id Clave,_x000D_
       Dex Valor,_x000D_
       Id || '' | '' || Dex Concatenado_x000D_
  FROM mst_Modulos;</v>
      </c>
      <c r="G34" s="1">
        <f t="shared" si="4"/>
        <v>0</v>
      </c>
      <c r="H34" s="1" t="s">
        <v>135</v>
      </c>
      <c r="I34" s="1" t="s">
        <v>36</v>
      </c>
      <c r="J34" s="1" t="s">
        <v>126</v>
      </c>
      <c r="K34" s="1" t="s">
        <v>24</v>
      </c>
      <c r="L34" s="1" t="s">
        <v>25</v>
      </c>
      <c r="M34" s="1" t="s">
        <v>358</v>
      </c>
      <c r="N34" s="1" t="s">
        <v>25</v>
      </c>
      <c r="O34" s="1" t="s">
        <v>358</v>
      </c>
      <c r="P34">
        <v>3</v>
      </c>
      <c r="Q34" s="9" t="str">
        <f>RIGHT(VLOOKUP(C34,'EsteSi-AquiSePegaLaData'!C:F,4,0),LEN(VLOOKUP(C34,'EsteSi-AquiSePegaLaData'!C:F,4,0))-LEN(TRIM(C34))-26)</f>
        <v xml:space="preserve"> _x000D_
SELECT Id Clave,_x000D_
       Dex Valor,_x000D_
       Id || '' | '' || Dex Concatenado_x000D_
  FROM mst_Modulos;</v>
      </c>
      <c r="R34" s="6" t="str">
        <f t="shared" si="5"/>
        <v>INSERT INTO mst_QuerysSqlite VALUES('01','033','CLAVE VALOR mst_Modulos','0','999','-- Id: 033 / NombreQuery: CLAVE VALOR mst_Modulos  _x000D_
SELECT Id Clave,_x000D_
       Dex Valor,_x000D_
       Id || '''' | '''' || Dex Concatenado_x000D_
  FROM mst_Modulos;','0','DATATABLE','mst_Modulos','READ','AC','44363337',GETDATE(),'44363337',GETDATE())</v>
      </c>
    </row>
    <row r="35" spans="1:18" x14ac:dyDescent="0.35">
      <c r="A35" s="1" t="s">
        <v>15</v>
      </c>
      <c r="B35" s="1" t="s">
        <v>179</v>
      </c>
      <c r="C35" s="1" t="s">
        <v>360</v>
      </c>
      <c r="D35" s="1" t="s">
        <v>18</v>
      </c>
      <c r="E35">
        <v>999</v>
      </c>
      <c r="F35" t="str">
        <f t="shared" si="3"/>
        <v>-- Id: 034 / NombreQuery: DESCARGAR DATA mst_Modulos  _x000D_
EXEC sp_Dgm_Gen_ListarModulos</v>
      </c>
      <c r="G35" s="1">
        <f t="shared" si="4"/>
        <v>0</v>
      </c>
      <c r="H35" s="1" t="s">
        <v>135</v>
      </c>
      <c r="I35" s="1" t="s">
        <v>36</v>
      </c>
      <c r="J35" s="1" t="s">
        <v>126</v>
      </c>
      <c r="K35" s="1" t="s">
        <v>24</v>
      </c>
      <c r="L35" s="1" t="s">
        <v>25</v>
      </c>
      <c r="M35" s="1" t="s">
        <v>358</v>
      </c>
      <c r="N35" s="1" t="s">
        <v>25</v>
      </c>
      <c r="O35" s="1" t="s">
        <v>358</v>
      </c>
      <c r="P35">
        <v>3</v>
      </c>
      <c r="Q35" s="9" t="str">
        <f>RIGHT(VLOOKUP(C35,'EsteSi-AquiSePegaLaData'!C:F,4,0),LEN(VLOOKUP(C35,'EsteSi-AquiSePegaLaData'!C:F,4,0))-LEN(TRIM(C35))-26)</f>
        <v xml:space="preserve"> _x000D_
EXEC sp_Dgm_Gen_ListarModulos</v>
      </c>
      <c r="R35" s="6" t="str">
        <f t="shared" si="5"/>
        <v>INSERT INTO mst_QuerysSqlite VALUES('01','034','DESCARGAR DATA mst_Modulos','0','999','-- Id: 034 / NombreQuery: DESCARGAR DATA mst_Modulos  _x000D_
EXEC sp_Dgm_Gen_ListarModulos','0','DATATABLE','mst_Modulos','READ','AC','44363337',GETDATE(),'44363337',GETDATE())</v>
      </c>
    </row>
    <row r="36" spans="1:18" x14ac:dyDescent="0.35">
      <c r="A36" s="1" t="s">
        <v>15</v>
      </c>
      <c r="B36" s="1" t="s">
        <v>182</v>
      </c>
      <c r="C36" s="1" t="s">
        <v>363</v>
      </c>
      <c r="D36" s="1" t="s">
        <v>18</v>
      </c>
      <c r="E36">
        <v>999</v>
      </c>
      <c r="F36" t="str">
        <f t="shared" si="3"/>
        <v>-- Id: 035 / NombreQuery: ELIMINAR mst_Modulos  _x000D_
DELETE FROM mst_Modulos_x000D_
      WHERE Id = ?;</v>
      </c>
      <c r="G36" s="1">
        <f t="shared" si="4"/>
        <v>1</v>
      </c>
      <c r="H36" s="1" t="s">
        <v>21</v>
      </c>
      <c r="I36" s="1" t="s">
        <v>36</v>
      </c>
      <c r="J36" s="1" t="s">
        <v>143</v>
      </c>
      <c r="K36" s="1" t="s">
        <v>24</v>
      </c>
      <c r="L36" s="1" t="s">
        <v>25</v>
      </c>
      <c r="M36" s="1" t="s">
        <v>365</v>
      </c>
      <c r="N36" s="1" t="s">
        <v>25</v>
      </c>
      <c r="O36" s="1" t="s">
        <v>365</v>
      </c>
      <c r="P36">
        <v>3</v>
      </c>
      <c r="Q36" s="9" t="str">
        <f>RIGHT(VLOOKUP(C36,'EsteSi-AquiSePegaLaData'!C:F,4,0),LEN(VLOOKUP(C36,'EsteSi-AquiSePegaLaData'!C:F,4,0))-LEN(TRIM(C36))-26)</f>
        <v xml:space="preserve"> _x000D_
DELETE FROM mst_Modulos_x000D_
      WHERE Id = ?;</v>
      </c>
      <c r="R36" s="6" t="str">
        <f t="shared" si="5"/>
        <v>INSERT INTO mst_QuerysSqlite VALUES('01','035','ELIMINAR mst_Modulos','0','999','-- Id: 035 / NombreQuery: ELIMINAR mst_Modulos  _x000D_
DELETE FROM mst_Modulos_x000D_
      WHERE Id = ?;','1','NONQUERY','mst_Modulos','DELETE','AC','44363337',GETDATE(),'44363337',GETDATE())</v>
      </c>
    </row>
    <row r="37" spans="1:18" x14ac:dyDescent="0.35">
      <c r="A37" s="1" t="s">
        <v>15</v>
      </c>
      <c r="B37" s="1" t="s">
        <v>186</v>
      </c>
      <c r="C37" s="1" t="s">
        <v>367</v>
      </c>
      <c r="D37" s="1" t="s">
        <v>18</v>
      </c>
      <c r="E37">
        <v>999</v>
      </c>
      <c r="F37" t="str">
        <f t="shared" si="3"/>
        <v>-- Id: 036 / NombreQuery: ELIMINAR TABLA mst_Modulos  _x000D_
DROP TABLE IF EXISTS mst_Modulos;</v>
      </c>
      <c r="G37" s="1">
        <f t="shared" si="4"/>
        <v>0</v>
      </c>
      <c r="H37" s="1" t="s">
        <v>21</v>
      </c>
      <c r="I37" s="1" t="s">
        <v>36</v>
      </c>
      <c r="J37" s="1" t="s">
        <v>148</v>
      </c>
      <c r="K37" s="1" t="s">
        <v>24</v>
      </c>
      <c r="L37" s="1" t="s">
        <v>25</v>
      </c>
      <c r="M37" s="1" t="s">
        <v>365</v>
      </c>
      <c r="N37" s="1" t="s">
        <v>25</v>
      </c>
      <c r="O37" s="1" t="s">
        <v>365</v>
      </c>
      <c r="P37">
        <v>3</v>
      </c>
      <c r="Q37" s="9" t="str">
        <f>RIGHT(VLOOKUP(C37,'EsteSi-AquiSePegaLaData'!C:F,4,0),LEN(VLOOKUP(C37,'EsteSi-AquiSePegaLaData'!C:F,4,0))-LEN(TRIM(C37))-26)</f>
        <v xml:space="preserve"> _x000D_
DROP TABLE IF EXISTS mst_Modulos;</v>
      </c>
      <c r="R37" s="6" t="str">
        <f t="shared" si="5"/>
        <v>INSERT INTO mst_QuerysSqlite VALUES('01','036','ELIMINAR TABLA mst_Modulos','0','999','-- Id: 036 / NombreQuery: ELIMINAR TABLA mst_Modulos  _x000D_
DROP TABLE IF EXISTS mst_Modulos;','0','NONQUERY','mst_Modulos','DELETE TABLE','AC','44363337',GETDATE(),'44363337',GETDATE())</v>
      </c>
    </row>
    <row r="38" spans="1:18" x14ac:dyDescent="0.35">
      <c r="A38" s="1" t="s">
        <v>15</v>
      </c>
      <c r="B38" s="1" t="s">
        <v>189</v>
      </c>
      <c r="C38" s="1" t="s">
        <v>370</v>
      </c>
      <c r="D38" s="1" t="s">
        <v>18</v>
      </c>
      <c r="E38">
        <v>999</v>
      </c>
      <c r="F38" t="str">
        <f t="shared" si="3"/>
        <v>-- Id: 037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38" s="1">
        <f t="shared" si="4"/>
        <v>6</v>
      </c>
      <c r="H38" s="1" t="s">
        <v>21</v>
      </c>
      <c r="I38" s="1" t="s">
        <v>36</v>
      </c>
      <c r="J38" s="1" t="s">
        <v>152</v>
      </c>
      <c r="K38" s="1" t="s">
        <v>24</v>
      </c>
      <c r="L38" s="1" t="s">
        <v>25</v>
      </c>
      <c r="M38" s="1" t="s">
        <v>372</v>
      </c>
      <c r="N38" s="1" t="s">
        <v>25</v>
      </c>
      <c r="O38" s="1" t="s">
        <v>372</v>
      </c>
      <c r="P38">
        <v>3</v>
      </c>
      <c r="Q38" s="9" t="str">
        <f>RIGHT(VLOOKUP(C38,'EsteSi-AquiSePegaLaData'!C:F,4,0),LEN(VLOOKUP(C38,'EsteSi-AquiSePegaLaData'!C:F,4,0))-LEN(TRIM(C38))-26)</f>
        <v xml:space="preserve">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38" s="6" t="str">
        <f t="shared" si="5"/>
        <v>INSERT INTO mst_QuerysSqlite VALUES('01','037','INSERTAR mst_Modulos','0','999','-- Id: 037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);','6','NONQUERY','mst_Modulos','CREATE','AC','44363337',GETDATE(),'44363337',GETDATE())</v>
      </c>
    </row>
    <row r="39" spans="1:18" x14ac:dyDescent="0.35">
      <c r="A39" s="1" t="s">
        <v>15</v>
      </c>
      <c r="B39" s="1" t="s">
        <v>193</v>
      </c>
      <c r="C39" s="1" t="s">
        <v>374</v>
      </c>
      <c r="D39" s="1" t="s">
        <v>18</v>
      </c>
      <c r="E39">
        <v>999</v>
      </c>
      <c r="F39" t="str">
        <f t="shared" si="3"/>
        <v>-- Id: 038 / NombreQuery: LIMPIAR TABLA mst_Modulos  _x000D_
DELETE FROM mst_Modulos;</v>
      </c>
      <c r="G39" s="1">
        <f t="shared" si="4"/>
        <v>0</v>
      </c>
      <c r="H39" s="1" t="s">
        <v>21</v>
      </c>
      <c r="I39" s="1" t="s">
        <v>36</v>
      </c>
      <c r="J39" s="1" t="s">
        <v>143</v>
      </c>
      <c r="K39" s="1" t="s">
        <v>24</v>
      </c>
      <c r="L39" s="1" t="s">
        <v>25</v>
      </c>
      <c r="M39" s="1" t="s">
        <v>376</v>
      </c>
      <c r="N39" s="1" t="s">
        <v>25</v>
      </c>
      <c r="O39" s="1" t="s">
        <v>376</v>
      </c>
      <c r="P39">
        <v>3</v>
      </c>
      <c r="Q39" s="9" t="str">
        <f>RIGHT(VLOOKUP(C39,'EsteSi-AquiSePegaLaData'!C:F,4,0),LEN(VLOOKUP(C39,'EsteSi-AquiSePegaLaData'!C:F,4,0))-LEN(TRIM(C39))-26)</f>
        <v xml:space="preserve"> _x000D_
DELETE FROM mst_Modulos;</v>
      </c>
      <c r="R39" s="6" t="str">
        <f t="shared" si="5"/>
        <v>INSERT INTO mst_QuerysSqlite VALUES('01','038','LIMPIAR TABLA mst_Modulos','0','999','-- Id: 038 / NombreQuery: LIMPIAR TABLA mst_Modulos  _x000D_
DELETE FROM mst_Modulos;','0','NONQUERY','mst_Modulos','DELETE','AC','44363337',GETDATE(),'44363337',GETDATE())</v>
      </c>
    </row>
    <row r="40" spans="1:18" x14ac:dyDescent="0.35">
      <c r="A40" s="1" t="s">
        <v>15</v>
      </c>
      <c r="B40" s="1" t="s">
        <v>196</v>
      </c>
      <c r="C40" s="1" t="s">
        <v>378</v>
      </c>
      <c r="D40" s="1" t="s">
        <v>18</v>
      </c>
      <c r="E40">
        <v>999</v>
      </c>
      <c r="F40" t="str">
        <f t="shared" si="3"/>
        <v>-- Id: 039 / NombreQuery: LISTAR mst_Modulos  _x000D_
SELECT Id,_x000D_
       Dex_x000D_
  FROM mst_Modulos_x000D_
 WHERE IdEstado = ''AC'' AND _x000D_
       Id &lt;&gt; 0 AND _x000D_
       IdEmpresa = ?;</v>
      </c>
      <c r="G40" s="1">
        <f t="shared" si="4"/>
        <v>1</v>
      </c>
      <c r="H40" s="1" t="s">
        <v>135</v>
      </c>
      <c r="I40" s="1" t="s">
        <v>36</v>
      </c>
      <c r="J40" s="1" t="s">
        <v>126</v>
      </c>
      <c r="K40" s="1" t="s">
        <v>24</v>
      </c>
      <c r="L40" s="1" t="s">
        <v>25</v>
      </c>
      <c r="M40" s="1" t="s">
        <v>376</v>
      </c>
      <c r="N40" s="1" t="s">
        <v>25</v>
      </c>
      <c r="O40" s="1" t="s">
        <v>376</v>
      </c>
      <c r="P40">
        <v>3</v>
      </c>
      <c r="Q40" s="9" t="str">
        <f>RIGHT(VLOOKUP(C40,'EsteSi-AquiSePegaLaData'!C:F,4,0),LEN(VLOOKUP(C40,'EsteSi-AquiSePegaLaData'!C:F,4,0))-LEN(TRIM(C40))-26)</f>
        <v xml:space="preserve"> _x000D_
SELECT Id,_x000D_
       Dex_x000D_
  FROM mst_Modulos_x000D_
 WHERE IdEstado = ''AC'' AND _x000D_
       Id &lt;&gt; 0 AND _x000D_
       IdEmpresa = ?;</v>
      </c>
      <c r="R40" s="6" t="str">
        <f t="shared" si="5"/>
        <v>INSERT INTO mst_QuerysSqlite VALUES('01','039','LISTAR mst_Modulos','0','999','-- Id: 039 / NombreQuery: LISTAR mst_Modulos  _x000D_
SELECT Id,_x000D_
       Dex_x000D_
  FROM mst_Modulos_x000D_
 WHERE IdEstado = ''''AC'''' AND _x000D_
       Id &lt;&gt; 0 AND _x000D_
       IdEmpresa = ?;','1','DATATABLE','mst_Modulos','READ','AC','44363337',GETDATE(),'44363337',GETDATE())</v>
      </c>
    </row>
    <row r="41" spans="1:18" x14ac:dyDescent="0.35">
      <c r="A41" s="1" t="s">
        <v>15</v>
      </c>
      <c r="B41" s="1" t="s">
        <v>200</v>
      </c>
      <c r="C41" s="1" t="s">
        <v>381</v>
      </c>
      <c r="D41" s="1" t="s">
        <v>18</v>
      </c>
      <c r="E41">
        <v>999</v>
      </c>
      <c r="F41" t="str">
        <f t="shared" si="3"/>
        <v>-- Id: 040 / NombreQuery: OBTENER mst_Modulos  _x000D_
SELECT *_x000D_
  FROM mst_Modulos_x000D_
 WHERE Id = ?;</v>
      </c>
      <c r="G41" s="1">
        <f t="shared" si="4"/>
        <v>1</v>
      </c>
      <c r="H41" s="1" t="s">
        <v>135</v>
      </c>
      <c r="I41" s="1" t="s">
        <v>36</v>
      </c>
      <c r="J41" s="1" t="s">
        <v>126</v>
      </c>
      <c r="K41" s="1" t="s">
        <v>24</v>
      </c>
      <c r="L41" s="1" t="s">
        <v>25</v>
      </c>
      <c r="M41" s="1" t="s">
        <v>383</v>
      </c>
      <c r="N41" s="1" t="s">
        <v>25</v>
      </c>
      <c r="O41" s="1" t="s">
        <v>383</v>
      </c>
      <c r="P41">
        <v>3</v>
      </c>
      <c r="Q41" s="9" t="str">
        <f>RIGHT(VLOOKUP(C41,'EsteSi-AquiSePegaLaData'!C:F,4,0),LEN(VLOOKUP(C41,'EsteSi-AquiSePegaLaData'!C:F,4,0))-LEN(TRIM(C41))-26)</f>
        <v xml:space="preserve"> _x000D_
SELECT *_x000D_
  FROM mst_Modulos_x000D_
 WHERE Id = ?;</v>
      </c>
      <c r="R41" s="6" t="str">
        <f t="shared" si="5"/>
        <v>INSERT INTO mst_QuerysSqlite VALUES('01','040','OBTENER mst_Modulos','0','999','-- Id: 040 / NombreQuery: OBTENER mst_Modulos  _x000D_
SELECT *_x000D_
  FROM mst_Modulos_x000D_
 WHERE Id = ?;','1','DATATABLE','mst_Modulos','READ','AC','44363337',GETDATE(),'44363337',GETDATE())</v>
      </c>
    </row>
    <row r="42" spans="1:18" x14ac:dyDescent="0.35">
      <c r="A42" s="1" t="s">
        <v>15</v>
      </c>
      <c r="B42" s="1" t="s">
        <v>203</v>
      </c>
      <c r="C42" s="1" t="s">
        <v>39</v>
      </c>
      <c r="D42" s="1" t="s">
        <v>18</v>
      </c>
      <c r="E42">
        <v>4</v>
      </c>
      <c r="F42" t="str">
        <f t="shared" si="3"/>
        <v>-- Id: 041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G42" s="1">
        <f t="shared" si="4"/>
        <v>0</v>
      </c>
      <c r="H42" s="1" t="s">
        <v>21</v>
      </c>
      <c r="I42" s="1" t="s">
        <v>42</v>
      </c>
      <c r="J42" s="1" t="s">
        <v>23</v>
      </c>
      <c r="K42" s="1" t="s">
        <v>24</v>
      </c>
      <c r="L42" s="1" t="s">
        <v>25</v>
      </c>
      <c r="M42" s="1" t="s">
        <v>37</v>
      </c>
      <c r="N42" s="1" t="s">
        <v>25</v>
      </c>
      <c r="O42" s="1" t="s">
        <v>37</v>
      </c>
      <c r="P42">
        <v>4</v>
      </c>
      <c r="Q42" s="9" t="str">
        <f>RIGHT(VLOOKUP(C42,'EsteSi-AquiSePegaLaData'!C:F,4,0),LEN(VLOOKUP(C42,'EsteSi-AquiSePegaLaData'!C:F,4,0))-LEN(TRIM(C42))-26)</f>
        <v xml:space="preserve">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R42" s="6" t="str">
        <f t="shared" si="5"/>
        <v>INSERT INTO mst_QuerysSqlite VALUES('01','041','CREAR TABLA mst_Dias','0','4','-- Id: 041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);','0','NONQUERY','mst_Dias','CREATE TABLE','AC','44363337',GETDATE(),'44363337',GETDATE())</v>
      </c>
    </row>
    <row r="43" spans="1:18" x14ac:dyDescent="0.35">
      <c r="A43" s="1" t="s">
        <v>15</v>
      </c>
      <c r="B43" s="1" t="s">
        <v>207</v>
      </c>
      <c r="C43" s="1" t="s">
        <v>229</v>
      </c>
      <c r="D43" s="1" t="s">
        <v>18</v>
      </c>
      <c r="E43">
        <v>999</v>
      </c>
      <c r="F43" t="str">
        <f t="shared" si="3"/>
        <v>-- Id: 042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G43" s="1">
        <f t="shared" si="4"/>
        <v>13</v>
      </c>
      <c r="H43" s="1" t="s">
        <v>21</v>
      </c>
      <c r="I43" s="1" t="s">
        <v>42</v>
      </c>
      <c r="J43" s="1" t="s">
        <v>131</v>
      </c>
      <c r="K43" s="1" t="s">
        <v>24</v>
      </c>
      <c r="L43" s="1" t="s">
        <v>25</v>
      </c>
      <c r="M43" s="1" t="s">
        <v>231</v>
      </c>
      <c r="N43" s="1" t="s">
        <v>25</v>
      </c>
      <c r="O43" s="1" t="s">
        <v>231</v>
      </c>
      <c r="P43">
        <v>4</v>
      </c>
      <c r="Q43" s="9" t="str">
        <f>RIGHT(VLOOKUP(C43,'EsteSi-AquiSePegaLaData'!C:F,4,0),LEN(VLOOKUP(C43,'EsteSi-AquiSePegaLaData'!C:F,4,0))-LEN(TRIM(C43))-26)</f>
        <v xml:space="preserve">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R43" s="6" t="str">
        <f t="shared" si="5"/>
        <v>INSERT INTO mst_QuerysSqlite VALUES('01','042','ACTUALIZAR mst_Dias','0','999','-- Id: 042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?;','13','NONQUERY','mst_Dias','UPDATE','AC','44363337',GETDATE(),'44363337',GETDATE())</v>
      </c>
    </row>
    <row r="44" spans="1:18" x14ac:dyDescent="0.35">
      <c r="A44" s="1" t="s">
        <v>15</v>
      </c>
      <c r="B44" s="1" t="s">
        <v>210</v>
      </c>
      <c r="C44" s="1" t="s">
        <v>233</v>
      </c>
      <c r="D44" s="1" t="s">
        <v>18</v>
      </c>
      <c r="E44">
        <v>999</v>
      </c>
      <c r="F44" t="str">
        <f t="shared" si="3"/>
        <v>-- Id: 043 / NombreQuery: DESCARGAR DATA mst_Dias  _x000D_
EXEC sp_Dgm_Gen_ListarDias</v>
      </c>
      <c r="G44" s="1">
        <f t="shared" si="4"/>
        <v>0</v>
      </c>
      <c r="H44" s="1" t="s">
        <v>135</v>
      </c>
      <c r="I44" s="1" t="s">
        <v>42</v>
      </c>
      <c r="J44" s="1" t="s">
        <v>126</v>
      </c>
      <c r="K44" s="1" t="s">
        <v>24</v>
      </c>
      <c r="L44" s="1" t="s">
        <v>25</v>
      </c>
      <c r="M44" s="1" t="s">
        <v>231</v>
      </c>
      <c r="N44" s="1" t="s">
        <v>25</v>
      </c>
      <c r="O44" s="1" t="s">
        <v>231</v>
      </c>
      <c r="P44">
        <v>4</v>
      </c>
      <c r="Q44" s="9" t="str">
        <f>RIGHT(VLOOKUP(C44,'EsteSi-AquiSePegaLaData'!C:F,4,0),LEN(VLOOKUP(C44,'EsteSi-AquiSePegaLaData'!C:F,4,0))-LEN(TRIM(C44))-26)</f>
        <v xml:space="preserve"> _x000D_
EXEC sp_Dgm_Gen_ListarDias</v>
      </c>
      <c r="R44" s="6" t="str">
        <f t="shared" si="5"/>
        <v>INSERT INTO mst_QuerysSqlite VALUES('01','043','DESCARGAR DATA mst_Dias','0','999','-- Id: 043 / NombreQuery: DESCARGAR DATA mst_Dias  _x000D_
EXEC sp_Dgm_Gen_ListarDias','0','DATATABLE','mst_Dias','READ','AC','44363337',GETDATE(),'44363337',GETDATE())</v>
      </c>
    </row>
    <row r="45" spans="1:18" x14ac:dyDescent="0.35">
      <c r="A45" s="1" t="s">
        <v>15</v>
      </c>
      <c r="B45" s="1" t="s">
        <v>214</v>
      </c>
      <c r="C45" s="1" t="s">
        <v>236</v>
      </c>
      <c r="D45" s="1" t="s">
        <v>18</v>
      </c>
      <c r="E45">
        <v>999</v>
      </c>
      <c r="F45" t="str">
        <f t="shared" si="3"/>
        <v>-- Id: 044 / NombreQuery: ELIMINAR mst_Dias  _x000D_
DELETE FROM mst_Dias_x000D_
      WHERE Dia = ?;</v>
      </c>
      <c r="G45" s="1">
        <f t="shared" si="4"/>
        <v>1</v>
      </c>
      <c r="H45" s="1" t="s">
        <v>21</v>
      </c>
      <c r="I45" s="1" t="s">
        <v>42</v>
      </c>
      <c r="J45" s="1" t="s">
        <v>143</v>
      </c>
      <c r="K45" s="1" t="s">
        <v>24</v>
      </c>
      <c r="L45" s="1" t="s">
        <v>25</v>
      </c>
      <c r="M45" s="1" t="s">
        <v>238</v>
      </c>
      <c r="N45" s="1" t="s">
        <v>25</v>
      </c>
      <c r="O45" s="1" t="s">
        <v>238</v>
      </c>
      <c r="P45">
        <v>4</v>
      </c>
      <c r="Q45" s="9" t="str">
        <f>RIGHT(VLOOKUP(C45,'EsteSi-AquiSePegaLaData'!C:F,4,0),LEN(VLOOKUP(C45,'EsteSi-AquiSePegaLaData'!C:F,4,0))-LEN(TRIM(C45))-26)</f>
        <v xml:space="preserve"> _x000D_
DELETE FROM mst_Dias_x000D_
      WHERE Dia = ?;</v>
      </c>
      <c r="R45" s="6" t="str">
        <f t="shared" si="5"/>
        <v>INSERT INTO mst_QuerysSqlite VALUES('01','044','ELIMINAR mst_Dias','0','999','-- Id: 044 / NombreQuery: ELIMINAR mst_Dias  _x000D_
DELETE FROM mst_Dias_x000D_
      WHERE Dia = ?;','1','NONQUERY','mst_Dias','DELETE','AC','44363337',GETDATE(),'44363337',GETDATE())</v>
      </c>
    </row>
    <row r="46" spans="1:18" x14ac:dyDescent="0.35">
      <c r="A46" s="1" t="s">
        <v>15</v>
      </c>
      <c r="B46" s="1" t="s">
        <v>217</v>
      </c>
      <c r="C46" s="1" t="s">
        <v>240</v>
      </c>
      <c r="D46" s="1" t="s">
        <v>18</v>
      </c>
      <c r="E46">
        <v>999</v>
      </c>
      <c r="F46" t="str">
        <f t="shared" si="3"/>
        <v>-- Id: 045 / NombreQuery: ELIMINAR TABLA mst_Dias  _x000D_
DROP TABLE IF EXISTS mst_Dias;</v>
      </c>
      <c r="G46" s="1">
        <f t="shared" si="4"/>
        <v>0</v>
      </c>
      <c r="H46" s="1" t="s">
        <v>21</v>
      </c>
      <c r="I46" s="1" t="s">
        <v>42</v>
      </c>
      <c r="J46" s="1" t="s">
        <v>148</v>
      </c>
      <c r="K46" s="1" t="s">
        <v>24</v>
      </c>
      <c r="L46" s="1" t="s">
        <v>25</v>
      </c>
      <c r="M46" s="1" t="s">
        <v>238</v>
      </c>
      <c r="N46" s="1" t="s">
        <v>25</v>
      </c>
      <c r="O46" s="1" t="s">
        <v>238</v>
      </c>
      <c r="P46">
        <v>4</v>
      </c>
      <c r="Q46" s="9" t="str">
        <f>RIGHT(VLOOKUP(C46,'EsteSi-AquiSePegaLaData'!C:F,4,0),LEN(VLOOKUP(C46,'EsteSi-AquiSePegaLaData'!C:F,4,0))-LEN(TRIM(C46))-26)</f>
        <v xml:space="preserve"> _x000D_
DROP TABLE IF EXISTS mst_Dias;</v>
      </c>
      <c r="R46" s="6" t="str">
        <f t="shared" si="5"/>
        <v>INSERT INTO mst_QuerysSqlite VALUES('01','045','ELIMINAR TABLA mst_Dias','0','999','-- Id: 045 / NombreQuery: ELIMINAR TABLA mst_Dias  _x000D_
DROP TABLE IF EXISTS mst_Dias;','0','NONQUERY','mst_Dias','DELETE TABLE','AC','44363337',GETDATE(),'44363337',GETDATE())</v>
      </c>
    </row>
    <row r="47" spans="1:18" x14ac:dyDescent="0.35">
      <c r="A47" s="1" t="s">
        <v>15</v>
      </c>
      <c r="B47" s="1" t="s">
        <v>221</v>
      </c>
      <c r="C47" s="1" t="s">
        <v>243</v>
      </c>
      <c r="D47" s="1" t="s">
        <v>18</v>
      </c>
      <c r="E47">
        <v>999</v>
      </c>
      <c r="F47" t="str">
        <f>CONCATENATE("-- Id: ",B47," / NombreQuery: ",C47," ",Q47)</f>
        <v>-- Id: 046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G47" s="1">
        <f t="shared" si="4"/>
        <v>13</v>
      </c>
      <c r="H47" s="1" t="s">
        <v>21</v>
      </c>
      <c r="I47" s="1" t="s">
        <v>42</v>
      </c>
      <c r="J47" s="1" t="s">
        <v>152</v>
      </c>
      <c r="K47" s="1" t="s">
        <v>24</v>
      </c>
      <c r="L47" s="1" t="s">
        <v>25</v>
      </c>
      <c r="M47" s="1" t="s">
        <v>245</v>
      </c>
      <c r="N47" s="1" t="s">
        <v>25</v>
      </c>
      <c r="O47" s="1" t="s">
        <v>245</v>
      </c>
      <c r="P47">
        <v>4</v>
      </c>
      <c r="Q47" s="9" t="str">
        <f>RIGHT(VLOOKUP(C47,'EsteSi-AquiSePegaLaData'!C:F,4,0),LEN(VLOOKUP(C47,'EsteSi-AquiSePegaLaData'!C:F,4,0))-LEN(TRIM(C47))-26)</f>
        <v xml:space="preserve">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R47" s="6" t="str">
        <f t="shared" si="5"/>
        <v>INSERT INTO mst_QuerysSqlite VALUES('01','046','INSERTAR mst_Dias','0','999','-- Id: 046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);','13','NONQUERY','mst_Dias','CREATE','AC','44363337',GETDATE(),'44363337',GETDATE())</v>
      </c>
    </row>
    <row r="48" spans="1:18" x14ac:dyDescent="0.35">
      <c r="A48" s="1" t="s">
        <v>15</v>
      </c>
      <c r="B48" s="1" t="s">
        <v>225</v>
      </c>
      <c r="C48" s="1" t="s">
        <v>247</v>
      </c>
      <c r="D48" s="1" t="s">
        <v>18</v>
      </c>
      <c r="E48">
        <v>999</v>
      </c>
      <c r="F48" t="str">
        <f t="shared" si="3"/>
        <v>-- Id: 047 / NombreQuery: LIMPIAR TABLA mst_Dias  _x000D_
DELETE FROM mst_Dias;</v>
      </c>
      <c r="G48" s="1">
        <f t="shared" si="4"/>
        <v>0</v>
      </c>
      <c r="H48" s="1" t="s">
        <v>21</v>
      </c>
      <c r="I48" s="1" t="s">
        <v>42</v>
      </c>
      <c r="J48" s="1" t="s">
        <v>143</v>
      </c>
      <c r="K48" s="1" t="s">
        <v>24</v>
      </c>
      <c r="L48" s="1" t="s">
        <v>25</v>
      </c>
      <c r="M48" s="1" t="s">
        <v>245</v>
      </c>
      <c r="N48" s="1" t="s">
        <v>25</v>
      </c>
      <c r="O48" s="1" t="s">
        <v>245</v>
      </c>
      <c r="P48">
        <v>4</v>
      </c>
      <c r="Q48" s="9" t="str">
        <f>RIGHT(VLOOKUP(C48,'EsteSi-AquiSePegaLaData'!C:F,4,0),LEN(VLOOKUP(C48,'EsteSi-AquiSePegaLaData'!C:F,4,0))-LEN(TRIM(C48))-26)</f>
        <v xml:space="preserve"> _x000D_
DELETE FROM mst_Dias;</v>
      </c>
      <c r="R48" s="6" t="str">
        <f t="shared" si="5"/>
        <v>INSERT INTO mst_QuerysSqlite VALUES('01','047','LIMPIAR TABLA mst_Dias','0','999','-- Id: 047 / NombreQuery: LIMPIAR TABLA mst_Dias  _x000D_
DELETE FROM mst_Dias;','0','NONQUERY','mst_Dias','DELETE','AC','44363337',GETDATE(),'44363337',GETDATE())</v>
      </c>
    </row>
    <row r="49" spans="1:18" x14ac:dyDescent="0.35">
      <c r="A49" s="1" t="s">
        <v>15</v>
      </c>
      <c r="B49" s="1" t="s">
        <v>228</v>
      </c>
      <c r="C49" s="1" t="s">
        <v>250</v>
      </c>
      <c r="D49" s="1" t="s">
        <v>18</v>
      </c>
      <c r="E49">
        <v>999</v>
      </c>
      <c r="F49" t="str">
        <f t="shared" si="3"/>
        <v>-- Id: 048 / NombreQuery: LISTAR mst_Dias  _x000D_
SELECT *_x000D_
  FROM mst_Dias;</v>
      </c>
      <c r="G49" s="1">
        <f t="shared" si="4"/>
        <v>0</v>
      </c>
      <c r="H49" s="1" t="s">
        <v>135</v>
      </c>
      <c r="I49" s="1" t="s">
        <v>42</v>
      </c>
      <c r="J49" s="1" t="s">
        <v>126</v>
      </c>
      <c r="K49" s="1" t="s">
        <v>24</v>
      </c>
      <c r="L49" s="1" t="s">
        <v>25</v>
      </c>
      <c r="M49" s="1" t="s">
        <v>252</v>
      </c>
      <c r="N49" s="1" t="s">
        <v>25</v>
      </c>
      <c r="O49" s="1" t="s">
        <v>252</v>
      </c>
      <c r="P49">
        <v>4</v>
      </c>
      <c r="Q49" s="9" t="str">
        <f>RIGHT(VLOOKUP(C49,'EsteSi-AquiSePegaLaData'!C:F,4,0),LEN(VLOOKUP(C49,'EsteSi-AquiSePegaLaData'!C:F,4,0))-LEN(TRIM(C49))-26)</f>
        <v xml:space="preserve"> _x000D_
SELECT *_x000D_
  FROM mst_Dias;</v>
      </c>
      <c r="R49" s="6" t="str">
        <f t="shared" si="5"/>
        <v>INSERT INTO mst_QuerysSqlite VALUES('01','048','LISTAR mst_Dias','0','999','-- Id: 048 / NombreQuery: LISTAR mst_Dias  _x000D_
SELECT *_x000D_
  FROM mst_Dias;','0','DATATABLE','mst_Dias','READ','AC','44363337',GETDATE(),'44363337',GETDATE())</v>
      </c>
    </row>
    <row r="50" spans="1:18" x14ac:dyDescent="0.35">
      <c r="A50" s="1" t="s">
        <v>15</v>
      </c>
      <c r="B50" s="1" t="s">
        <v>232</v>
      </c>
      <c r="C50" s="1" t="s">
        <v>254</v>
      </c>
      <c r="D50" s="1" t="s">
        <v>18</v>
      </c>
      <c r="E50">
        <v>999</v>
      </c>
      <c r="F50" t="str">
        <f t="shared" si="3"/>
        <v>-- Id: 049 / NombreQuery: OBTENER mst_Dias  _x000D_
SELECT *_x000D_
  FROM mst_DiaS_x000D_
 WHERE Id = ?;</v>
      </c>
      <c r="G50" s="1">
        <f t="shared" si="4"/>
        <v>1</v>
      </c>
      <c r="H50" s="1" t="s">
        <v>135</v>
      </c>
      <c r="I50" s="1" t="s">
        <v>42</v>
      </c>
      <c r="J50" s="1" t="s">
        <v>126</v>
      </c>
      <c r="K50" s="1" t="s">
        <v>24</v>
      </c>
      <c r="L50" s="1" t="s">
        <v>25</v>
      </c>
      <c r="M50" s="1" t="s">
        <v>252</v>
      </c>
      <c r="N50" s="1" t="s">
        <v>25</v>
      </c>
      <c r="O50" s="1" t="s">
        <v>252</v>
      </c>
      <c r="P50">
        <v>4</v>
      </c>
      <c r="Q50" s="9" t="str">
        <f>RIGHT(VLOOKUP(C50,'EsteSi-AquiSePegaLaData'!C:F,4,0),LEN(VLOOKUP(C50,'EsteSi-AquiSePegaLaData'!C:F,4,0))-LEN(TRIM(C50))-26)</f>
        <v xml:space="preserve"> _x000D_
SELECT *_x000D_
  FROM mst_DiaS_x000D_
 WHERE Id = ?;</v>
      </c>
      <c r="R50" s="6" t="str">
        <f t="shared" si="5"/>
        <v>INSERT INTO mst_QuerysSqlite VALUES('01','049','OBTENER mst_Dias','0','999','-- Id: 049 / NombreQuery: OBTENER mst_Dias  _x000D_
SELECT *_x000D_
  FROM mst_DiaS_x000D_
 WHERE Id = ?;','1','DATATABLE','mst_Dias','READ','AC','44363337',GETDATE(),'44363337',GETDATE())</v>
      </c>
    </row>
    <row r="51" spans="1:18" x14ac:dyDescent="0.35">
      <c r="A51" s="1" t="s">
        <v>15</v>
      </c>
      <c r="B51" s="1" t="s">
        <v>235</v>
      </c>
      <c r="C51" s="1" t="s">
        <v>44</v>
      </c>
      <c r="D51" s="1" t="s">
        <v>18</v>
      </c>
      <c r="E51">
        <v>5</v>
      </c>
      <c r="F51" t="str">
        <f t="shared" si="3"/>
        <v>-- Id: 050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51" s="1">
        <f t="shared" si="4"/>
        <v>0</v>
      </c>
      <c r="H51" s="1" t="s">
        <v>21</v>
      </c>
      <c r="I51" s="1" t="s">
        <v>47</v>
      </c>
      <c r="J51" s="1" t="s">
        <v>23</v>
      </c>
      <c r="K51" s="1" t="s">
        <v>24</v>
      </c>
      <c r="L51" s="1" t="s">
        <v>25</v>
      </c>
      <c r="M51" s="1" t="s">
        <v>48</v>
      </c>
      <c r="N51" s="1" t="s">
        <v>25</v>
      </c>
      <c r="O51" s="1" t="s">
        <v>48</v>
      </c>
      <c r="P51">
        <v>5</v>
      </c>
      <c r="Q51" s="9" t="str">
        <f>RIGHT(VLOOKUP(C51,'EsteSi-AquiSePegaLaData'!C:F,4,0),LEN(VLOOKUP(C51,'EsteSi-AquiSePegaLaData'!C:F,4,0))-LEN(TRIM(C51))-26)</f>
        <v xml:space="preserve">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51" s="6" t="str">
        <f t="shared" si="5"/>
        <v>INSERT INTO mst_QuerysSqlite VALUES('01','050','CREAR TABLA mst_Usuarios','0','5','-- Id: 050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);','0','NONQUERY','mst_Usuarios','CREATE TABLE','AC','44363337',GETDATE(),'44363337',GETDATE())</v>
      </c>
    </row>
    <row r="52" spans="1:18" x14ac:dyDescent="0.35">
      <c r="A52" s="1" t="s">
        <v>15</v>
      </c>
      <c r="B52" s="1" t="s">
        <v>239</v>
      </c>
      <c r="C52" s="1" t="s">
        <v>518</v>
      </c>
      <c r="D52" s="1" t="s">
        <v>18</v>
      </c>
      <c r="E52">
        <v>999</v>
      </c>
      <c r="F52" t="str">
        <f t="shared" si="3"/>
        <v>-- Id: 051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G52" s="1">
        <f t="shared" si="4"/>
        <v>10</v>
      </c>
      <c r="H52" s="1" t="s">
        <v>21</v>
      </c>
      <c r="I52" s="1" t="s">
        <v>47</v>
      </c>
      <c r="J52" s="1" t="s">
        <v>131</v>
      </c>
      <c r="K52" s="1" t="s">
        <v>24</v>
      </c>
      <c r="L52" s="1" t="s">
        <v>25</v>
      </c>
      <c r="M52" s="1" t="s">
        <v>520</v>
      </c>
      <c r="N52" s="1" t="s">
        <v>25</v>
      </c>
      <c r="O52" s="1" t="s">
        <v>520</v>
      </c>
      <c r="P52">
        <v>5</v>
      </c>
      <c r="Q52" s="9" t="str">
        <f>RIGHT(VLOOKUP(C52,'EsteSi-AquiSePegaLaData'!C:F,4,0),LEN(VLOOKUP(C52,'EsteSi-AquiSePegaLaData'!C:F,4,0))-LEN(TRIM(C52))-26)</f>
        <v xml:space="preserve">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R52" s="6" t="str">
        <f t="shared" si="5"/>
        <v>INSERT INTO mst_QuerysSqlite VALUES('01','051','ACTUALIZAR mst_Usuarios','0','999','-- Id: 051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?;','10','NONQUERY','mst_Usuarios','UPDATE','AC','44363337',GETDATE(),'44363337',GETDATE())</v>
      </c>
    </row>
    <row r="53" spans="1:18" x14ac:dyDescent="0.35">
      <c r="A53" s="1" t="s">
        <v>15</v>
      </c>
      <c r="B53" s="1" t="s">
        <v>242</v>
      </c>
      <c r="C53" s="1" t="s">
        <v>522</v>
      </c>
      <c r="D53" s="1" t="s">
        <v>18</v>
      </c>
      <c r="E53">
        <v>999</v>
      </c>
      <c r="F53" t="str">
        <f t="shared" si="3"/>
        <v>-- Id: 052 / NombreQuery: DESCARGAR DATA mst_Usuarios  _x000D_
EXEC sp_Dgm_Gen_ListarUsuarios</v>
      </c>
      <c r="G53" s="1">
        <f t="shared" si="4"/>
        <v>0</v>
      </c>
      <c r="H53" s="1" t="s">
        <v>135</v>
      </c>
      <c r="I53" s="1" t="s">
        <v>47</v>
      </c>
      <c r="J53" s="1" t="s">
        <v>126</v>
      </c>
      <c r="K53" s="1" t="s">
        <v>24</v>
      </c>
      <c r="L53" s="1" t="s">
        <v>25</v>
      </c>
      <c r="M53" s="1" t="s">
        <v>524</v>
      </c>
      <c r="N53" s="1" t="s">
        <v>25</v>
      </c>
      <c r="O53" s="1" t="s">
        <v>524</v>
      </c>
      <c r="P53">
        <v>5</v>
      </c>
      <c r="Q53" s="9" t="str">
        <f>RIGHT(VLOOKUP(C53,'EsteSi-AquiSePegaLaData'!C:F,4,0),LEN(VLOOKUP(C53,'EsteSi-AquiSePegaLaData'!C:F,4,0))-LEN(TRIM(C53))-26)</f>
        <v xml:space="preserve"> _x000D_
EXEC sp_Dgm_Gen_ListarUsuarios</v>
      </c>
      <c r="R53" s="6" t="str">
        <f t="shared" si="5"/>
        <v>INSERT INTO mst_QuerysSqlite VALUES('01','052','DESCARGAR DATA mst_Usuarios','0','999','-- Id: 052 / NombreQuery: DESCARGAR DATA mst_Usuarios  _x000D_
EXEC sp_Dgm_Gen_ListarUsuarios','0','DATATABLE','mst_Usuarios','READ','AC','44363337',GETDATE(),'44363337',GETDATE())</v>
      </c>
    </row>
    <row r="54" spans="1:18" x14ac:dyDescent="0.35">
      <c r="A54" s="1" t="s">
        <v>15</v>
      </c>
      <c r="B54" s="1" t="s">
        <v>246</v>
      </c>
      <c r="C54" s="1" t="s">
        <v>526</v>
      </c>
      <c r="D54" s="1" t="s">
        <v>18</v>
      </c>
      <c r="E54">
        <v>999</v>
      </c>
      <c r="F54" t="str">
        <f t="shared" si="3"/>
        <v>-- Id: 053 / NombreQuery: ELIMINAR mst_Usuarios  _x000D_
DELETE FROM mst_Usuarios_x000D_
      WHERE IdEmpresa = ? AND _x000D_
            Id = ?;</v>
      </c>
      <c r="G54" s="1">
        <f t="shared" si="4"/>
        <v>2</v>
      </c>
      <c r="H54" s="1" t="s">
        <v>21</v>
      </c>
      <c r="I54" s="1" t="s">
        <v>47</v>
      </c>
      <c r="J54" s="1" t="s">
        <v>143</v>
      </c>
      <c r="K54" s="1" t="s">
        <v>24</v>
      </c>
      <c r="L54" s="1" t="s">
        <v>25</v>
      </c>
      <c r="M54" s="1" t="s">
        <v>524</v>
      </c>
      <c r="N54" s="1" t="s">
        <v>25</v>
      </c>
      <c r="O54" s="1" t="s">
        <v>524</v>
      </c>
      <c r="P54">
        <v>5</v>
      </c>
      <c r="Q54" s="9" t="str">
        <f>RIGHT(VLOOKUP(C54,'EsteSi-AquiSePegaLaData'!C:F,4,0),LEN(VLOOKUP(C54,'EsteSi-AquiSePegaLaData'!C:F,4,0))-LEN(TRIM(C54))-26)</f>
        <v xml:space="preserve"> _x000D_
DELETE FROM mst_Usuarios_x000D_
      WHERE IdEmpresa = ? AND _x000D_
            Id = ?;</v>
      </c>
      <c r="R54" s="6" t="str">
        <f t="shared" si="5"/>
        <v>INSERT INTO mst_QuerysSqlite VALUES('01','053','ELIMINAR mst_Usuarios','0','999','-- Id: 053 / NombreQuery: ELIMINAR mst_Usuarios  _x000D_
DELETE FROM mst_Usuarios_x000D_
      WHERE IdEmpresa = ? AND _x000D_
            Id = ?;','2','NONQUERY','mst_Usuarios','DELETE','AC','44363337',GETDATE(),'44363337',GETDATE())</v>
      </c>
    </row>
    <row r="55" spans="1:18" x14ac:dyDescent="0.35">
      <c r="A55" s="1" t="s">
        <v>15</v>
      </c>
      <c r="B55" s="1" t="s">
        <v>249</v>
      </c>
      <c r="C55" s="1" t="s">
        <v>529</v>
      </c>
      <c r="D55" s="1" t="s">
        <v>18</v>
      </c>
      <c r="E55">
        <v>999</v>
      </c>
      <c r="F55" t="str">
        <f t="shared" si="3"/>
        <v>-- Id: 054 / NombreQuery: ELIMINAR TABLA mst_Usuarios  _x000D_
DROP TABLE IF EXISTS mst_Usuarios;</v>
      </c>
      <c r="G55" s="1">
        <f t="shared" si="4"/>
        <v>0</v>
      </c>
      <c r="H55" s="1" t="s">
        <v>21</v>
      </c>
      <c r="I55" s="1" t="s">
        <v>47</v>
      </c>
      <c r="J55" s="1" t="s">
        <v>148</v>
      </c>
      <c r="K55" s="1" t="s">
        <v>24</v>
      </c>
      <c r="L55" s="1" t="s">
        <v>25</v>
      </c>
      <c r="M55" s="1" t="s">
        <v>531</v>
      </c>
      <c r="N55" s="1" t="s">
        <v>25</v>
      </c>
      <c r="O55" s="1" t="s">
        <v>531</v>
      </c>
      <c r="P55">
        <v>5</v>
      </c>
      <c r="Q55" s="9" t="str">
        <f>RIGHT(VLOOKUP(C55,'EsteSi-AquiSePegaLaData'!C:F,4,0),LEN(VLOOKUP(C55,'EsteSi-AquiSePegaLaData'!C:F,4,0))-LEN(TRIM(C55))-26)</f>
        <v xml:space="preserve"> _x000D_
DROP TABLE IF EXISTS mst_Usuarios;</v>
      </c>
      <c r="R55" s="6" t="str">
        <f t="shared" si="5"/>
        <v>INSERT INTO mst_QuerysSqlite VALUES('01','054','ELIMINAR TABLA mst_Usuarios','0','999','-- Id: 054 / NombreQuery: ELIMINAR TABLA mst_Usuarios  _x000D_
DROP TABLE IF EXISTS mst_Usuarios;','0','NONQUERY','mst_Usuarios','DELETE TABLE','AC','44363337',GETDATE(),'44363337',GETDATE())</v>
      </c>
    </row>
    <row r="56" spans="1:18" x14ac:dyDescent="0.35">
      <c r="A56" s="1" t="s">
        <v>15</v>
      </c>
      <c r="B56" s="1" t="s">
        <v>253</v>
      </c>
      <c r="C56" s="1" t="s">
        <v>533</v>
      </c>
      <c r="D56" s="1" t="s">
        <v>18</v>
      </c>
      <c r="E56">
        <v>999</v>
      </c>
      <c r="F56" t="str">
        <f t="shared" si="3"/>
        <v>-- Id: 055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G56" s="1">
        <f t="shared" si="4"/>
        <v>13</v>
      </c>
      <c r="H56" s="1" t="s">
        <v>21</v>
      </c>
      <c r="I56" s="1" t="s">
        <v>47</v>
      </c>
      <c r="J56" s="1" t="s">
        <v>152</v>
      </c>
      <c r="K56" s="1" t="s">
        <v>24</v>
      </c>
      <c r="L56" s="1" t="s">
        <v>25</v>
      </c>
      <c r="M56" s="1" t="s">
        <v>531</v>
      </c>
      <c r="N56" s="1" t="s">
        <v>25</v>
      </c>
      <c r="O56" s="1" t="s">
        <v>531</v>
      </c>
      <c r="P56">
        <v>5</v>
      </c>
      <c r="Q56" s="9" t="str">
        <f>RIGHT(VLOOKUP(C56,'EsteSi-AquiSePegaLaData'!C:F,4,0),LEN(VLOOKUP(C56,'EsteSi-AquiSePegaLaData'!C:F,4,0))-LEN(TRIM(C56))-26)</f>
        <v xml:space="preserve">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R56" s="6" t="str">
        <f t="shared" si="5"/>
        <v>INSERT INTO mst_QuerysSqlite VALUES('01','055','INSERTAR mst_Usuarios','0','999','-- Id: 055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);','13','NONQUERY','mst_Usuarios','CREATE','AC','44363337',GETDATE(),'44363337',GETDATE())</v>
      </c>
    </row>
    <row r="57" spans="1:18" x14ac:dyDescent="0.35">
      <c r="A57" s="1" t="s">
        <v>15</v>
      </c>
      <c r="B57" s="1" t="s">
        <v>256</v>
      </c>
      <c r="C57" s="1" t="s">
        <v>536</v>
      </c>
      <c r="D57" s="1" t="s">
        <v>18</v>
      </c>
      <c r="E57">
        <v>999</v>
      </c>
      <c r="F57" t="str">
        <f t="shared" si="3"/>
        <v>-- Id: 056 / NombreQuery: LIMPIAR TABLA mst_Usuarios  _x000D_
DELETE FROM mst_Usuarios;</v>
      </c>
      <c r="G57" s="1">
        <f t="shared" si="4"/>
        <v>0</v>
      </c>
      <c r="H57" s="1" t="s">
        <v>21</v>
      </c>
      <c r="I57" s="1" t="s">
        <v>47</v>
      </c>
      <c r="J57" s="1" t="s">
        <v>143</v>
      </c>
      <c r="K57" s="1" t="s">
        <v>24</v>
      </c>
      <c r="L57" s="1" t="s">
        <v>25</v>
      </c>
      <c r="M57" s="1" t="s">
        <v>538</v>
      </c>
      <c r="N57" s="1" t="s">
        <v>25</v>
      </c>
      <c r="O57" s="1" t="s">
        <v>538</v>
      </c>
      <c r="P57">
        <v>5</v>
      </c>
      <c r="Q57" s="9" t="str">
        <f>RIGHT(VLOOKUP(C57,'EsteSi-AquiSePegaLaData'!C:F,4,0),LEN(VLOOKUP(C57,'EsteSi-AquiSePegaLaData'!C:F,4,0))-LEN(TRIM(C57))-26)</f>
        <v xml:space="preserve"> _x000D_
DELETE FROM mst_Usuarios;</v>
      </c>
      <c r="R57" s="6" t="str">
        <f t="shared" si="5"/>
        <v>INSERT INTO mst_QuerysSqlite VALUES('01','056','LIMPIAR TABLA mst_Usuarios','0','999','-- Id: 056 / NombreQuery: LIMPIAR TABLA mst_Usuarios  _x000D_
DELETE FROM mst_Usuarios;','0','NONQUERY','mst_Usuarios','DELETE','AC','44363337',GETDATE(),'44363337',GETDATE())</v>
      </c>
    </row>
    <row r="58" spans="1:18" x14ac:dyDescent="0.35">
      <c r="A58" s="1" t="s">
        <v>15</v>
      </c>
      <c r="B58" s="1" t="s">
        <v>260</v>
      </c>
      <c r="C58" s="1" t="s">
        <v>540</v>
      </c>
      <c r="D58" s="1" t="s">
        <v>18</v>
      </c>
      <c r="E58">
        <v>999</v>
      </c>
      <c r="F58" t="str">
        <f t="shared" si="3"/>
        <v>-- Id: 057 / NombreQuery: LISTAR mst_Usuarios  _x000D_
SELECT *_x000D_
  FROM mst_Usuarios;</v>
      </c>
      <c r="G58" s="1">
        <f t="shared" si="4"/>
        <v>0</v>
      </c>
      <c r="H58" s="1" t="s">
        <v>135</v>
      </c>
      <c r="I58" s="1" t="s">
        <v>47</v>
      </c>
      <c r="J58" s="1" t="s">
        <v>126</v>
      </c>
      <c r="K58" s="1" t="s">
        <v>24</v>
      </c>
      <c r="L58" s="1" t="s">
        <v>25</v>
      </c>
      <c r="M58" s="1" t="s">
        <v>538</v>
      </c>
      <c r="N58" s="1" t="s">
        <v>25</v>
      </c>
      <c r="O58" s="1" t="s">
        <v>538</v>
      </c>
      <c r="P58">
        <v>5</v>
      </c>
      <c r="Q58" s="9" t="str">
        <f>RIGHT(VLOOKUP(C58,'EsteSi-AquiSePegaLaData'!C:F,4,0),LEN(VLOOKUP(C58,'EsteSi-AquiSePegaLaData'!C:F,4,0))-LEN(TRIM(C58))-26)</f>
        <v xml:space="preserve"> _x000D_
SELECT *_x000D_
  FROM mst_Usuarios;</v>
      </c>
      <c r="R58" s="6" t="str">
        <f t="shared" si="5"/>
        <v>INSERT INTO mst_QuerysSqlite VALUES('01','057','LISTAR mst_Usuarios','0','999','-- Id: 057 / NombreQuery: LISTAR mst_Usuarios  _x000D_
SELECT *_x000D_
  FROM mst_Usuarios;','0','DATATABLE','mst_Usuarios','READ','AC','44363337',GETDATE(),'44363337',GETDATE())</v>
      </c>
    </row>
    <row r="59" spans="1:18" x14ac:dyDescent="0.35">
      <c r="A59" s="1" t="s">
        <v>15</v>
      </c>
      <c r="B59" s="1" t="s">
        <v>263</v>
      </c>
      <c r="C59" s="1" t="s">
        <v>543</v>
      </c>
      <c r="D59" s="1" t="s">
        <v>18</v>
      </c>
      <c r="E59">
        <v>999</v>
      </c>
      <c r="F59" t="str">
        <f t="shared" si="3"/>
        <v>-- Id: 058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G59" s="1">
        <f t="shared" si="4"/>
        <v>16</v>
      </c>
      <c r="H59" s="1" t="s">
        <v>135</v>
      </c>
      <c r="I59" s="1" t="s">
        <v>47</v>
      </c>
      <c r="J59" s="1" t="s">
        <v>126</v>
      </c>
      <c r="K59" s="1" t="s">
        <v>24</v>
      </c>
      <c r="L59" s="1" t="s">
        <v>25</v>
      </c>
      <c r="M59" s="1" t="s">
        <v>545</v>
      </c>
      <c r="N59" s="1" t="s">
        <v>25</v>
      </c>
      <c r="O59" s="1" t="s">
        <v>545</v>
      </c>
      <c r="P59">
        <v>5</v>
      </c>
      <c r="Q59" s="9" t="str">
        <f>RIGHT(VLOOKUP(C59,'EsteSi-AquiSePegaLaData'!C:F,4,0),LEN(VLOOKUP(C59,'EsteSi-AquiSePegaLaData'!C:F,4,0))-LEN(TRIM(C59))-26)</f>
        <v xml:space="preserve">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R59" s="6" t="str">
        <f t="shared" si="5"/>
        <v>INSERT INTO mst_QuerysSqlite VALUES('01','058','OBTENER DATOS LOGIN','0','999','-- Id: 058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?);','16','DATATABLE','mst_Usuarios','READ','AC','44363337',GETDATE(),'44363337',GETDATE())</v>
      </c>
    </row>
    <row r="60" spans="1:18" x14ac:dyDescent="0.35">
      <c r="A60" s="1" t="s">
        <v>15</v>
      </c>
      <c r="B60" s="1" t="s">
        <v>267</v>
      </c>
      <c r="C60" s="1" t="s">
        <v>547</v>
      </c>
      <c r="D60" s="1" t="s">
        <v>18</v>
      </c>
      <c r="E60">
        <v>999</v>
      </c>
      <c r="F60" t="str">
        <f t="shared" si="3"/>
        <v>-- Id: 059 / NombreQuery: OBTENER mst_Usuarios  _x000D_
SELECT *_x000D_
  FROM mst_Usuarios_x000D_
 WHERE IdEmpresa = ? AND _x000D_
       Id = ?;</v>
      </c>
      <c r="G60" s="1">
        <f t="shared" si="4"/>
        <v>2</v>
      </c>
      <c r="H60" s="1" t="s">
        <v>135</v>
      </c>
      <c r="I60" s="1" t="s">
        <v>47</v>
      </c>
      <c r="J60" s="1" t="s">
        <v>126</v>
      </c>
      <c r="K60" s="1" t="s">
        <v>24</v>
      </c>
      <c r="L60" s="1" t="s">
        <v>25</v>
      </c>
      <c r="M60" s="1" t="s">
        <v>545</v>
      </c>
      <c r="N60" s="1" t="s">
        <v>25</v>
      </c>
      <c r="O60" s="1" t="s">
        <v>545</v>
      </c>
      <c r="P60">
        <v>5</v>
      </c>
      <c r="Q60" s="9" t="str">
        <f>RIGHT(VLOOKUP(C60,'EsteSi-AquiSePegaLaData'!C:F,4,0),LEN(VLOOKUP(C60,'EsteSi-AquiSePegaLaData'!C:F,4,0))-LEN(TRIM(C60))-26)</f>
        <v xml:space="preserve"> _x000D_
SELECT *_x000D_
  FROM mst_Usuarios_x000D_
 WHERE IdEmpresa = ? AND _x000D_
       Id = ?;</v>
      </c>
      <c r="R60" s="6" t="str">
        <f t="shared" si="5"/>
        <v>INSERT INTO mst_QuerysSqlite VALUES('01','059','OBTENER mst_Usuarios','0','999','-- Id: 059 / NombreQuery: OBTENER mst_Usuarios  _x000D_
SELECT *_x000D_
  FROM mst_Usuarios_x000D_
 WHERE IdEmpresa = ? AND _x000D_
       Id = ?;','2','DATATABLE','mst_Usuarios','READ','AC','44363337',GETDATE(),'44363337',GETDATE())</v>
      </c>
    </row>
    <row r="61" spans="1:18" x14ac:dyDescent="0.35">
      <c r="A61" s="1" t="s">
        <v>15</v>
      </c>
      <c r="B61" s="1" t="s">
        <v>270</v>
      </c>
      <c r="C61" s="1" t="s">
        <v>50</v>
      </c>
      <c r="D61" s="1" t="s">
        <v>18</v>
      </c>
      <c r="E61">
        <v>6</v>
      </c>
      <c r="F61" t="str">
        <f t="shared" si="3"/>
        <v>-- Id: 060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61" s="1">
        <f t="shared" si="4"/>
        <v>0</v>
      </c>
      <c r="H61" s="1" t="s">
        <v>21</v>
      </c>
      <c r="I61" s="1" t="s">
        <v>53</v>
      </c>
      <c r="J61" s="1" t="s">
        <v>23</v>
      </c>
      <c r="K61" s="1" t="s">
        <v>24</v>
      </c>
      <c r="L61" s="1" t="s">
        <v>25</v>
      </c>
      <c r="M61" s="1" t="s">
        <v>48</v>
      </c>
      <c r="N61" s="1" t="s">
        <v>25</v>
      </c>
      <c r="O61" s="1" t="s">
        <v>48</v>
      </c>
      <c r="P61">
        <v>6</v>
      </c>
      <c r="Q61" s="9" t="str">
        <f>RIGHT(VLOOKUP(C61,'EsteSi-AquiSePegaLaData'!C:F,4,0),LEN(VLOOKUP(C61,'EsteSi-AquiSePegaLaData'!C:F,4,0))-LEN(TRIM(C61))-26)</f>
        <v xml:space="preserve">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61" s="6" t="str">
        <f t="shared" si="5"/>
        <v>INSERT INTO mst_QuerysSqlite VALUES('01','060','CREAR TABLA mst_Personas','0','6','-- Id: 060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);','0','NONQUERY','mst_Personas','CREATE TABLE','AC','44363337',GETDATE(),'44363337',GETDATE())</v>
      </c>
    </row>
    <row r="62" spans="1:18" x14ac:dyDescent="0.35">
      <c r="A62" s="1" t="s">
        <v>15</v>
      </c>
      <c r="B62" s="1" t="s">
        <v>274</v>
      </c>
      <c r="C62" s="1" t="s">
        <v>418</v>
      </c>
      <c r="D62" s="1" t="s">
        <v>18</v>
      </c>
      <c r="E62">
        <v>999</v>
      </c>
      <c r="F62" t="str">
        <f t="shared" si="3"/>
        <v>-- Id: 061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G62" s="1">
        <f t="shared" si="4"/>
        <v>9</v>
      </c>
      <c r="H62" s="1" t="s">
        <v>21</v>
      </c>
      <c r="I62" s="1" t="s">
        <v>53</v>
      </c>
      <c r="J62" s="1" t="s">
        <v>131</v>
      </c>
      <c r="K62" s="1" t="s">
        <v>24</v>
      </c>
      <c r="L62" s="1" t="s">
        <v>25</v>
      </c>
      <c r="M62" s="1" t="s">
        <v>420</v>
      </c>
      <c r="N62" s="1" t="s">
        <v>25</v>
      </c>
      <c r="O62" s="1" t="s">
        <v>420</v>
      </c>
      <c r="P62">
        <v>6</v>
      </c>
      <c r="Q62" s="9" t="str">
        <f>RIGHT(VLOOKUP(C62,'EsteSi-AquiSePegaLaData'!C:F,4,0),LEN(VLOOKUP(C62,'EsteSi-AquiSePegaLaData'!C:F,4,0))-LEN(TRIM(C62))-26)</f>
        <v xml:space="preserve">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R62" s="6" t="str">
        <f t="shared" si="5"/>
        <v>INSERT INTO mst_QuerysSqlite VALUES('01','061','ACTUALIZAR mst_Personas','0','999','-- Id: 061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?;','9','NONQUERY','mst_Personas','UPDATE','AC','44363337',GETDATE(),'44363337',GETDATE())</v>
      </c>
    </row>
    <row r="63" spans="1:18" x14ac:dyDescent="0.35">
      <c r="A63" s="1" t="s">
        <v>15</v>
      </c>
      <c r="B63" s="1" t="s">
        <v>278</v>
      </c>
      <c r="C63" s="1" t="s">
        <v>422</v>
      </c>
      <c r="D63" s="1" t="s">
        <v>18</v>
      </c>
      <c r="E63">
        <v>999</v>
      </c>
      <c r="F63" t="str">
        <f t="shared" si="3"/>
        <v>-- Id: 062 / NombreQuery: CLAVE VALOR mst_Personas  _x000D_
SELECT NroDocumento Clave,_x000D_
       IdCodigoGeneral Valor,_x000D_
       Paterno || '' '' || Materno || '' '' || Nombres Concatenado_x000D_
  FROM mst_Personas_x000D_
 WHERE IdEmpresa = ?;</v>
      </c>
      <c r="G63" s="1">
        <f t="shared" si="4"/>
        <v>1</v>
      </c>
      <c r="H63" s="1" t="s">
        <v>135</v>
      </c>
      <c r="I63" s="1" t="s">
        <v>53</v>
      </c>
      <c r="J63" s="1" t="s">
        <v>126</v>
      </c>
      <c r="K63" s="1" t="s">
        <v>24</v>
      </c>
      <c r="L63" s="1" t="s">
        <v>25</v>
      </c>
      <c r="M63" s="1" t="s">
        <v>424</v>
      </c>
      <c r="N63" s="1" t="s">
        <v>25</v>
      </c>
      <c r="O63" s="1" t="s">
        <v>424</v>
      </c>
      <c r="P63">
        <v>6</v>
      </c>
      <c r="Q63" s="9" t="str">
        <f>RIGHT(VLOOKUP(C63,'EsteSi-AquiSePegaLaData'!C:F,4,0),LEN(VLOOKUP(C63,'EsteSi-AquiSePegaLaData'!C:F,4,0))-LEN(TRIM(C63))-26)</f>
        <v xml:space="preserve"> _x000D_
SELECT NroDocumento Clave,_x000D_
       IdCodigoGeneral Valor,_x000D_
       Paterno || '' '' || Materno || '' '' || Nombres Concatenado_x000D_
  FROM mst_Personas_x000D_
 WHERE IdEmpresa = ?;</v>
      </c>
      <c r="R63" s="6" t="str">
        <f t="shared" si="5"/>
        <v>INSERT INTO mst_QuerysSqlite VALUES('01','062','CLAVE VALOR mst_Personas','0','999','-- Id: 062 / NombreQuery: CLAVE VALOR mst_Personas  _x000D_
SELECT NroDocumento Clave,_x000D_
       IdCodigoGeneral Valor,_x000D_
       Paterno || '''' '''' || Materno || '''' '''' || Nombres Concatenado_x000D_
  FROM mst_Personas_x000D_
 WHERE IdEmpresa = ?;','1','DATATABLE','mst_Personas','READ','AC','44363337',GETDATE(),'44363337',GETDATE())</v>
      </c>
    </row>
    <row r="64" spans="1:18" x14ac:dyDescent="0.35">
      <c r="A64" s="1" t="s">
        <v>15</v>
      </c>
      <c r="B64" s="1" t="s">
        <v>281</v>
      </c>
      <c r="C64" s="1" t="s">
        <v>426</v>
      </c>
      <c r="D64" s="1" t="s">
        <v>18</v>
      </c>
      <c r="E64">
        <v>999</v>
      </c>
      <c r="F64" t="str">
        <f t="shared" si="3"/>
        <v>-- Id: 063 / NombreQuery: DESCARGAR DATA mst_Personas  _x000D_
EXEC sp_Dgm_Gen_ListarPersonas</v>
      </c>
      <c r="G64" s="1">
        <f t="shared" si="4"/>
        <v>0</v>
      </c>
      <c r="H64" s="1" t="s">
        <v>135</v>
      </c>
      <c r="I64" s="1" t="s">
        <v>53</v>
      </c>
      <c r="J64" s="1" t="s">
        <v>126</v>
      </c>
      <c r="K64" s="1" t="s">
        <v>24</v>
      </c>
      <c r="L64" s="1" t="s">
        <v>25</v>
      </c>
      <c r="M64" s="1" t="s">
        <v>424</v>
      </c>
      <c r="N64" s="1" t="s">
        <v>25</v>
      </c>
      <c r="O64" s="1" t="s">
        <v>424</v>
      </c>
      <c r="P64">
        <v>6</v>
      </c>
      <c r="Q64" s="9" t="str">
        <f>RIGHT(VLOOKUP(C64,'EsteSi-AquiSePegaLaData'!C:F,4,0),LEN(VLOOKUP(C64,'EsteSi-AquiSePegaLaData'!C:F,4,0))-LEN(TRIM(C64))-26)</f>
        <v xml:space="preserve"> _x000D_
EXEC sp_Dgm_Gen_ListarPersonas</v>
      </c>
      <c r="R64" s="6" t="str">
        <f t="shared" si="5"/>
        <v>INSERT INTO mst_QuerysSqlite VALUES('01','063','DESCARGAR DATA mst_Personas','0','999','-- Id: 063 / NombreQuery: DESCARGAR DATA mst_Personas  _x000D_
EXEC sp_Dgm_Gen_ListarPersonas','0','DATATABLE','mst_Personas','READ','AC','44363337',GETDATE(),'44363337',GETDATE())</v>
      </c>
    </row>
    <row r="65" spans="1:18" x14ac:dyDescent="0.35">
      <c r="A65" s="1" t="s">
        <v>15</v>
      </c>
      <c r="B65" s="1" t="s">
        <v>285</v>
      </c>
      <c r="C65" s="1" t="s">
        <v>429</v>
      </c>
      <c r="D65" s="1" t="s">
        <v>18</v>
      </c>
      <c r="E65">
        <v>999</v>
      </c>
      <c r="F65" t="str">
        <f t="shared" si="3"/>
        <v>-- Id: 064 / NombreQuery: ELIMINAR mst_Personas  _x000D_
DELETE FROM mst_Personas_x000D_
      WHERE IdEmpresa = ? AND _x000D_
            NroDocumento = ?;</v>
      </c>
      <c r="G65" s="1">
        <f t="shared" si="4"/>
        <v>2</v>
      </c>
      <c r="H65" s="1" t="s">
        <v>21</v>
      </c>
      <c r="I65" s="1" t="s">
        <v>53</v>
      </c>
      <c r="J65" s="1" t="s">
        <v>143</v>
      </c>
      <c r="K65" s="1" t="s">
        <v>24</v>
      </c>
      <c r="L65" s="1" t="s">
        <v>25</v>
      </c>
      <c r="M65" s="1" t="s">
        <v>431</v>
      </c>
      <c r="N65" s="1" t="s">
        <v>25</v>
      </c>
      <c r="O65" s="1" t="s">
        <v>431</v>
      </c>
      <c r="P65">
        <v>6</v>
      </c>
      <c r="Q65" s="9" t="str">
        <f>RIGHT(VLOOKUP(C65,'EsteSi-AquiSePegaLaData'!C:F,4,0),LEN(VLOOKUP(C65,'EsteSi-AquiSePegaLaData'!C:F,4,0))-LEN(TRIM(C65))-26)</f>
        <v xml:space="preserve"> _x000D_
DELETE FROM mst_Personas_x000D_
      WHERE IdEmpresa = ? AND _x000D_
            NroDocumento = ?;</v>
      </c>
      <c r="R65" s="6" t="str">
        <f t="shared" si="5"/>
        <v>INSERT INTO mst_QuerysSqlite VALUES('01','064','ELIMINAR mst_Personas','0','999','-- Id: 064 / NombreQuery: ELIMINAR mst_Personas  _x000D_
DELETE FROM mst_Personas_x000D_
      WHERE IdEmpresa = ? AND _x000D_
            NroDocumento = ?;','2','NONQUERY','mst_Personas','DELETE','AC','44363337',GETDATE(),'44363337',GETDATE())</v>
      </c>
    </row>
    <row r="66" spans="1:18" x14ac:dyDescent="0.35">
      <c r="A66" s="1" t="s">
        <v>15</v>
      </c>
      <c r="B66" s="1" t="s">
        <v>288</v>
      </c>
      <c r="C66" s="1" t="s">
        <v>433</v>
      </c>
      <c r="D66" s="1" t="s">
        <v>18</v>
      </c>
      <c r="E66">
        <v>999</v>
      </c>
      <c r="F66" t="str">
        <f t="shared" si="3"/>
        <v>-- Id: 065 / NombreQuery: ELIMINAR TABLA mst_Personas  _x000D_
DROP TABLE IF EXISTS mst_Personas;</v>
      </c>
      <c r="G66" s="1">
        <f t="shared" si="4"/>
        <v>0</v>
      </c>
      <c r="H66" s="1" t="s">
        <v>21</v>
      </c>
      <c r="I66" s="1" t="s">
        <v>53</v>
      </c>
      <c r="J66" s="1" t="s">
        <v>148</v>
      </c>
      <c r="K66" s="1" t="s">
        <v>24</v>
      </c>
      <c r="L66" s="1" t="s">
        <v>25</v>
      </c>
      <c r="M66" s="1" t="s">
        <v>435</v>
      </c>
      <c r="N66" s="1" t="s">
        <v>25</v>
      </c>
      <c r="O66" s="1" t="s">
        <v>435</v>
      </c>
      <c r="P66">
        <v>6</v>
      </c>
      <c r="Q66" s="9" t="str">
        <f>RIGHT(VLOOKUP(C66,'EsteSi-AquiSePegaLaData'!C:F,4,0),LEN(VLOOKUP(C66,'EsteSi-AquiSePegaLaData'!C:F,4,0))-LEN(TRIM(C66))-26)</f>
        <v xml:space="preserve"> _x000D_
DROP TABLE IF EXISTS mst_Personas;</v>
      </c>
      <c r="R66" s="6" t="str">
        <f t="shared" si="5"/>
        <v>INSERT INTO mst_QuerysSqlite VALUES('01','065','ELIMINAR TABLA mst_Personas','0','999','-- Id: 065 / NombreQuery: ELIMINAR TABLA mst_Personas  _x000D_
DROP TABLE IF EXISTS mst_Personas;','0','NONQUERY','mst_Personas','DELETE TABLE','AC','44363337',GETDATE(),'44363337',GETDATE())</v>
      </c>
    </row>
    <row r="67" spans="1:18" x14ac:dyDescent="0.35">
      <c r="A67" s="1" t="s">
        <v>15</v>
      </c>
      <c r="B67" s="1" t="s">
        <v>292</v>
      </c>
      <c r="C67" s="1" t="s">
        <v>437</v>
      </c>
      <c r="D67" s="1" t="s">
        <v>18</v>
      </c>
      <c r="E67">
        <v>999</v>
      </c>
      <c r="F67" t="str">
        <f t="shared" si="3"/>
        <v>-- Id: 066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G67" s="1">
        <f t="shared" si="4"/>
        <v>10</v>
      </c>
      <c r="H67" s="1" t="s">
        <v>21</v>
      </c>
      <c r="I67" s="1" t="s">
        <v>53</v>
      </c>
      <c r="J67" s="1" t="s">
        <v>152</v>
      </c>
      <c r="K67" s="1" t="s">
        <v>24</v>
      </c>
      <c r="L67" s="1" t="s">
        <v>25</v>
      </c>
      <c r="M67" s="1" t="s">
        <v>435</v>
      </c>
      <c r="N67" s="1" t="s">
        <v>25</v>
      </c>
      <c r="O67" s="1" t="s">
        <v>435</v>
      </c>
      <c r="P67">
        <v>6</v>
      </c>
      <c r="Q67" s="9" t="str">
        <f>RIGHT(VLOOKUP(C67,'EsteSi-AquiSePegaLaData'!C:F,4,0),LEN(VLOOKUP(C67,'EsteSi-AquiSePegaLaData'!C:F,4,0))-LEN(TRIM(C67))-26)</f>
        <v xml:space="preserve">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R67" s="6" t="str">
        <f t="shared" si="5"/>
        <v>INSERT INTO mst_QuerysSqlite VALUES('01','066','INSERTAR mst_Personas','0','999','-- Id: 066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);','10','NONQUERY','mst_Personas','CREATE','AC','44363337',GETDATE(),'44363337',GETDATE())</v>
      </c>
    </row>
    <row r="68" spans="1:18" x14ac:dyDescent="0.35">
      <c r="A68" s="1" t="s">
        <v>15</v>
      </c>
      <c r="B68" s="1" t="s">
        <v>295</v>
      </c>
      <c r="C68" s="1" t="s">
        <v>440</v>
      </c>
      <c r="D68" s="1" t="s">
        <v>18</v>
      </c>
      <c r="E68">
        <v>999</v>
      </c>
      <c r="F68" t="str">
        <f t="shared" si="3"/>
        <v>-- Id: 067 / NombreQuery: LIMPIAR TABLA mst_Personas  _x000D_
DELETE FROM mst_Personas;</v>
      </c>
      <c r="G68" s="1">
        <f t="shared" si="4"/>
        <v>0</v>
      </c>
      <c r="H68" s="1" t="s">
        <v>21</v>
      </c>
      <c r="I68" s="1" t="s">
        <v>53</v>
      </c>
      <c r="J68" s="1" t="s">
        <v>143</v>
      </c>
      <c r="K68" s="1" t="s">
        <v>24</v>
      </c>
      <c r="L68" s="1" t="s">
        <v>25</v>
      </c>
      <c r="M68" s="1" t="s">
        <v>442</v>
      </c>
      <c r="N68" s="1" t="s">
        <v>25</v>
      </c>
      <c r="O68" s="1" t="s">
        <v>442</v>
      </c>
      <c r="P68">
        <v>6</v>
      </c>
      <c r="Q68" s="9" t="str">
        <f>RIGHT(VLOOKUP(C68,'EsteSi-AquiSePegaLaData'!C:F,4,0),LEN(VLOOKUP(C68,'EsteSi-AquiSePegaLaData'!C:F,4,0))-LEN(TRIM(C68))-26)</f>
        <v xml:space="preserve"> _x000D_
DELETE FROM mst_Personas;</v>
      </c>
      <c r="R68" s="6" t="str">
        <f t="shared" si="5"/>
        <v>INSERT INTO mst_QuerysSqlite VALUES('01','067','LIMPIAR TABLA mst_Personas','0','999','-- Id: 067 / NombreQuery: LIMPIAR TABLA mst_Personas  _x000D_
DELETE FROM mst_Personas;','0','NONQUERY','mst_Personas','DELETE','AC','44363337',GETDATE(),'44363337',GETDATE())</v>
      </c>
    </row>
    <row r="69" spans="1:18" x14ac:dyDescent="0.35">
      <c r="A69" s="1" t="s">
        <v>15</v>
      </c>
      <c r="B69" s="1" t="s">
        <v>299</v>
      </c>
      <c r="C69" s="1" t="s">
        <v>444</v>
      </c>
      <c r="D69" s="1" t="s">
        <v>18</v>
      </c>
      <c r="E69">
        <v>999</v>
      </c>
      <c r="F69" t="str">
        <f>CONCATENATE("-- Id: ",B69," / NombreQuery: ",C69," ",Q69)</f>
        <v>-- Id: 068 / NombreQuery: LISTAR mst_Personas  _x000D_
SELECT *_x000D_
  FROM mst_Personas;</v>
      </c>
      <c r="G69" s="1">
        <f t="shared" si="4"/>
        <v>0</v>
      </c>
      <c r="H69" s="1" t="s">
        <v>135</v>
      </c>
      <c r="I69" s="1" t="s">
        <v>53</v>
      </c>
      <c r="J69" s="1" t="s">
        <v>126</v>
      </c>
      <c r="K69" s="1" t="s">
        <v>24</v>
      </c>
      <c r="L69" s="1" t="s">
        <v>25</v>
      </c>
      <c r="M69" s="1" t="s">
        <v>446</v>
      </c>
      <c r="N69" s="1" t="s">
        <v>25</v>
      </c>
      <c r="O69" s="1" t="s">
        <v>446</v>
      </c>
      <c r="P69">
        <v>6</v>
      </c>
      <c r="Q69" s="9" t="str">
        <f>RIGHT(VLOOKUP(C69,'EsteSi-AquiSePegaLaData'!C:F,4,0),LEN(VLOOKUP(C69,'EsteSi-AquiSePegaLaData'!C:F,4,0))-LEN(TRIM(C69))-26)</f>
        <v xml:space="preserve"> _x000D_
SELECT *_x000D_
  FROM mst_Personas;</v>
      </c>
      <c r="R69" s="6" t="str">
        <f t="shared" si="5"/>
        <v>INSERT INTO mst_QuerysSqlite VALUES('01','068','LISTAR mst_Personas','0','999','-- Id: 068 / NombreQuery: LISTAR mst_Personas  _x000D_
SELECT *_x000D_
  FROM mst_Personas;','0','DATATABLE','mst_Personas','READ','AC','44363337',GETDATE(),'44363337',GETDATE())</v>
      </c>
    </row>
    <row r="70" spans="1:18" x14ac:dyDescent="0.35">
      <c r="A70" s="1" t="s">
        <v>15</v>
      </c>
      <c r="B70" s="1" t="s">
        <v>302</v>
      </c>
      <c r="C70" s="1" t="s">
        <v>448</v>
      </c>
      <c r="D70" s="1" t="s">
        <v>18</v>
      </c>
      <c r="E70">
        <v>999</v>
      </c>
      <c r="F70" t="str">
        <f t="shared" si="3"/>
        <v>-- Id: 069 / NombreQuery: OBTENER mst_Personas  _x000D_
SELECT *_x000D_
  FROM mst_Personas_x000D_
 WHERE IdEmpresa = ? AND _x000D_
       NroDocumento = ?;</v>
      </c>
      <c r="G70" s="1">
        <f t="shared" si="4"/>
        <v>2</v>
      </c>
      <c r="H70" s="1" t="s">
        <v>135</v>
      </c>
      <c r="I70" s="1" t="s">
        <v>53</v>
      </c>
      <c r="J70" s="1" t="s">
        <v>126</v>
      </c>
      <c r="K70" s="1" t="s">
        <v>24</v>
      </c>
      <c r="L70" s="1" t="s">
        <v>25</v>
      </c>
      <c r="M70" s="1" t="s">
        <v>450</v>
      </c>
      <c r="N70" s="1" t="s">
        <v>25</v>
      </c>
      <c r="O70" s="1" t="s">
        <v>450</v>
      </c>
      <c r="P70">
        <v>6</v>
      </c>
      <c r="Q70" s="9" t="str">
        <f>RIGHT(VLOOKUP(C70,'EsteSi-AquiSePegaLaData'!C:F,4,0),LEN(VLOOKUP(C70,'EsteSi-AquiSePegaLaData'!C:F,4,0))-LEN(TRIM(C70))-26)</f>
        <v xml:space="preserve"> _x000D_
SELECT *_x000D_
  FROM mst_Personas_x000D_
 WHERE IdEmpresa = ? AND _x000D_
       NroDocumento = ?;</v>
      </c>
      <c r="R70" s="6" t="str">
        <f t="shared" si="5"/>
        <v>INSERT INTO mst_QuerysSqlite VALUES('01','069','OBTENER mst_Personas','0','999','-- Id: 069 / NombreQuery: OBTENER mst_Personas  _x000D_
SELECT *_x000D_
  FROM mst_Personas_x000D_
 WHERE IdEmpresa = ? AND _x000D_
       NroDocumento = ?;','2','DATATABLE','mst_Personas','READ','AC','44363337',GETDATE(),'44363337',GETDATE())</v>
      </c>
    </row>
    <row r="71" spans="1:18" x14ac:dyDescent="0.35">
      <c r="A71" s="1" t="s">
        <v>15</v>
      </c>
      <c r="B71" s="1" t="s">
        <v>306</v>
      </c>
      <c r="C71" s="1" t="s">
        <v>747</v>
      </c>
      <c r="D71" s="1" t="s">
        <v>19</v>
      </c>
      <c r="E71">
        <v>999</v>
      </c>
      <c r="F71" t="str">
        <f t="shared" si="3"/>
        <v>-- Id: 070 / NombreQuery: OBTENER PLANILLA  _x000D_
SELECT IdPlanilla_x000D_
FROM mst_Personas_x000D_
WHERE IdEmpresa=? AND_x000D_
      NroDocumento=?;</v>
      </c>
      <c r="G71" s="1">
        <f t="shared" si="4"/>
        <v>2</v>
      </c>
      <c r="H71" s="1" t="s">
        <v>135</v>
      </c>
      <c r="I71" s="1" t="s">
        <v>53</v>
      </c>
      <c r="J71" s="1" t="s">
        <v>126</v>
      </c>
      <c r="K71" s="1" t="s">
        <v>24</v>
      </c>
      <c r="L71" s="1" t="s">
        <v>25</v>
      </c>
      <c r="M71" s="1" t="s">
        <v>749</v>
      </c>
      <c r="N71" s="1" t="s">
        <v>25</v>
      </c>
      <c r="O71" s="1" t="s">
        <v>749</v>
      </c>
      <c r="P71">
        <v>6</v>
      </c>
      <c r="Q71" s="9" t="str">
        <f>RIGHT(VLOOKUP(C71,'EsteSi-AquiSePegaLaData'!C:F,4,0),LEN(VLOOKUP(C71,'EsteSi-AquiSePegaLaData'!C:F,4,0))-LEN(TRIM(C71))-26)</f>
        <v xml:space="preserve"> _x000D_
SELECT IdPlanilla_x000D_
FROM mst_Personas_x000D_
WHERE IdEmpresa=? AND_x000D_
      NroDocumento=?;</v>
      </c>
      <c r="R71" s="6" t="str">
        <f t="shared" si="5"/>
        <v>INSERT INTO mst_QuerysSqlite VALUES('01','070','OBTENER PLANILLA','1','999','-- Id: 070 / NombreQuery: OBTENER PLANILLA  _x000D_
SELECT IdPlanilla_x000D_
FROM mst_Personas_x000D_
WHERE IdEmpresa=? AND_x000D_
      NroDocumento=?;','2','DATATABLE','mst_Personas','READ','AC','44363337',GETDATE(),'44363337',GETDATE())</v>
      </c>
    </row>
    <row r="72" spans="1:18" x14ac:dyDescent="0.35">
      <c r="A72" s="1" t="s">
        <v>15</v>
      </c>
      <c r="B72" s="1" t="s">
        <v>309</v>
      </c>
      <c r="C72" s="1" t="s">
        <v>55</v>
      </c>
      <c r="D72" s="1" t="s">
        <v>18</v>
      </c>
      <c r="E72">
        <v>7</v>
      </c>
      <c r="F72" t="str">
        <f t="shared" si="3"/>
        <v>-- Id: 071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72" s="1">
        <f t="shared" si="4"/>
        <v>0</v>
      </c>
      <c r="H72" s="1" t="s">
        <v>21</v>
      </c>
      <c r="I72" s="1" t="s">
        <v>58</v>
      </c>
      <c r="J72" s="1" t="s">
        <v>23</v>
      </c>
      <c r="K72" s="1" t="s">
        <v>24</v>
      </c>
      <c r="L72" s="1" t="s">
        <v>25</v>
      </c>
      <c r="M72" s="1" t="s">
        <v>59</v>
      </c>
      <c r="N72" s="1" t="s">
        <v>25</v>
      </c>
      <c r="O72" s="1" t="s">
        <v>59</v>
      </c>
      <c r="P72">
        <v>7</v>
      </c>
      <c r="Q72" s="9" t="str">
        <f>RIGHT(VLOOKUP(C72,'EsteSi-AquiSePegaLaData'!C:F,4,0),LEN(VLOOKUP(C72,'EsteSi-AquiSePegaLaData'!C:F,4,0))-LEN(TRIM(C72))-26)</f>
        <v xml:space="preserve">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72" s="6" t="str">
        <f t="shared" si="5"/>
        <v>INSERT INTO mst_QuerysSqlite VALUES('01','071','CREAR TABLA mst_Cultivos','0','7','-- Id: 071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);','0','NONQUERY','mst_Cultivos','CREATE TABLE','AC','44363337',GETDATE(),'44363337',GETDATE())</v>
      </c>
    </row>
    <row r="73" spans="1:18" x14ac:dyDescent="0.35">
      <c r="A73" s="1" t="s">
        <v>15</v>
      </c>
      <c r="B73" s="1" t="s">
        <v>313</v>
      </c>
      <c r="C73" s="1" t="s">
        <v>197</v>
      </c>
      <c r="D73" s="1" t="s">
        <v>18</v>
      </c>
      <c r="E73">
        <v>999</v>
      </c>
      <c r="F73" t="str">
        <f t="shared" si="3"/>
        <v>-- Id: 072 / NombreQuery: ACTUALIZAR mst_Cultivos  _x000D_
UPDATE mst_Cultivos_x000D_
   SET Dex = ?,-- VARCHAR (300),_x000D_
       IdEstado = ?,-- VARCHAR (3),_x000D_
       IdUsuarioActualiza = ?,-- VARCHAR (50),_x000D_
       FechaHoraActualizacion =  DATETIME(''now'',''localtime'') -- DATETIME,_x000D_
 WHERE IdEmpresa = ? AND _x000D_
       Id = ?;</v>
      </c>
      <c r="G73" s="1">
        <f t="shared" si="4"/>
        <v>5</v>
      </c>
      <c r="H73" s="1" t="s">
        <v>21</v>
      </c>
      <c r="I73" s="1" t="s">
        <v>58</v>
      </c>
      <c r="J73" s="1" t="s">
        <v>131</v>
      </c>
      <c r="K73" s="1" t="s">
        <v>24</v>
      </c>
      <c r="L73" s="1" t="s">
        <v>25</v>
      </c>
      <c r="M73" s="1" t="s">
        <v>199</v>
      </c>
      <c r="N73" s="1" t="s">
        <v>25</v>
      </c>
      <c r="O73" s="1" t="s">
        <v>199</v>
      </c>
      <c r="P73">
        <v>7</v>
      </c>
      <c r="Q73" s="9" t="str">
        <f>RIGHT(VLOOKUP(C73,'EsteSi-AquiSePegaLaData'!C:F,4,0),LEN(VLOOKUP(C73,'EsteSi-AquiSePegaLaData'!C:F,4,0))-LEN(TRIM(C73))-26)</f>
        <v xml:space="preserve"> _x000D_
UPDATE mst_Cultivos_x000D_
   SET Dex = ?,-- VARCHAR (300),_x000D_
       IdEstado = ?,-- VARCHAR (3),_x000D_
       IdUsuarioActualiza = ?,-- VARCHAR (50),_x000D_
       FechaHoraActualizacion =  DATETIME(''now'',''localtime'') -- DATETIME,_x000D_
 WHERE IdEmpresa = ? AND _x000D_
       Id = ?;</v>
      </c>
      <c r="R73" s="6" t="str">
        <f t="shared" si="5"/>
        <v>INSERT INTO mst_QuerysSqlite VALUES('01','072','ACTUALIZAR mst_Cultivos','0','999','-- Id: 072 / NombreQuery: ACTUALIZAR mst_Cultivos  _x000D_
UPDATE mst_Cultivos_x000D_
   SET Dex = ?,-- VARCHAR (300),_x000D_
       IdEstado = ?,-- VARCHAR (3),_x000D_
       IdUsuarioActualiza = ?,-- VARCHAR (50),_x000D_
       FechaHoraActualizacion =  DATETIME(''''now'''',''''localtime'''') -- DATETIME,_x000D_
 WHERE IdEmpresa = ? AND _x000D_
       Id = ?;','5','NONQUERY','mst_Cultivos','UPDATE','AC','44363337',GETDATE(),'44363337',GETDATE())</v>
      </c>
    </row>
    <row r="74" spans="1:18" x14ac:dyDescent="0.35">
      <c r="A74" s="1" t="s">
        <v>15</v>
      </c>
      <c r="B74" s="1" t="s">
        <v>316</v>
      </c>
      <c r="C74" s="1" t="s">
        <v>201</v>
      </c>
      <c r="D74" s="1" t="s">
        <v>18</v>
      </c>
      <c r="E74">
        <v>999</v>
      </c>
      <c r="F74" t="str">
        <f t="shared" si="3"/>
        <v>-- Id: 073 / NombreQuery: CLAVE VALOR mst_Cultivos  _x000D_
SELECT Id Clave,_x000D_
       Dex Valor,_x000D_
       Id || '' | '' || Dex Concatenado_x000D_
  FROM mst_Cultivos_x000D_
 WHERE IdEmpresa = ?;</v>
      </c>
      <c r="G74" s="1">
        <f t="shared" si="4"/>
        <v>1</v>
      </c>
      <c r="H74" s="1" t="s">
        <v>135</v>
      </c>
      <c r="I74" s="1" t="s">
        <v>58</v>
      </c>
      <c r="J74" s="1" t="s">
        <v>126</v>
      </c>
      <c r="K74" s="1" t="s">
        <v>24</v>
      </c>
      <c r="L74" s="1" t="s">
        <v>25</v>
      </c>
      <c r="M74" s="1" t="s">
        <v>199</v>
      </c>
      <c r="N74" s="1" t="s">
        <v>25</v>
      </c>
      <c r="O74" s="1" t="s">
        <v>199</v>
      </c>
      <c r="P74">
        <v>7</v>
      </c>
      <c r="Q74" s="9" t="str">
        <f>RIGHT(VLOOKUP(C74,'EsteSi-AquiSePegaLaData'!C:F,4,0),LEN(VLOOKUP(C74,'EsteSi-AquiSePegaLaData'!C:F,4,0))-LEN(TRIM(C74))-26)</f>
        <v xml:space="preserve"> _x000D_
SELECT Id Clave,_x000D_
       Dex Valor,_x000D_
       Id || '' | '' || Dex Concatenado_x000D_
  FROM mst_Cultivos_x000D_
 WHERE IdEmpresa = ?;</v>
      </c>
      <c r="R74" s="6" t="str">
        <f t="shared" si="5"/>
        <v>INSERT INTO mst_QuerysSqlite VALUES('01','073','CLAVE VALOR mst_Cultivos','0','999','-- Id: 073 / NombreQuery: CLAVE VALOR mst_Cultivos  _x000D_
SELECT Id Clave,_x000D_
       Dex Valor,_x000D_
       Id || '''' | '''' || Dex Concatenado_x000D_
  FROM mst_Cultivos_x000D_
 WHERE IdEmpresa = ?;','1','DATATABLE','mst_Cultivos','READ','AC','44363337',GETDATE(),'44363337',GETDATE())</v>
      </c>
    </row>
    <row r="75" spans="1:18" x14ac:dyDescent="0.35">
      <c r="A75" s="1" t="s">
        <v>15</v>
      </c>
      <c r="B75" s="1" t="s">
        <v>320</v>
      </c>
      <c r="C75" s="1" t="s">
        <v>204</v>
      </c>
      <c r="D75" s="1" t="s">
        <v>18</v>
      </c>
      <c r="E75">
        <v>999</v>
      </c>
      <c r="F75" t="str">
        <f t="shared" si="3"/>
        <v>-- Id: 074 / NombreQuery: DESCARGAR DATA mst_Cultivos  _x000D_
EXEC sp_Dgm_Gen_ListarCultivos</v>
      </c>
      <c r="G75" s="1">
        <f t="shared" si="4"/>
        <v>0</v>
      </c>
      <c r="H75" s="1" t="s">
        <v>135</v>
      </c>
      <c r="I75" s="1" t="s">
        <v>58</v>
      </c>
      <c r="J75" s="1" t="s">
        <v>126</v>
      </c>
      <c r="K75" s="1" t="s">
        <v>24</v>
      </c>
      <c r="L75" s="1" t="s">
        <v>25</v>
      </c>
      <c r="M75" s="1" t="s">
        <v>206</v>
      </c>
      <c r="N75" s="1" t="s">
        <v>25</v>
      </c>
      <c r="O75" s="1" t="s">
        <v>206</v>
      </c>
      <c r="P75">
        <v>7</v>
      </c>
      <c r="Q75" s="9" t="str">
        <f>RIGHT(VLOOKUP(C75,'EsteSi-AquiSePegaLaData'!C:F,4,0),LEN(VLOOKUP(C75,'EsteSi-AquiSePegaLaData'!C:F,4,0))-LEN(TRIM(C75))-26)</f>
        <v xml:space="preserve"> _x000D_
EXEC sp_Dgm_Gen_ListarCultivos</v>
      </c>
      <c r="R75" s="6" t="str">
        <f t="shared" si="5"/>
        <v>INSERT INTO mst_QuerysSqlite VALUES('01','074','DESCARGAR DATA mst_Cultivos','0','999','-- Id: 074 / NombreQuery: DESCARGAR DATA mst_Cultivos  _x000D_
EXEC sp_Dgm_Gen_ListarCultivos','0','DATATABLE','mst_Cultivos','READ','AC','44363337',GETDATE(),'44363337',GETDATE())</v>
      </c>
    </row>
    <row r="76" spans="1:18" x14ac:dyDescent="0.35">
      <c r="A76" s="1" t="s">
        <v>15</v>
      </c>
      <c r="B76" s="1" t="s">
        <v>324</v>
      </c>
      <c r="C76" s="1" t="s">
        <v>208</v>
      </c>
      <c r="D76" s="1" t="s">
        <v>18</v>
      </c>
      <c r="E76">
        <v>999</v>
      </c>
      <c r="F76" t="str">
        <f t="shared" si="3"/>
        <v>-- Id: 075 / NombreQuery: ELIMINAR mst_Cultivos  _x000D_
DELETE FROM mst_Cultivos_x000D_
      WHERE IdEmpresa = ? AND _x000D_
            Id = ?;</v>
      </c>
      <c r="G76" s="1">
        <f t="shared" si="4"/>
        <v>2</v>
      </c>
      <c r="H76" s="1" t="s">
        <v>21</v>
      </c>
      <c r="I76" s="1" t="s">
        <v>58</v>
      </c>
      <c r="J76" s="1" t="s">
        <v>143</v>
      </c>
      <c r="K76" s="1" t="s">
        <v>24</v>
      </c>
      <c r="L76" s="1" t="s">
        <v>25</v>
      </c>
      <c r="M76" s="1" t="s">
        <v>206</v>
      </c>
      <c r="N76" s="1" t="s">
        <v>25</v>
      </c>
      <c r="O76" s="1" t="s">
        <v>206</v>
      </c>
      <c r="P76">
        <v>7</v>
      </c>
      <c r="Q76" s="9" t="str">
        <f>RIGHT(VLOOKUP(C76,'EsteSi-AquiSePegaLaData'!C:F,4,0),LEN(VLOOKUP(C76,'EsteSi-AquiSePegaLaData'!C:F,4,0))-LEN(TRIM(C76))-26)</f>
        <v xml:space="preserve"> _x000D_
DELETE FROM mst_Cultivos_x000D_
      WHERE IdEmpresa = ? AND _x000D_
            Id = ?;</v>
      </c>
      <c r="R76" s="6" t="str">
        <f t="shared" si="5"/>
        <v>INSERT INTO mst_QuerysSqlite VALUES('01','075','ELIMINAR mst_Cultivos','0','999','-- Id: 075 / NombreQuery: ELIMINAR mst_Cultivos  _x000D_
DELETE FROM mst_Cultivos_x000D_
      WHERE IdEmpresa = ? AND _x000D_
            Id = ?;','2','NONQUERY','mst_Cultivos','DELETE','AC','44363337',GETDATE(),'44363337',GETDATE())</v>
      </c>
    </row>
    <row r="77" spans="1:18" x14ac:dyDescent="0.35">
      <c r="A77" s="1" t="s">
        <v>15</v>
      </c>
      <c r="B77" s="1" t="s">
        <v>327</v>
      </c>
      <c r="C77" s="1" t="s">
        <v>211</v>
      </c>
      <c r="D77" s="1" t="s">
        <v>18</v>
      </c>
      <c r="E77">
        <v>999</v>
      </c>
      <c r="F77" t="str">
        <f t="shared" ref="F77:F98" si="6">CONCATENATE("-- Id: ",B77," / NombreQuery: ",C77," ",Q77)</f>
        <v>-- Id: 076 / NombreQuery: ELIMINAR TABLA mst_Cultivos  _x000D_
DROP TABLE IF EXISTS mst_Cultivos;</v>
      </c>
      <c r="G77" s="1">
        <f t="shared" ref="G77:G140" si="7">LEN(F77)-LEN(SUBSTITUTE(F77,"?",""))</f>
        <v>0</v>
      </c>
      <c r="H77" s="1" t="s">
        <v>21</v>
      </c>
      <c r="I77" s="1" t="s">
        <v>58</v>
      </c>
      <c r="J77" s="1" t="s">
        <v>148</v>
      </c>
      <c r="K77" s="1" t="s">
        <v>24</v>
      </c>
      <c r="L77" s="1" t="s">
        <v>25</v>
      </c>
      <c r="M77" s="1" t="s">
        <v>213</v>
      </c>
      <c r="N77" s="1" t="s">
        <v>25</v>
      </c>
      <c r="O77" s="1" t="s">
        <v>213</v>
      </c>
      <c r="P77">
        <v>7</v>
      </c>
      <c r="Q77" s="9" t="str">
        <f>RIGHT(VLOOKUP(C77,'EsteSi-AquiSePegaLaData'!C:F,4,0),LEN(VLOOKUP(C77,'EsteSi-AquiSePegaLaData'!C:F,4,0))-LEN(TRIM(C77))-26)</f>
        <v xml:space="preserve"> _x000D_
DROP TABLE IF EXISTS mst_Cultivos;</v>
      </c>
      <c r="R77" s="6" t="str">
        <f t="shared" ref="R77:R140" si="8">CONCATENATE("INSERT INTO mst_QuerysSqlite VALUES('",A77,"','",B77,"','",C77,"','",D77,"','",E77,"','",SUBSTITUTE(F77,"''","''''"),"','",G77,"','",H77,"','",I77,"','",J77,"','",K77,"','44363337',GETDATE(),'44363337',GETDATE())")</f>
        <v>INSERT INTO mst_QuerysSqlite VALUES('01','076','ELIMINAR TABLA mst_Cultivos','0','999','-- Id: 076 / NombreQuery: ELIMINAR TABLA mst_Cultivos  _x000D_
DROP TABLE IF EXISTS mst_Cultivos;','0','NONQUERY','mst_Cultivos','DELETE TABLE','AC','44363337',GETDATE(),'44363337',GETDATE())</v>
      </c>
    </row>
    <row r="78" spans="1:18" x14ac:dyDescent="0.35">
      <c r="A78" s="1" t="s">
        <v>15</v>
      </c>
      <c r="B78" s="1" t="s">
        <v>331</v>
      </c>
      <c r="C78" s="1" t="s">
        <v>215</v>
      </c>
      <c r="D78" s="1" t="s">
        <v>18</v>
      </c>
      <c r="E78">
        <v>999</v>
      </c>
      <c r="F78" t="str">
        <f t="shared" si="6"/>
        <v>-- Id: 077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G78" s="1">
        <f t="shared" si="7"/>
        <v>6</v>
      </c>
      <c r="H78" s="1" t="s">
        <v>21</v>
      </c>
      <c r="I78" s="1" t="s">
        <v>58</v>
      </c>
      <c r="J78" s="1" t="s">
        <v>152</v>
      </c>
      <c r="K78" s="1" t="s">
        <v>24</v>
      </c>
      <c r="L78" s="1" t="s">
        <v>25</v>
      </c>
      <c r="M78" s="1" t="s">
        <v>213</v>
      </c>
      <c r="N78" s="1" t="s">
        <v>25</v>
      </c>
      <c r="O78" s="1" t="s">
        <v>213</v>
      </c>
      <c r="P78">
        <v>7</v>
      </c>
      <c r="Q78" s="9" t="str">
        <f>RIGHT(VLOOKUP(C78,'EsteSi-AquiSePegaLaData'!C:F,4,0),LEN(VLOOKUP(C78,'EsteSi-AquiSePegaLaData'!C:F,4,0))-LEN(TRIM(C78))-26)</f>
        <v xml:space="preserve">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R78" s="6" t="str">
        <f t="shared" si="8"/>
        <v>INSERT INTO mst_QuerysSqlite VALUES('01','077','INSERTAR mst_Cultivos','0','999','-- Id: 077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);','6','NONQUERY','mst_Cultivos','CREATE','AC','44363337',GETDATE(),'44363337',GETDATE())</v>
      </c>
    </row>
    <row r="79" spans="1:18" x14ac:dyDescent="0.35">
      <c r="A79" s="1" t="s">
        <v>15</v>
      </c>
      <c r="B79" s="1" t="s">
        <v>334</v>
      </c>
      <c r="C79" s="1" t="s">
        <v>218</v>
      </c>
      <c r="D79" s="1" t="s">
        <v>18</v>
      </c>
      <c r="E79">
        <v>999</v>
      </c>
      <c r="F79" t="str">
        <f t="shared" si="6"/>
        <v>-- Id: 078 / NombreQuery: LIMPIAR TABLA mst_Cultivos  _x000D_
DELETE FROM mst_Cultivos;</v>
      </c>
      <c r="G79" s="1">
        <f t="shared" si="7"/>
        <v>0</v>
      </c>
      <c r="H79" s="1" t="s">
        <v>21</v>
      </c>
      <c r="I79" s="1" t="s">
        <v>58</v>
      </c>
      <c r="J79" s="1" t="s">
        <v>143</v>
      </c>
      <c r="K79" s="1" t="s">
        <v>24</v>
      </c>
      <c r="L79" s="1" t="s">
        <v>25</v>
      </c>
      <c r="M79" s="1" t="s">
        <v>220</v>
      </c>
      <c r="N79" s="1" t="s">
        <v>25</v>
      </c>
      <c r="O79" s="1" t="s">
        <v>220</v>
      </c>
      <c r="P79">
        <v>7</v>
      </c>
      <c r="Q79" s="9" t="str">
        <f>RIGHT(VLOOKUP(C79,'EsteSi-AquiSePegaLaData'!C:F,4,0),LEN(VLOOKUP(C79,'EsteSi-AquiSePegaLaData'!C:F,4,0))-LEN(TRIM(C79))-26)</f>
        <v xml:space="preserve"> _x000D_
DELETE FROM mst_Cultivos;</v>
      </c>
      <c r="R79" s="6" t="str">
        <f t="shared" si="8"/>
        <v>INSERT INTO mst_QuerysSqlite VALUES('01','078','LIMPIAR TABLA mst_Cultivos','0','999','-- Id: 078 / NombreQuery: LIMPIAR TABLA mst_Cultivos  _x000D_
DELETE FROM mst_Cultivos;','0','NONQUERY','mst_Cultivos','DELETE','AC','44363337',GETDATE(),'44363337',GETDATE())</v>
      </c>
    </row>
    <row r="80" spans="1:18" x14ac:dyDescent="0.35">
      <c r="A80" s="1" t="s">
        <v>15</v>
      </c>
      <c r="B80" s="1" t="s">
        <v>338</v>
      </c>
      <c r="C80" s="1" t="s">
        <v>222</v>
      </c>
      <c r="D80" s="1" t="s">
        <v>18</v>
      </c>
      <c r="E80">
        <v>999</v>
      </c>
      <c r="F80" t="str">
        <f t="shared" si="6"/>
        <v>-- Id: 079 / NombreQuery: LISTAR mst_Cultivos  _x000D_
SELECT *_x000D_
  FROM mst_Cultivos;</v>
      </c>
      <c r="G80" s="1">
        <f t="shared" si="7"/>
        <v>0</v>
      </c>
      <c r="H80" s="1" t="s">
        <v>135</v>
      </c>
      <c r="I80" s="1" t="s">
        <v>58</v>
      </c>
      <c r="J80" s="1" t="s">
        <v>126</v>
      </c>
      <c r="K80" s="1" t="s">
        <v>24</v>
      </c>
      <c r="L80" s="1" t="s">
        <v>25</v>
      </c>
      <c r="M80" s="1" t="s">
        <v>224</v>
      </c>
      <c r="N80" s="1" t="s">
        <v>25</v>
      </c>
      <c r="O80" s="1" t="s">
        <v>224</v>
      </c>
      <c r="P80">
        <v>7</v>
      </c>
      <c r="Q80" s="9" t="str">
        <f>RIGHT(VLOOKUP(C80,'EsteSi-AquiSePegaLaData'!C:F,4,0),LEN(VLOOKUP(C80,'EsteSi-AquiSePegaLaData'!C:F,4,0))-LEN(TRIM(C80))-26)</f>
        <v xml:space="preserve"> _x000D_
SELECT *_x000D_
  FROM mst_Cultivos;</v>
      </c>
      <c r="R80" s="6" t="str">
        <f t="shared" si="8"/>
        <v>INSERT INTO mst_QuerysSqlite VALUES('01','079','LISTAR mst_Cultivos','0','999','-- Id: 079 / NombreQuery: LISTAR mst_Cultivos  _x000D_
SELECT *_x000D_
  FROM mst_Cultivos;','0','DATATABLE','mst_Cultivos','READ','AC','44363337',GETDATE(),'44363337',GETDATE())</v>
      </c>
    </row>
    <row r="81" spans="1:18" x14ac:dyDescent="0.35">
      <c r="A81" s="1" t="s">
        <v>15</v>
      </c>
      <c r="B81" s="1" t="s">
        <v>341</v>
      </c>
      <c r="C81" s="1" t="s">
        <v>226</v>
      </c>
      <c r="D81" s="1" t="s">
        <v>18</v>
      </c>
      <c r="E81">
        <v>999</v>
      </c>
      <c r="F81" t="str">
        <f t="shared" si="6"/>
        <v>-- Id: 080 / NombreQuery: OBTENER mst_Cultivos  _x000D_
SELECT *_x000D_
  FROM mst_Cultivos_x000D_
 WHERE IdEmpresa = ? AND _x000D_
       Id = ?;</v>
      </c>
      <c r="G81" s="1">
        <f t="shared" si="7"/>
        <v>2</v>
      </c>
      <c r="H81" s="1" t="s">
        <v>135</v>
      </c>
      <c r="I81" s="1" t="s">
        <v>58</v>
      </c>
      <c r="J81" s="1" t="s">
        <v>126</v>
      </c>
      <c r="K81" s="1" t="s">
        <v>24</v>
      </c>
      <c r="L81" s="1" t="s">
        <v>25</v>
      </c>
      <c r="M81" s="1" t="s">
        <v>224</v>
      </c>
      <c r="N81" s="1" t="s">
        <v>25</v>
      </c>
      <c r="O81" s="1" t="s">
        <v>224</v>
      </c>
      <c r="P81">
        <v>7</v>
      </c>
      <c r="Q81" s="9" t="str">
        <f>RIGHT(VLOOKUP(C81,'EsteSi-AquiSePegaLaData'!C:F,4,0),LEN(VLOOKUP(C81,'EsteSi-AquiSePegaLaData'!C:F,4,0))-LEN(TRIM(C81))-26)</f>
        <v xml:space="preserve"> _x000D_
SELECT *_x000D_
  FROM mst_Cultivos_x000D_
 WHERE IdEmpresa = ? AND _x000D_
       Id = ?;</v>
      </c>
      <c r="R81" s="6" t="str">
        <f t="shared" si="8"/>
        <v>INSERT INTO mst_QuerysSqlite VALUES('01','080','OBTENER mst_Cultivos','0','999','-- Id: 080 / NombreQuery: OBTENER mst_Cultivos  _x000D_
SELECT *_x000D_
  FROM mst_Cultivos_x000D_
 WHERE IdEmpresa = ? AND _x000D_
       Id = ?;','2','DATATABLE','mst_Cultivos','READ','AC','44363337',GETDATE(),'44363337',GETDATE())</v>
      </c>
    </row>
    <row r="82" spans="1:18" x14ac:dyDescent="0.35">
      <c r="A82" s="1" t="s">
        <v>15</v>
      </c>
      <c r="B82" s="1" t="s">
        <v>345</v>
      </c>
      <c r="C82" s="1" t="s">
        <v>61</v>
      </c>
      <c r="D82" s="1" t="s">
        <v>18</v>
      </c>
      <c r="E82">
        <v>8</v>
      </c>
      <c r="F82" t="str">
        <f t="shared" si="6"/>
        <v>-- Id: 081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82" s="1">
        <f t="shared" si="7"/>
        <v>0</v>
      </c>
      <c r="H82" s="1" t="s">
        <v>21</v>
      </c>
      <c r="I82" s="1" t="s">
        <v>64</v>
      </c>
      <c r="J82" s="1" t="s">
        <v>23</v>
      </c>
      <c r="K82" s="1" t="s">
        <v>24</v>
      </c>
      <c r="L82" s="1" t="s">
        <v>25</v>
      </c>
      <c r="M82" s="1" t="s">
        <v>59</v>
      </c>
      <c r="N82" s="1" t="s">
        <v>25</v>
      </c>
      <c r="O82" s="1" t="s">
        <v>59</v>
      </c>
      <c r="P82">
        <v>8</v>
      </c>
      <c r="Q82" s="9" t="str">
        <f>RIGHT(VLOOKUP(C82,'EsteSi-AquiSePegaLaData'!C:F,4,0),LEN(VLOOKUP(C82,'EsteSi-AquiSePegaLaData'!C:F,4,0))-LEN(TRIM(C82))-26)</f>
        <v xml:space="preserve">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82" s="6" t="str">
        <f t="shared" si="8"/>
        <v>INSERT INTO mst_QuerysSqlite VALUES('01','081','CREAR TABLA mst_Variedades','0','8','-- Id: 081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);','0','NONQUERY','mst_Variedades','CREATE TABLE','AC','44363337',GETDATE(),'44363337',GETDATE())</v>
      </c>
    </row>
    <row r="83" spans="1:18" x14ac:dyDescent="0.35">
      <c r="A83" s="1" t="s">
        <v>15</v>
      </c>
      <c r="B83" s="1" t="s">
        <v>348</v>
      </c>
      <c r="C83" s="1" t="s">
        <v>550</v>
      </c>
      <c r="D83" s="1" t="s">
        <v>18</v>
      </c>
      <c r="E83">
        <v>999</v>
      </c>
      <c r="F83" t="str">
        <f t="shared" si="6"/>
        <v>-- Id: 082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v>
      </c>
      <c r="G83" s="1">
        <f t="shared" si="7"/>
        <v>6</v>
      </c>
      <c r="H83" s="1" t="s">
        <v>21</v>
      </c>
      <c r="I83" s="1" t="s">
        <v>64</v>
      </c>
      <c r="J83" s="1" t="s">
        <v>131</v>
      </c>
      <c r="K83" s="1" t="s">
        <v>24</v>
      </c>
      <c r="L83" s="1" t="s">
        <v>25</v>
      </c>
      <c r="M83" s="1" t="s">
        <v>552</v>
      </c>
      <c r="N83" s="1" t="s">
        <v>25</v>
      </c>
      <c r="O83" s="1" t="s">
        <v>552</v>
      </c>
      <c r="P83">
        <v>8</v>
      </c>
      <c r="Q83" s="9" t="str">
        <f>RIGHT(VLOOKUP(C83,'EsteSi-AquiSePegaLaData'!C:F,4,0),LEN(VLOOKUP(C83,'EsteSi-AquiSePegaLaData'!C:F,4,0))-LEN(TRIM(C83))-26)</f>
        <v xml:space="preserve"> _x000D_
UPDATE mst_Variedades_x000D_
   SET Dex = ?,-- VARCHAR (300),_x000D_
       IdEstado = ?,-- VARCHAR (3),_x000D_
       IdUsuarioActualiza = ?,-- VARCHAR (50),_x000D_
       FechaHoraActualizacion = DATETIME(''now'',_x000D_
                                     ''localtime'') -- DATETIME,_x000D_
 WHERE IdEmpresa = ? AND _x000D_
       IdCultivo = ? AND _x000D_
       Id = ?;</v>
      </c>
      <c r="R83" s="6" t="str">
        <f t="shared" si="8"/>
        <v>INSERT INTO mst_QuerysSqlite VALUES('01','082','ACTUALIZAR mst_Variedades','0','999','-- Id: 082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?;','6','NONQUERY','mst_Variedades','UPDATE','AC','44363337',GETDATE(),'44363337',GETDATE())</v>
      </c>
    </row>
    <row r="84" spans="1:18" x14ac:dyDescent="0.35">
      <c r="A84" s="1" t="s">
        <v>15</v>
      </c>
      <c r="B84" s="1" t="s">
        <v>352</v>
      </c>
      <c r="C84" s="1" t="s">
        <v>554</v>
      </c>
      <c r="D84" s="1" t="s">
        <v>18</v>
      </c>
      <c r="E84">
        <v>999</v>
      </c>
      <c r="F84" t="str">
        <f t="shared" si="6"/>
        <v>-- Id: 083 / NombreQuery: CLAVE VALOR mst_Variedades  _x000D_
SELECT Id Clave,_x000D_
       Dex Valor,_x000D_
       Id || '' | '' || Dex Concatenado_x000D_
  FROM mst_Variedades_x000D_
 WHERE IdEmpresa = ? AND _x000D_
       IdCultivo = ?;</v>
      </c>
      <c r="G84" s="1">
        <f t="shared" si="7"/>
        <v>2</v>
      </c>
      <c r="H84" s="1" t="s">
        <v>135</v>
      </c>
      <c r="I84" s="1" t="s">
        <v>64</v>
      </c>
      <c r="J84" s="1" t="s">
        <v>126</v>
      </c>
      <c r="K84" s="1" t="s">
        <v>24</v>
      </c>
      <c r="L84" s="1" t="s">
        <v>25</v>
      </c>
      <c r="M84" s="1" t="s">
        <v>556</v>
      </c>
      <c r="N84" s="1" t="s">
        <v>25</v>
      </c>
      <c r="O84" s="1" t="s">
        <v>556</v>
      </c>
      <c r="P84">
        <v>8</v>
      </c>
      <c r="Q84" s="9" t="str">
        <f>RIGHT(VLOOKUP(C84,'EsteSi-AquiSePegaLaData'!C:F,4,0),LEN(VLOOKUP(C84,'EsteSi-AquiSePegaLaData'!C:F,4,0))-LEN(TRIM(C84))-26)</f>
        <v xml:space="preserve"> _x000D_
SELECT Id Clave,_x000D_
       Dex Valor,_x000D_
       Id || '' | '' || Dex Concatenado_x000D_
  FROM mst_Variedades_x000D_
 WHERE IdEmpresa = ? AND _x000D_
       IdCultivo = ?;</v>
      </c>
      <c r="R84" s="6" t="str">
        <f t="shared" si="8"/>
        <v>INSERT INTO mst_QuerysSqlite VALUES('01','083','CLAVE VALOR mst_Variedades','0','999','-- Id: 083 / NombreQuery: CLAVE VALOR mst_Variedades  _x000D_
SELECT Id Clave,_x000D_
       Dex Valor,_x000D_
       Id || '''' | '''' || Dex Concatenado_x000D_
  FROM mst_Variedades_x000D_
 WHERE IdEmpresa = ? AND _x000D_
       IdCultivo = ?;','2','DATATABLE','mst_Variedades','READ','AC','44363337',GETDATE(),'44363337',GETDATE())</v>
      </c>
    </row>
    <row r="85" spans="1:18" x14ac:dyDescent="0.35">
      <c r="A85" s="1" t="s">
        <v>15</v>
      </c>
      <c r="B85" s="1" t="s">
        <v>355</v>
      </c>
      <c r="C85" s="1" t="s">
        <v>558</v>
      </c>
      <c r="D85" s="1" t="s">
        <v>18</v>
      </c>
      <c r="E85">
        <v>999</v>
      </c>
      <c r="F85" t="str">
        <f t="shared" si="6"/>
        <v>-- Id: 084 / NombreQuery: DESCARGAR DATA mst_Variedades  _x000D_
EXEC sp_Dgm_Gen_ListarVariedades</v>
      </c>
      <c r="G85" s="1">
        <f t="shared" si="7"/>
        <v>0</v>
      </c>
      <c r="H85" s="1" t="s">
        <v>135</v>
      </c>
      <c r="I85" s="1" t="s">
        <v>64</v>
      </c>
      <c r="J85" s="1" t="s">
        <v>126</v>
      </c>
      <c r="K85" s="1" t="s">
        <v>24</v>
      </c>
      <c r="L85" s="1" t="s">
        <v>25</v>
      </c>
      <c r="M85" s="1" t="s">
        <v>556</v>
      </c>
      <c r="N85" s="1" t="s">
        <v>25</v>
      </c>
      <c r="O85" s="1" t="s">
        <v>556</v>
      </c>
      <c r="P85">
        <v>8</v>
      </c>
      <c r="Q85" s="9" t="str">
        <f>RIGHT(VLOOKUP(C85,'EsteSi-AquiSePegaLaData'!C:F,4,0),LEN(VLOOKUP(C85,'EsteSi-AquiSePegaLaData'!C:F,4,0))-LEN(TRIM(C85))-26)</f>
        <v xml:space="preserve"> _x000D_
EXEC sp_Dgm_Gen_ListarVariedades</v>
      </c>
      <c r="R85" s="6" t="str">
        <f t="shared" si="8"/>
        <v>INSERT INTO mst_QuerysSqlite VALUES('01','084','DESCARGAR DATA mst_Variedades','0','999','-- Id: 084 / NombreQuery: DESCARGAR DATA mst_Variedades  _x000D_
EXEC sp_Dgm_Gen_ListarVariedades','0','DATATABLE','mst_Variedades','READ','AC','44363337',GETDATE(),'44363337',GETDATE())</v>
      </c>
    </row>
    <row r="86" spans="1:18" x14ac:dyDescent="0.35">
      <c r="A86" s="1" t="s">
        <v>15</v>
      </c>
      <c r="B86" s="1" t="s">
        <v>359</v>
      </c>
      <c r="C86" s="1" t="s">
        <v>561</v>
      </c>
      <c r="D86" s="1" t="s">
        <v>18</v>
      </c>
      <c r="E86">
        <v>999</v>
      </c>
      <c r="F86" t="str">
        <f t="shared" si="6"/>
        <v>-- Id: 085 / NombreQuery: ELIMINAR mst_Variedades  _x000D_
DELETE FROM mst_Variedades_x000D_
      WHERE IdEmpresa = ? AND _x000D_
            IdCultivo = ? AND _x000D_
            Id = ?;</v>
      </c>
      <c r="G86" s="1">
        <f t="shared" si="7"/>
        <v>3</v>
      </c>
      <c r="H86" s="1" t="s">
        <v>21</v>
      </c>
      <c r="I86" s="1" t="s">
        <v>64</v>
      </c>
      <c r="J86" s="1" t="s">
        <v>143</v>
      </c>
      <c r="K86" s="1" t="s">
        <v>24</v>
      </c>
      <c r="L86" s="1" t="s">
        <v>25</v>
      </c>
      <c r="M86" s="1" t="s">
        <v>563</v>
      </c>
      <c r="N86" s="1" t="s">
        <v>25</v>
      </c>
      <c r="O86" s="1" t="s">
        <v>563</v>
      </c>
      <c r="P86">
        <v>8</v>
      </c>
      <c r="Q86" s="9" t="str">
        <f>RIGHT(VLOOKUP(C86,'EsteSi-AquiSePegaLaData'!C:F,4,0),LEN(VLOOKUP(C86,'EsteSi-AquiSePegaLaData'!C:F,4,0))-LEN(TRIM(C86))-26)</f>
        <v xml:space="preserve"> _x000D_
DELETE FROM mst_Variedades_x000D_
      WHERE IdEmpresa = ? AND _x000D_
            IdCultivo = ? AND _x000D_
            Id = ?;</v>
      </c>
      <c r="R86" s="6" t="str">
        <f t="shared" si="8"/>
        <v>INSERT INTO mst_QuerysSqlite VALUES('01','085','ELIMINAR mst_Variedades','0','999','-- Id: 085 / NombreQuery: ELIMINAR mst_Variedades  _x000D_
DELETE FROM mst_Variedades_x000D_
      WHERE IdEmpresa = ? AND _x000D_
            IdCultivo = ? AND _x000D_
            Id = ?;','3','NONQUERY','mst_Variedades','DELETE','AC','44363337',GETDATE(),'44363337',GETDATE())</v>
      </c>
    </row>
    <row r="87" spans="1:18" x14ac:dyDescent="0.35">
      <c r="A87" s="1" t="s">
        <v>15</v>
      </c>
      <c r="B87" s="1" t="s">
        <v>362</v>
      </c>
      <c r="C87" s="1" t="s">
        <v>565</v>
      </c>
      <c r="D87" s="1" t="s">
        <v>18</v>
      </c>
      <c r="E87">
        <v>999</v>
      </c>
      <c r="F87" t="str">
        <f t="shared" si="6"/>
        <v>-- Id: 086 / NombreQuery: ELIMINAR TABLA mst_Variedades  _x000D_
DROP TABLE IF EXISTS mst_Variedades;</v>
      </c>
      <c r="G87" s="1">
        <f t="shared" si="7"/>
        <v>0</v>
      </c>
      <c r="H87" s="1" t="s">
        <v>21</v>
      </c>
      <c r="I87" s="1" t="s">
        <v>64</v>
      </c>
      <c r="J87" s="1" t="s">
        <v>148</v>
      </c>
      <c r="K87" s="1" t="s">
        <v>24</v>
      </c>
      <c r="L87" s="1" t="s">
        <v>25</v>
      </c>
      <c r="M87" s="1" t="s">
        <v>563</v>
      </c>
      <c r="N87" s="1" t="s">
        <v>25</v>
      </c>
      <c r="O87" s="1" t="s">
        <v>563</v>
      </c>
      <c r="P87">
        <v>8</v>
      </c>
      <c r="Q87" s="9" t="str">
        <f>RIGHT(VLOOKUP(C87,'EsteSi-AquiSePegaLaData'!C:F,4,0),LEN(VLOOKUP(C87,'EsteSi-AquiSePegaLaData'!C:F,4,0))-LEN(TRIM(C87))-26)</f>
        <v xml:space="preserve"> _x000D_
DROP TABLE IF EXISTS mst_Variedades;</v>
      </c>
      <c r="R87" s="6" t="str">
        <f t="shared" si="8"/>
        <v>INSERT INTO mst_QuerysSqlite VALUES('01','086','ELIMINAR TABLA mst_Variedades','0','999','-- Id: 086 / NombreQuery: ELIMINAR TABLA mst_Variedades  _x000D_
DROP TABLE IF EXISTS mst_Variedades;','0','NONQUERY','mst_Variedades','DELETE TABLE','AC','44363337',GETDATE(),'44363337',GETDATE())</v>
      </c>
    </row>
    <row r="88" spans="1:18" x14ac:dyDescent="0.35">
      <c r="A88" s="1" t="s">
        <v>15</v>
      </c>
      <c r="B88" s="1" t="s">
        <v>366</v>
      </c>
      <c r="C88" s="1" t="s">
        <v>568</v>
      </c>
      <c r="D88" s="1" t="s">
        <v>18</v>
      </c>
      <c r="E88">
        <v>999</v>
      </c>
      <c r="F88" t="str">
        <f t="shared" si="6"/>
        <v>-- Id: 087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88" s="1">
        <f t="shared" si="7"/>
        <v>7</v>
      </c>
      <c r="H88" s="1" t="s">
        <v>21</v>
      </c>
      <c r="I88" s="1" t="s">
        <v>64</v>
      </c>
      <c r="J88" s="1" t="s">
        <v>152</v>
      </c>
      <c r="K88" s="1" t="s">
        <v>24</v>
      </c>
      <c r="L88" s="1" t="s">
        <v>25</v>
      </c>
      <c r="M88" s="1" t="s">
        <v>570</v>
      </c>
      <c r="N88" s="1" t="s">
        <v>25</v>
      </c>
      <c r="O88" s="1" t="s">
        <v>570</v>
      </c>
      <c r="P88">
        <v>8</v>
      </c>
      <c r="Q88" s="9" t="str">
        <f>RIGHT(VLOOKUP(C88,'EsteSi-AquiSePegaLaData'!C:F,4,0),LEN(VLOOKUP(C88,'EsteSi-AquiSePegaLaData'!C:F,4,0))-LEN(TRIM(C88))-26)</f>
        <v xml:space="preserve">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88" s="6" t="str">
        <f t="shared" si="8"/>
        <v>INSERT INTO mst_QuerysSqlite VALUES('01','087','INSERTAR mst_Variedades','0','999','-- Id: 087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);','7','NONQUERY','mst_Variedades','CREATE','AC','44363337',GETDATE(),'44363337',GETDATE())</v>
      </c>
    </row>
    <row r="89" spans="1:18" x14ac:dyDescent="0.35">
      <c r="A89" s="1" t="s">
        <v>15</v>
      </c>
      <c r="B89" s="1" t="s">
        <v>369</v>
      </c>
      <c r="C89" s="1" t="s">
        <v>572</v>
      </c>
      <c r="D89" s="1" t="s">
        <v>18</v>
      </c>
      <c r="E89">
        <v>999</v>
      </c>
      <c r="F89" t="str">
        <f t="shared" si="6"/>
        <v>-- Id: 088 / NombreQuery: LIMPIAR TABLA mst_Variedades  _x000D_
DELETE FROM mst_Variedades;</v>
      </c>
      <c r="G89" s="1">
        <f t="shared" si="7"/>
        <v>0</v>
      </c>
      <c r="H89" s="1" t="s">
        <v>21</v>
      </c>
      <c r="I89" s="1" t="s">
        <v>64</v>
      </c>
      <c r="J89" s="1" t="s">
        <v>143</v>
      </c>
      <c r="K89" s="1" t="s">
        <v>24</v>
      </c>
      <c r="L89" s="1" t="s">
        <v>25</v>
      </c>
      <c r="M89" s="1" t="s">
        <v>570</v>
      </c>
      <c r="N89" s="1" t="s">
        <v>25</v>
      </c>
      <c r="O89" s="1" t="s">
        <v>570</v>
      </c>
      <c r="P89">
        <v>8</v>
      </c>
      <c r="Q89" s="9" t="str">
        <f>RIGHT(VLOOKUP(C89,'EsteSi-AquiSePegaLaData'!C:F,4,0),LEN(VLOOKUP(C89,'EsteSi-AquiSePegaLaData'!C:F,4,0))-LEN(TRIM(C89))-26)</f>
        <v xml:space="preserve"> _x000D_
DELETE FROM mst_Variedades;</v>
      </c>
      <c r="R89" s="6" t="str">
        <f t="shared" si="8"/>
        <v>INSERT INTO mst_QuerysSqlite VALUES('01','088','LIMPIAR TABLA mst_Variedades','0','999','-- Id: 088 / NombreQuery: LIMPIAR TABLA mst_Variedades  _x000D_
DELETE FROM mst_Variedades;','0','NONQUERY','mst_Variedades','DELETE','AC','44363337',GETDATE(),'44363337',GETDATE())</v>
      </c>
    </row>
    <row r="90" spans="1:18" x14ac:dyDescent="0.35">
      <c r="A90" s="1" t="s">
        <v>15</v>
      </c>
      <c r="B90" s="1" t="s">
        <v>373</v>
      </c>
      <c r="C90" s="1" t="s">
        <v>575</v>
      </c>
      <c r="D90" s="1" t="s">
        <v>18</v>
      </c>
      <c r="E90">
        <v>999</v>
      </c>
      <c r="F90" t="str">
        <f t="shared" si="6"/>
        <v>-- Id: 089 / NombreQuery: LISTAR mst_Variedades  _x000D_
SELECT *_x000D_
  FROM mst_Variedades;</v>
      </c>
      <c r="G90" s="1">
        <f t="shared" si="7"/>
        <v>0</v>
      </c>
      <c r="H90" s="1" t="s">
        <v>135</v>
      </c>
      <c r="I90" s="1" t="s">
        <v>64</v>
      </c>
      <c r="J90" s="1" t="s">
        <v>126</v>
      </c>
      <c r="K90" s="1" t="s">
        <v>24</v>
      </c>
      <c r="L90" s="1" t="s">
        <v>25</v>
      </c>
      <c r="M90" s="1" t="s">
        <v>577</v>
      </c>
      <c r="N90" s="1" t="s">
        <v>25</v>
      </c>
      <c r="O90" s="1" t="s">
        <v>577</v>
      </c>
      <c r="P90">
        <v>8</v>
      </c>
      <c r="Q90" s="9" t="str">
        <f>RIGHT(VLOOKUP(C90,'EsteSi-AquiSePegaLaData'!C:F,4,0),LEN(VLOOKUP(C90,'EsteSi-AquiSePegaLaData'!C:F,4,0))-LEN(TRIM(C90))-26)</f>
        <v xml:space="preserve"> _x000D_
SELECT *_x000D_
  FROM mst_Variedades;</v>
      </c>
      <c r="R90" s="6" t="str">
        <f t="shared" si="8"/>
        <v>INSERT INTO mst_QuerysSqlite VALUES('01','089','LISTAR mst_Variedades','0','999','-- Id: 089 / NombreQuery: LISTAR mst_Variedades  _x000D_
SELECT *_x000D_
  FROM mst_Variedades;','0','DATATABLE','mst_Variedades','READ','AC','44363337',GETDATE(),'44363337',GETDATE())</v>
      </c>
    </row>
    <row r="91" spans="1:18" x14ac:dyDescent="0.35">
      <c r="A91" s="1" t="s">
        <v>15</v>
      </c>
      <c r="B91" s="1" t="s">
        <v>377</v>
      </c>
      <c r="C91" s="1" t="s">
        <v>579</v>
      </c>
      <c r="D91" s="1" t="s">
        <v>18</v>
      </c>
      <c r="E91">
        <v>999</v>
      </c>
      <c r="F91" t="str">
        <f t="shared" si="6"/>
        <v>-- Id: 090 / NombreQuery: OBTENER mst_Variedades  _x000D_
SELECT *_x000D_
  FROM mst_Variedades_x000D_
 WHERE IdEmpresa = ? AND _x000D_
       IdCultivo = ? AND _x000D_
       Id = ?;</v>
      </c>
      <c r="G91" s="1">
        <f t="shared" si="7"/>
        <v>3</v>
      </c>
      <c r="H91" s="1" t="s">
        <v>135</v>
      </c>
      <c r="I91" s="1" t="s">
        <v>64</v>
      </c>
      <c r="J91" s="1" t="s">
        <v>126</v>
      </c>
      <c r="K91" s="1" t="s">
        <v>24</v>
      </c>
      <c r="L91" s="1" t="s">
        <v>25</v>
      </c>
      <c r="M91" s="1" t="s">
        <v>577</v>
      </c>
      <c r="N91" s="1" t="s">
        <v>25</v>
      </c>
      <c r="O91" s="1" t="s">
        <v>577</v>
      </c>
      <c r="P91">
        <v>8</v>
      </c>
      <c r="Q91" s="9" t="str">
        <f>RIGHT(VLOOKUP(C91,'EsteSi-AquiSePegaLaData'!C:F,4,0),LEN(VLOOKUP(C91,'EsteSi-AquiSePegaLaData'!C:F,4,0))-LEN(TRIM(C91))-26)</f>
        <v xml:space="preserve"> _x000D_
SELECT *_x000D_
  FROM mst_Variedades_x000D_
 WHERE IdEmpresa = ? AND _x000D_
       IdCultivo = ? AND _x000D_
       Id = ?;</v>
      </c>
      <c r="R91" s="6" t="str">
        <f t="shared" si="8"/>
        <v>INSERT INTO mst_QuerysSqlite VALUES('01','090','OBTENER mst_Variedades','0','999','-- Id: 090 / NombreQuery: OBTENER mst_Variedades  _x000D_
SELECT *_x000D_
  FROM mst_Variedades_x000D_
 WHERE IdEmpresa = ? AND _x000D_
       IdCultivo = ? AND _x000D_
       Id = ?;','3','DATATABLE','mst_Variedades','READ','AC','44363337',GETDATE(),'44363337',GETDATE())</v>
      </c>
    </row>
    <row r="92" spans="1:18" x14ac:dyDescent="0.35">
      <c r="A92" s="1" t="s">
        <v>15</v>
      </c>
      <c r="B92" s="1" t="s">
        <v>380</v>
      </c>
      <c r="C92" s="1" t="s">
        <v>66</v>
      </c>
      <c r="D92" s="1" t="s">
        <v>18</v>
      </c>
      <c r="E92">
        <v>9</v>
      </c>
      <c r="F92" t="str">
        <f t="shared" si="6"/>
        <v>-- Id: 091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92" s="1">
        <f t="shared" si="7"/>
        <v>0</v>
      </c>
      <c r="H92" s="1" t="s">
        <v>21</v>
      </c>
      <c r="I92" s="1" t="s">
        <v>69</v>
      </c>
      <c r="J92" s="1" t="s">
        <v>23</v>
      </c>
      <c r="K92" s="1" t="s">
        <v>24</v>
      </c>
      <c r="L92" s="1" t="s">
        <v>25</v>
      </c>
      <c r="M92" s="1" t="s">
        <v>70</v>
      </c>
      <c r="N92" s="1" t="s">
        <v>25</v>
      </c>
      <c r="O92" s="1" t="s">
        <v>70</v>
      </c>
      <c r="P92">
        <v>9</v>
      </c>
      <c r="Q92" s="9" t="str">
        <f>RIGHT(VLOOKUP(C92,'EsteSi-AquiSePegaLaData'!C:F,4,0),LEN(VLOOKUP(C92,'EsteSi-AquiSePegaLaData'!C:F,4,0))-LEN(TRIM(C92))-26)</f>
        <v xml:space="preserve">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92" s="6" t="str">
        <f t="shared" si="8"/>
        <v>INSERT INTO mst_QuerysSqlite VALUES('01','091','CREAR TABLA mst_Actividades','0','9','-- Id: 091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);','0','NONQUERY','mst_Actividades','CREATE TABLE','AC','44363337',GETDATE(),'44363337',GETDATE())</v>
      </c>
    </row>
    <row r="93" spans="1:18" x14ac:dyDescent="0.35">
      <c r="A93" s="1" t="s">
        <v>15</v>
      </c>
      <c r="B93" s="1" t="s">
        <v>384</v>
      </c>
      <c r="C93" s="1" t="s">
        <v>129</v>
      </c>
      <c r="D93" s="1" t="s">
        <v>18</v>
      </c>
      <c r="E93">
        <v>999</v>
      </c>
      <c r="F93" t="str">
        <f t="shared" si="6"/>
        <v>-- Id: 092 / NombreQuery: ACTUALIZAR mst_Actividades  _x000D_
UPDATE mst_Actividades_x000D_
   SET Dex = ?,_x000D_
       IdEstado = ?,_x000D_
       IdUsuarioActualiza = ?,_x000D_
       FechaHoraActualiza = DATETIME(''now'',_x000D_
                                     ''localtime'') _x000D_
 WHERE IdEmpresa = ? AND _x000D_
       Id = ?;</v>
      </c>
      <c r="G93" s="1">
        <f t="shared" si="7"/>
        <v>5</v>
      </c>
      <c r="H93" s="1" t="s">
        <v>21</v>
      </c>
      <c r="I93" s="1" t="s">
        <v>69</v>
      </c>
      <c r="J93" s="1" t="s">
        <v>131</v>
      </c>
      <c r="K93" s="1" t="s">
        <v>24</v>
      </c>
      <c r="L93" s="1" t="s">
        <v>25</v>
      </c>
      <c r="M93" s="1" t="s">
        <v>127</v>
      </c>
      <c r="N93" s="1" t="s">
        <v>25</v>
      </c>
      <c r="O93" s="1" t="s">
        <v>127</v>
      </c>
      <c r="P93">
        <v>9</v>
      </c>
      <c r="Q93" s="9" t="str">
        <f>RIGHT(VLOOKUP(C93,'EsteSi-AquiSePegaLaData'!C:F,4,0),LEN(VLOOKUP(C93,'EsteSi-AquiSePegaLaData'!C:F,4,0))-LEN(TRIM(C93))-26)</f>
        <v xml:space="preserve"> _x000D_
UPDATE mst_Actividades_x000D_
   SET Dex = ?,_x000D_
       IdEstado = ?,_x000D_
       IdUsuarioActualiza = ?,_x000D_
       FechaHoraActualiza = DATETIME(''now'',_x000D_
                                     ''localtime'') _x000D_
 WHERE IdEmpresa = ? AND _x000D_
       Id = ?;</v>
      </c>
      <c r="R93" s="6" t="str">
        <f t="shared" si="8"/>
        <v>INSERT INTO mst_QuerysSqlite VALUES('01','092','ACTUALIZAR mst_Actividades','0','999','-- Id: 092 / NombreQuery: ACTUALIZAR mst_Actividades  _x000D_
UPDATE mst_Actividades_x000D_
   SET Dex = ?,_x000D_
       IdEstado = ?,_x000D_
       IdUsuarioActualiza = ?,_x000D_
       FechaHoraActualiza = DATETIME(''''now'''',_x000D_
                                     ''''localtime'''') _x000D_
 WHERE IdEmpresa = ? AND _x000D_
       Id = ?;','5','NONQUERY','mst_Actividades','UPDATE','AC','44363337',GETDATE(),'44363337',GETDATE())</v>
      </c>
    </row>
    <row r="94" spans="1:18" x14ac:dyDescent="0.35">
      <c r="A94" s="1" t="s">
        <v>15</v>
      </c>
      <c r="B94" s="1" t="s">
        <v>388</v>
      </c>
      <c r="C94" s="1" t="s">
        <v>133</v>
      </c>
      <c r="D94" s="1" t="s">
        <v>18</v>
      </c>
      <c r="E94">
        <v>999</v>
      </c>
      <c r="F94" t="str">
        <f t="shared" si="6"/>
        <v>-- Id: 093 / NombreQuery: CLAVE VALOR mst_Actividades  _x000D_
SELECT Id Clave,_x000D_
       Dex Valor,_x000D_
       Id || '' | '' || Dex Concatenado_x000D_
  FROM mst_Actividades_x000D_
 WHERE IdEmpresa = ?;</v>
      </c>
      <c r="G94" s="1">
        <f t="shared" si="7"/>
        <v>1</v>
      </c>
      <c r="H94" s="1" t="s">
        <v>135</v>
      </c>
      <c r="I94" s="1" t="s">
        <v>69</v>
      </c>
      <c r="J94" s="1" t="s">
        <v>126</v>
      </c>
      <c r="K94" s="1" t="s">
        <v>24</v>
      </c>
      <c r="L94" s="1" t="s">
        <v>25</v>
      </c>
      <c r="M94" s="1" t="s">
        <v>136</v>
      </c>
      <c r="N94" s="1" t="s">
        <v>25</v>
      </c>
      <c r="O94" s="1" t="s">
        <v>136</v>
      </c>
      <c r="P94">
        <v>9</v>
      </c>
      <c r="Q94" s="9" t="str">
        <f>RIGHT(VLOOKUP(C94,'EsteSi-AquiSePegaLaData'!C:F,4,0),LEN(VLOOKUP(C94,'EsteSi-AquiSePegaLaData'!C:F,4,0))-LEN(TRIM(C94))-26)</f>
        <v xml:space="preserve"> _x000D_
SELECT Id Clave,_x000D_
       Dex Valor,_x000D_
       Id || '' | '' || Dex Concatenado_x000D_
  FROM mst_Actividades_x000D_
 WHERE IdEmpresa = ?;</v>
      </c>
      <c r="R94" s="6" t="str">
        <f t="shared" si="8"/>
        <v>INSERT INTO mst_QuerysSqlite VALUES('01','093','CLAVE VALOR mst_Actividades','0','999','-- Id: 093 / NombreQuery: CLAVE VALOR mst_Actividades  _x000D_
SELECT Id Clave,_x000D_
       Dex Valor,_x000D_
       Id || '''' | '''' || Dex Concatenado_x000D_
  FROM mst_Actividades_x000D_
 WHERE IdEmpresa = ?;','1','DATATABLE','mst_Actividades','READ','AC','44363337',GETDATE(),'44363337',GETDATE())</v>
      </c>
    </row>
    <row r="95" spans="1:18" x14ac:dyDescent="0.35">
      <c r="A95" s="1" t="s">
        <v>15</v>
      </c>
      <c r="B95" s="1" t="s">
        <v>392</v>
      </c>
      <c r="C95" s="1" t="s">
        <v>138</v>
      </c>
      <c r="D95" s="1" t="s">
        <v>18</v>
      </c>
      <c r="E95">
        <v>999</v>
      </c>
      <c r="F95" t="str">
        <f t="shared" si="6"/>
        <v>-- Id: 094 / NombreQuery: DESCARGAR DATA mst_Actividades  _x000D_
EXEC sp_Dgm_Gen_ListarActividades</v>
      </c>
      <c r="G95" s="1">
        <f t="shared" si="7"/>
        <v>0</v>
      </c>
      <c r="H95" s="1" t="s">
        <v>135</v>
      </c>
      <c r="I95" s="1" t="s">
        <v>69</v>
      </c>
      <c r="J95" s="1" t="s">
        <v>126</v>
      </c>
      <c r="K95" s="1" t="s">
        <v>24</v>
      </c>
      <c r="L95" s="1" t="s">
        <v>25</v>
      </c>
      <c r="M95" s="1" t="s">
        <v>136</v>
      </c>
      <c r="N95" s="1" t="s">
        <v>25</v>
      </c>
      <c r="O95" s="1" t="s">
        <v>136</v>
      </c>
      <c r="P95">
        <v>9</v>
      </c>
      <c r="Q95" s="9" t="str">
        <f>RIGHT(VLOOKUP(C95,'EsteSi-AquiSePegaLaData'!C:F,4,0),LEN(VLOOKUP(C95,'EsteSi-AquiSePegaLaData'!C:F,4,0))-LEN(TRIM(C95))-26)</f>
        <v xml:space="preserve"> _x000D_
EXEC sp_Dgm_Gen_ListarActividades</v>
      </c>
      <c r="R95" s="6" t="str">
        <f t="shared" si="8"/>
        <v>INSERT INTO mst_QuerysSqlite VALUES('01','094','DESCARGAR DATA mst_Actividades','0','999','-- Id: 094 / NombreQuery: DESCARGAR DATA mst_Actividades  _x000D_
EXEC sp_Dgm_Gen_ListarActividades','0','DATATABLE','mst_Actividades','READ','AC','44363337',GETDATE(),'44363337',GETDATE())</v>
      </c>
    </row>
    <row r="96" spans="1:18" x14ac:dyDescent="0.35">
      <c r="A96" s="1" t="s">
        <v>15</v>
      </c>
      <c r="B96" s="1" t="s">
        <v>396</v>
      </c>
      <c r="C96" s="1" t="s">
        <v>141</v>
      </c>
      <c r="D96" s="1" t="s">
        <v>18</v>
      </c>
      <c r="E96">
        <v>999</v>
      </c>
      <c r="F96" t="str">
        <f t="shared" si="6"/>
        <v>-- Id: 095 / NombreQuery: ELIMINAR mst_Actividades  _x000D_
DELETE FROM mst_Actividades_x000D_
      WHERE IdEmpresa = ? AND _x000D_
            Id = ?;</v>
      </c>
      <c r="G96" s="1">
        <f t="shared" si="7"/>
        <v>2</v>
      </c>
      <c r="H96" s="1" t="s">
        <v>21</v>
      </c>
      <c r="I96" s="1" t="s">
        <v>69</v>
      </c>
      <c r="J96" s="1" t="s">
        <v>143</v>
      </c>
      <c r="K96" s="1" t="s">
        <v>24</v>
      </c>
      <c r="L96" s="1" t="s">
        <v>25</v>
      </c>
      <c r="M96" s="1" t="s">
        <v>144</v>
      </c>
      <c r="N96" s="1" t="s">
        <v>25</v>
      </c>
      <c r="O96" s="1" t="s">
        <v>144</v>
      </c>
      <c r="P96">
        <v>9</v>
      </c>
      <c r="Q96" s="9" t="str">
        <f>RIGHT(VLOOKUP(C96,'EsteSi-AquiSePegaLaData'!C:F,4,0),LEN(VLOOKUP(C96,'EsteSi-AquiSePegaLaData'!C:F,4,0))-LEN(TRIM(C96))-26)</f>
        <v xml:space="preserve"> _x000D_
DELETE FROM mst_Actividades_x000D_
      WHERE IdEmpresa = ? AND _x000D_
            Id = ?;</v>
      </c>
      <c r="R96" s="6" t="str">
        <f t="shared" si="8"/>
        <v>INSERT INTO mst_QuerysSqlite VALUES('01','095','ELIMINAR mst_Actividades','0','999','-- Id: 095 / NombreQuery: ELIMINAR mst_Actividades  _x000D_
DELETE FROM mst_Actividades_x000D_
      WHERE IdEmpresa = ? AND _x000D_
            Id = ?;','2','NONQUERY','mst_Actividades','DELETE','AC','44363337',GETDATE(),'44363337',GETDATE())</v>
      </c>
    </row>
    <row r="97" spans="1:18" x14ac:dyDescent="0.35">
      <c r="A97" s="1" t="s">
        <v>15</v>
      </c>
      <c r="B97" s="1" t="s">
        <v>399</v>
      </c>
      <c r="C97" s="1" t="s">
        <v>146</v>
      </c>
      <c r="D97" s="1" t="s">
        <v>18</v>
      </c>
      <c r="E97">
        <v>999</v>
      </c>
      <c r="F97" t="str">
        <f t="shared" si="6"/>
        <v>-- Id: 096 / NombreQuery: ELIMINAR TABLA mst_Actividades  _x000D_
DROP TABLE IF EXISTS mst_Actividades;</v>
      </c>
      <c r="G97" s="1">
        <f t="shared" si="7"/>
        <v>0</v>
      </c>
      <c r="H97" s="1" t="s">
        <v>21</v>
      </c>
      <c r="I97" s="1" t="s">
        <v>69</v>
      </c>
      <c r="J97" s="1" t="s">
        <v>148</v>
      </c>
      <c r="K97" s="1" t="s">
        <v>24</v>
      </c>
      <c r="L97" s="1" t="s">
        <v>25</v>
      </c>
      <c r="M97" s="1" t="s">
        <v>144</v>
      </c>
      <c r="N97" s="1" t="s">
        <v>25</v>
      </c>
      <c r="O97" s="1" t="s">
        <v>144</v>
      </c>
      <c r="P97">
        <v>9</v>
      </c>
      <c r="Q97" s="9" t="str">
        <f>RIGHT(VLOOKUP(C97,'EsteSi-AquiSePegaLaData'!C:F,4,0),LEN(VLOOKUP(C97,'EsteSi-AquiSePegaLaData'!C:F,4,0))-LEN(TRIM(C97))-26)</f>
        <v xml:space="preserve"> _x000D_
DROP TABLE IF EXISTS mst_Actividades;</v>
      </c>
      <c r="R97" s="6" t="str">
        <f t="shared" si="8"/>
        <v>INSERT INTO mst_QuerysSqlite VALUES('01','096','ELIMINAR TABLA mst_Actividades','0','999','-- Id: 096 / NombreQuery: ELIMINAR TABLA mst_Actividades  _x000D_
DROP TABLE IF EXISTS mst_Actividades;','0','NONQUERY','mst_Actividades','DELETE TABLE','AC','44363337',GETDATE(),'44363337',GETDATE())</v>
      </c>
    </row>
    <row r="98" spans="1:18" x14ac:dyDescent="0.35">
      <c r="A98" s="1" t="s">
        <v>15</v>
      </c>
      <c r="B98" s="1" t="s">
        <v>403</v>
      </c>
      <c r="C98" s="1" t="s">
        <v>150</v>
      </c>
      <c r="D98" s="1" t="s">
        <v>18</v>
      </c>
      <c r="E98">
        <v>999</v>
      </c>
      <c r="F98" t="str">
        <f t="shared" si="6"/>
        <v>-- Id: 097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98" s="1">
        <f t="shared" si="7"/>
        <v>6</v>
      </c>
      <c r="H98" s="1" t="s">
        <v>21</v>
      </c>
      <c r="I98" s="1" t="s">
        <v>69</v>
      </c>
      <c r="J98" s="1" t="s">
        <v>152</v>
      </c>
      <c r="K98" s="1" t="s">
        <v>24</v>
      </c>
      <c r="L98" s="1" t="s">
        <v>25</v>
      </c>
      <c r="M98" s="1" t="s">
        <v>153</v>
      </c>
      <c r="N98" s="1" t="s">
        <v>25</v>
      </c>
      <c r="O98" s="1" t="s">
        <v>153</v>
      </c>
      <c r="P98">
        <v>9</v>
      </c>
      <c r="Q98" s="9" t="str">
        <f>RIGHT(VLOOKUP(C98,'EsteSi-AquiSePegaLaData'!C:F,4,0),LEN(VLOOKUP(C98,'EsteSi-AquiSePegaLaData'!C:F,4,0))-LEN(TRIM(C98))-26)</f>
        <v xml:space="preserve">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98" s="6" t="str">
        <f t="shared" si="8"/>
        <v>INSERT INTO mst_QuerysSqlite VALUES('01','097','INSERTAR mst_Actividades','0','999','-- Id: 097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);','6','NONQUERY','mst_Actividades','CREATE','AC','44363337',GETDATE(),'44363337',GETDATE())</v>
      </c>
    </row>
    <row r="99" spans="1:18" x14ac:dyDescent="0.35">
      <c r="A99" s="1" t="s">
        <v>15</v>
      </c>
      <c r="B99" s="1" t="s">
        <v>406</v>
      </c>
      <c r="C99" s="1" t="s">
        <v>155</v>
      </c>
      <c r="D99" s="1" t="s">
        <v>18</v>
      </c>
      <c r="E99">
        <v>999</v>
      </c>
      <c r="F99" t="str">
        <f>CONCATENATE("-- Id: ",B99," / NombreQuery: ",C99," ",Q99)</f>
        <v>-- Id: 098 / NombreQuery: LIMPIAR TABLA mst_Actividades  _x000D_
DELETE FROM mst_Actividades;</v>
      </c>
      <c r="G99" s="1">
        <f t="shared" si="7"/>
        <v>0</v>
      </c>
      <c r="H99" s="1" t="s">
        <v>21</v>
      </c>
      <c r="I99" s="1" t="s">
        <v>69</v>
      </c>
      <c r="J99" s="1" t="s">
        <v>143</v>
      </c>
      <c r="K99" s="1" t="s">
        <v>24</v>
      </c>
      <c r="L99" s="1" t="s">
        <v>25</v>
      </c>
      <c r="M99" s="1" t="s">
        <v>153</v>
      </c>
      <c r="N99" s="1" t="s">
        <v>25</v>
      </c>
      <c r="O99" s="1" t="s">
        <v>153</v>
      </c>
      <c r="P99">
        <v>9</v>
      </c>
      <c r="Q99" s="9" t="str">
        <f>RIGHT(VLOOKUP(C99,'EsteSi-AquiSePegaLaData'!C:F,4,0),LEN(VLOOKUP(C99,'EsteSi-AquiSePegaLaData'!C:F,4,0))-LEN(TRIM(C99))-26)</f>
        <v xml:space="preserve"> _x000D_
DELETE FROM mst_Actividades;</v>
      </c>
      <c r="R99" s="6" t="str">
        <f t="shared" si="8"/>
        <v>INSERT INTO mst_QuerysSqlite VALUES('01','098','LIMPIAR TABLA mst_Actividades','0','999','-- Id: 098 / NombreQuery: LIMPIAR TABLA mst_Actividades  _x000D_
DELETE FROM mst_Actividades;','0','NONQUERY','mst_Actividades','DELETE','AC','44363337',GETDATE(),'44363337',GETDATE())</v>
      </c>
    </row>
    <row r="100" spans="1:18" x14ac:dyDescent="0.35">
      <c r="A100" s="1" t="s">
        <v>15</v>
      </c>
      <c r="B100" s="1" t="s">
        <v>410</v>
      </c>
      <c r="C100" s="1" t="s">
        <v>158</v>
      </c>
      <c r="D100" s="1" t="s">
        <v>18</v>
      </c>
      <c r="E100">
        <v>999</v>
      </c>
      <c r="F100" t="str">
        <f t="shared" ref="F100:F119" si="9">CONCATENATE("-- Id: ",B100," / NombreQuery: ",C100," ",Q100)</f>
        <v>-- Id: 099 / NombreQuery: LISTAR mst_Actividades  _x000D_
SELECT *_x000D_
  FROM mst_Actividades;</v>
      </c>
      <c r="G100" s="1">
        <f t="shared" si="7"/>
        <v>0</v>
      </c>
      <c r="H100" s="1" t="s">
        <v>135</v>
      </c>
      <c r="I100" s="1" t="s">
        <v>69</v>
      </c>
      <c r="J100" s="1" t="s">
        <v>126</v>
      </c>
      <c r="K100" s="1" t="s">
        <v>24</v>
      </c>
      <c r="L100" s="1" t="s">
        <v>25</v>
      </c>
      <c r="M100" s="1" t="s">
        <v>160</v>
      </c>
      <c r="N100" s="1" t="s">
        <v>25</v>
      </c>
      <c r="O100" s="1" t="s">
        <v>160</v>
      </c>
      <c r="P100">
        <v>9</v>
      </c>
      <c r="Q100" s="9" t="str">
        <f>RIGHT(VLOOKUP(C100,'EsteSi-AquiSePegaLaData'!C:F,4,0),LEN(VLOOKUP(C100,'EsteSi-AquiSePegaLaData'!C:F,4,0))-LEN(TRIM(C100))-26)</f>
        <v xml:space="preserve"> _x000D_
SELECT *_x000D_
  FROM mst_Actividades;</v>
      </c>
      <c r="R100" s="6" t="str">
        <f t="shared" si="8"/>
        <v>INSERT INTO mst_QuerysSqlite VALUES('01','099','LISTAR mst_Actividades','0','999','-- Id: 099 / NombreQuery: LISTAR mst_Actividades  _x000D_
SELECT *_x000D_
  FROM mst_Actividades;','0','DATATABLE','mst_Actividades','READ','AC','44363337',GETDATE(),'44363337',GETDATE())</v>
      </c>
    </row>
    <row r="101" spans="1:18" x14ac:dyDescent="0.35">
      <c r="A101" s="1" t="s">
        <v>15</v>
      </c>
      <c r="B101" s="1" t="s">
        <v>414</v>
      </c>
      <c r="C101" s="1" t="s">
        <v>162</v>
      </c>
      <c r="D101" s="1" t="s">
        <v>18</v>
      </c>
      <c r="E101">
        <v>999</v>
      </c>
      <c r="F101" t="str">
        <f t="shared" si="9"/>
        <v>-- Id: 100 / NombreQuery: OBTENER mst_Actividades  _x000D_
SELECT *_x000D_
  FROM mst_Actividades_x000D_
 WHERE IdEmpresa = ? AND _x000D_
       Id = ?;</v>
      </c>
      <c r="G101" s="1">
        <f t="shared" si="7"/>
        <v>2</v>
      </c>
      <c r="H101" s="1" t="s">
        <v>135</v>
      </c>
      <c r="I101" s="1" t="s">
        <v>69</v>
      </c>
      <c r="J101" s="1" t="s">
        <v>126</v>
      </c>
      <c r="K101" s="1" t="s">
        <v>24</v>
      </c>
      <c r="L101" s="1" t="s">
        <v>25</v>
      </c>
      <c r="M101" s="1" t="s">
        <v>164</v>
      </c>
      <c r="N101" s="1" t="s">
        <v>25</v>
      </c>
      <c r="O101" s="1" t="s">
        <v>164</v>
      </c>
      <c r="P101">
        <v>9</v>
      </c>
      <c r="Q101" s="9" t="str">
        <f>RIGHT(VLOOKUP(C101,'EsteSi-AquiSePegaLaData'!C:F,4,0),LEN(VLOOKUP(C101,'EsteSi-AquiSePegaLaData'!C:F,4,0))-LEN(TRIM(C101))-26)</f>
        <v xml:space="preserve"> _x000D_
SELECT *_x000D_
  FROM mst_Actividades_x000D_
 WHERE IdEmpresa = ? AND _x000D_
       Id = ?;</v>
      </c>
      <c r="R101" s="6" t="str">
        <f t="shared" si="8"/>
        <v>INSERT INTO mst_QuerysSqlite VALUES('01','100','OBTENER mst_Actividades','0','999','-- Id: 100 / NombreQuery: OBTENER mst_Actividades  _x000D_
SELECT *_x000D_
  FROM mst_Actividades_x000D_
 WHERE IdEmpresa = ? AND _x000D_
       Id = ?;','2','DATATABLE','mst_Actividades','READ','AC','44363337',GETDATE(),'44363337',GETDATE())</v>
      </c>
    </row>
    <row r="102" spans="1:18" x14ac:dyDescent="0.35">
      <c r="A102" s="1" t="s">
        <v>15</v>
      </c>
      <c r="B102" s="1" t="s">
        <v>417</v>
      </c>
      <c r="C102" s="1" t="s">
        <v>72</v>
      </c>
      <c r="D102" s="1" t="s">
        <v>18</v>
      </c>
      <c r="E102">
        <v>10</v>
      </c>
      <c r="F102" t="str">
        <f t="shared" si="9"/>
        <v>-- Id: 101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102" s="1">
        <f t="shared" si="7"/>
        <v>0</v>
      </c>
      <c r="H102" s="1" t="s">
        <v>21</v>
      </c>
      <c r="I102" s="1" t="s">
        <v>75</v>
      </c>
      <c r="J102" s="1" t="s">
        <v>23</v>
      </c>
      <c r="K102" s="1" t="s">
        <v>24</v>
      </c>
      <c r="L102" s="1" t="s">
        <v>25</v>
      </c>
      <c r="M102" s="1" t="s">
        <v>70</v>
      </c>
      <c r="N102" s="1" t="s">
        <v>25</v>
      </c>
      <c r="O102" s="1" t="s">
        <v>70</v>
      </c>
      <c r="P102">
        <v>10</v>
      </c>
      <c r="Q102" s="9" t="str">
        <f>RIGHT(VLOOKUP(C102,'EsteSi-AquiSePegaLaData'!C:F,4,0),LEN(VLOOKUP(C102,'EsteSi-AquiSePegaLaData'!C:F,4,0))-LEN(TRIM(C102))-26)</f>
        <v xml:space="preserve">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102" s="6" t="str">
        <f t="shared" si="8"/>
        <v>INSERT INTO mst_QuerysSqlite VALUES('01','101','CREAR TABLA mst_Labores','0','10','-- Id: 101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);','0','NONQUERY','mst_Labores','CREATE TABLE','AC','44363337',GETDATE(),'44363337',GETDATE())</v>
      </c>
    </row>
    <row r="103" spans="1:18" x14ac:dyDescent="0.35">
      <c r="A103" s="1" t="s">
        <v>15</v>
      </c>
      <c r="B103" s="1" t="s">
        <v>421</v>
      </c>
      <c r="C103" s="1" t="s">
        <v>321</v>
      </c>
      <c r="D103" s="1" t="s">
        <v>18</v>
      </c>
      <c r="E103">
        <v>999</v>
      </c>
      <c r="F103" t="str">
        <f t="shared" si="9"/>
        <v>-- Id: 102 / NombreQuery: ACTUALIZAR mst_Labores  _x000D_
UPDATE mst_Labores_x000D_
   SET Dex = ?,_x000D_
       IdEstado = ?,_x000D_
       IdUsuarioActualiza = ?,_x000D_
       FechaHoraActualizacion = DATETIME(''now'',_x000D_
                                         ''localtime'') _x000D_
 WHERE IdEmpresa = ? AND _x000D_
       IdActividad = ? AND _x000D_
       Id = ?;</v>
      </c>
      <c r="G103" s="1">
        <f t="shared" si="7"/>
        <v>6</v>
      </c>
      <c r="H103" s="1" t="s">
        <v>21</v>
      </c>
      <c r="I103" s="1" t="s">
        <v>75</v>
      </c>
      <c r="J103" s="1" t="s">
        <v>131</v>
      </c>
      <c r="K103" s="1" t="s">
        <v>24</v>
      </c>
      <c r="L103" s="1" t="s">
        <v>25</v>
      </c>
      <c r="M103" s="1" t="s">
        <v>323</v>
      </c>
      <c r="N103" s="1" t="s">
        <v>25</v>
      </c>
      <c r="O103" s="1" t="s">
        <v>323</v>
      </c>
      <c r="P103">
        <v>10</v>
      </c>
      <c r="Q103" s="9" t="str">
        <f>RIGHT(VLOOKUP(C103,'EsteSi-AquiSePegaLaData'!C:F,4,0),LEN(VLOOKUP(C103,'EsteSi-AquiSePegaLaData'!C:F,4,0))-LEN(TRIM(C103))-26)</f>
        <v xml:space="preserve"> _x000D_
UPDATE mst_Labores_x000D_
   SET Dex = ?,_x000D_
       IdEstado = ?,_x000D_
       IdUsuarioActualiza = ?,_x000D_
       FechaHoraActualizacion = DATETIME(''now'',_x000D_
                                         ''localtime'') _x000D_
 WHERE IdEmpresa = ? AND _x000D_
       IdActividad = ? AND _x000D_
       Id = ?;</v>
      </c>
      <c r="R103" s="6" t="str">
        <f t="shared" si="8"/>
        <v>INSERT INTO mst_QuerysSqlite VALUES('01','102','ACTUALIZAR mst_Labores','0','999','-- Id: 102 / NombreQuery: ACTUALIZAR mst_Labores  _x000D_
UPDATE mst_Labores_x000D_
   SET Dex = ?,_x000D_
       IdEstado = ?,_x000D_
       IdUsuarioActualiza = ?,_x000D_
       FechaHoraActualizacion = DATETIME(''''now'''',_x000D_
                                         ''''localtime'''') _x000D_
 WHERE IdEmpresa = ? AND _x000D_
       IdActividad = ? AND _x000D_
       Id = ?;','6','NONQUERY','mst_Labores','UPDATE','AC','44363337',GETDATE(),'44363337',GETDATE())</v>
      </c>
    </row>
    <row r="104" spans="1:18" x14ac:dyDescent="0.35">
      <c r="A104" s="1" t="s">
        <v>15</v>
      </c>
      <c r="B104" s="1" t="s">
        <v>425</v>
      </c>
      <c r="C104" s="1" t="s">
        <v>325</v>
      </c>
      <c r="D104" s="1" t="s">
        <v>18</v>
      </c>
      <c r="E104">
        <v>999</v>
      </c>
      <c r="F104" t="str">
        <f t="shared" si="9"/>
        <v>-- Id: 103 / NombreQuery: CLAVE VALOR mst_Labores  _x000D_
SELECT Id Clave,_x000D_
       Dex Valor,_x000D_
       Id || '' | '' || Dex Concatenado_x000D_
  FROM mst_Labores_x000D_
 WHERE IdEmpresa = ? AND _x000D_
       IdActividad = ?;</v>
      </c>
      <c r="G104" s="1">
        <f t="shared" si="7"/>
        <v>2</v>
      </c>
      <c r="H104" s="1" t="s">
        <v>135</v>
      </c>
      <c r="I104" s="1" t="s">
        <v>75</v>
      </c>
      <c r="J104" s="1" t="s">
        <v>126</v>
      </c>
      <c r="K104" s="1" t="s">
        <v>24</v>
      </c>
      <c r="L104" s="1" t="s">
        <v>25</v>
      </c>
      <c r="M104" s="1" t="s">
        <v>323</v>
      </c>
      <c r="N104" s="1" t="s">
        <v>25</v>
      </c>
      <c r="O104" s="1" t="s">
        <v>323</v>
      </c>
      <c r="P104">
        <v>10</v>
      </c>
      <c r="Q104" s="9" t="str">
        <f>RIGHT(VLOOKUP(C104,'EsteSi-AquiSePegaLaData'!C:F,4,0),LEN(VLOOKUP(C104,'EsteSi-AquiSePegaLaData'!C:F,4,0))-LEN(TRIM(C104))-26)</f>
        <v xml:space="preserve"> _x000D_
SELECT Id Clave,_x000D_
       Dex Valor,_x000D_
       Id || '' | '' || Dex Concatenado_x000D_
  FROM mst_Labores_x000D_
 WHERE IdEmpresa = ? AND _x000D_
       IdActividad = ?;</v>
      </c>
      <c r="R104" s="6" t="str">
        <f t="shared" si="8"/>
        <v>INSERT INTO mst_QuerysSqlite VALUES('01','103','CLAVE VALOR mst_Labores','0','999','-- Id: 103 / NombreQuery: CLAVE VALOR mst_Labores  _x000D_
SELECT Id Clave,_x000D_
       Dex Valor,_x000D_
       Id || '''' | '''' || Dex Concatenado_x000D_
  FROM mst_Labores_x000D_
 WHERE IdEmpresa = ? AND _x000D_
       IdActividad = ?;','2','DATATABLE','mst_Labores','READ','AC','44363337',GETDATE(),'44363337',GETDATE())</v>
      </c>
    </row>
    <row r="105" spans="1:18" x14ac:dyDescent="0.35">
      <c r="A105" s="1" t="s">
        <v>15</v>
      </c>
      <c r="B105" s="1" t="s">
        <v>428</v>
      </c>
      <c r="C105" s="1" t="s">
        <v>328</v>
      </c>
      <c r="D105" s="1" t="s">
        <v>18</v>
      </c>
      <c r="E105">
        <v>999</v>
      </c>
      <c r="F105" t="str">
        <f t="shared" si="9"/>
        <v>-- Id: 104 / NombreQuery: DESCARGAR DATA mst_Labores  _x000D_
EXEC sp_Dgm_Gen_ListarLabores</v>
      </c>
      <c r="G105" s="1">
        <f t="shared" si="7"/>
        <v>0</v>
      </c>
      <c r="H105" s="1" t="s">
        <v>135</v>
      </c>
      <c r="I105" s="1" t="s">
        <v>75</v>
      </c>
      <c r="J105" s="1" t="s">
        <v>126</v>
      </c>
      <c r="K105" s="1" t="s">
        <v>24</v>
      </c>
      <c r="L105" s="1" t="s">
        <v>25</v>
      </c>
      <c r="M105" s="1" t="s">
        <v>330</v>
      </c>
      <c r="N105" s="1" t="s">
        <v>25</v>
      </c>
      <c r="O105" s="1" t="s">
        <v>330</v>
      </c>
      <c r="P105">
        <v>10</v>
      </c>
      <c r="Q105" s="9" t="str">
        <f>RIGHT(VLOOKUP(C105,'EsteSi-AquiSePegaLaData'!C:F,4,0),LEN(VLOOKUP(C105,'EsteSi-AquiSePegaLaData'!C:F,4,0))-LEN(TRIM(C105))-26)</f>
        <v xml:space="preserve"> _x000D_
EXEC sp_Dgm_Gen_ListarLabores</v>
      </c>
      <c r="R105" s="6" t="str">
        <f t="shared" si="8"/>
        <v>INSERT INTO mst_QuerysSqlite VALUES('01','104','DESCARGAR DATA mst_Labores','0','999','-- Id: 104 / NombreQuery: DESCARGAR DATA mst_Labores  _x000D_
EXEC sp_Dgm_Gen_ListarLabores','0','DATATABLE','mst_Labores','READ','AC','44363337',GETDATE(),'44363337',GETDATE())</v>
      </c>
    </row>
    <row r="106" spans="1:18" x14ac:dyDescent="0.35">
      <c r="A106" s="1" t="s">
        <v>15</v>
      </c>
      <c r="B106" s="1" t="s">
        <v>432</v>
      </c>
      <c r="C106" s="1" t="s">
        <v>332</v>
      </c>
      <c r="D106" s="1" t="s">
        <v>18</v>
      </c>
      <c r="E106">
        <v>999</v>
      </c>
      <c r="F106" t="str">
        <f t="shared" si="9"/>
        <v>-- Id: 105 / NombreQuery: ELIMINAR mst_Labores  _x000D_
DELETE FROM mst_Labores_x000D_
      WHERE IdEmpresa = ? AND _x000D_
            IdActividad = ? AND _x000D_
            Id = ?;</v>
      </c>
      <c r="G106" s="1">
        <f t="shared" si="7"/>
        <v>3</v>
      </c>
      <c r="H106" s="1" t="s">
        <v>21</v>
      </c>
      <c r="I106" s="1" t="s">
        <v>75</v>
      </c>
      <c r="J106" s="1" t="s">
        <v>143</v>
      </c>
      <c r="K106" s="1" t="s">
        <v>24</v>
      </c>
      <c r="L106" s="1" t="s">
        <v>25</v>
      </c>
      <c r="M106" s="1" t="s">
        <v>330</v>
      </c>
      <c r="N106" s="1" t="s">
        <v>25</v>
      </c>
      <c r="O106" s="1" t="s">
        <v>330</v>
      </c>
      <c r="P106">
        <v>10</v>
      </c>
      <c r="Q106" s="9" t="str">
        <f>RIGHT(VLOOKUP(C106,'EsteSi-AquiSePegaLaData'!C:F,4,0),LEN(VLOOKUP(C106,'EsteSi-AquiSePegaLaData'!C:F,4,0))-LEN(TRIM(C106))-26)</f>
        <v xml:space="preserve"> _x000D_
DELETE FROM mst_Labores_x000D_
      WHERE IdEmpresa = ? AND _x000D_
            IdActividad = ? AND _x000D_
            Id = ?;</v>
      </c>
      <c r="R106" s="6" t="str">
        <f t="shared" si="8"/>
        <v>INSERT INTO mst_QuerysSqlite VALUES('01','105','ELIMINAR mst_Labores','0','999','-- Id: 105 / NombreQuery: ELIMINAR mst_Labores  _x000D_
DELETE FROM mst_Labores_x000D_
      WHERE IdEmpresa = ? AND _x000D_
            IdActividad = ? AND _x000D_
            Id = ?;','3','NONQUERY','mst_Labores','DELETE','AC','44363337',GETDATE(),'44363337',GETDATE())</v>
      </c>
    </row>
    <row r="107" spans="1:18" x14ac:dyDescent="0.35">
      <c r="A107" s="1" t="s">
        <v>15</v>
      </c>
      <c r="B107" s="1" t="s">
        <v>436</v>
      </c>
      <c r="C107" s="1" t="s">
        <v>335</v>
      </c>
      <c r="D107" s="1" t="s">
        <v>18</v>
      </c>
      <c r="E107">
        <v>999</v>
      </c>
      <c r="F107" t="str">
        <f t="shared" si="9"/>
        <v>-- Id: 106 / NombreQuery: ELIMINAR TABLA mst_Labores  _x000D_
DROP TABLE IF EXISTS mst_Labores;</v>
      </c>
      <c r="G107" s="1">
        <f t="shared" si="7"/>
        <v>0</v>
      </c>
      <c r="H107" s="1" t="s">
        <v>21</v>
      </c>
      <c r="I107" s="1" t="s">
        <v>75</v>
      </c>
      <c r="J107" s="1" t="s">
        <v>148</v>
      </c>
      <c r="K107" s="1" t="s">
        <v>24</v>
      </c>
      <c r="L107" s="1" t="s">
        <v>25</v>
      </c>
      <c r="M107" s="1" t="s">
        <v>337</v>
      </c>
      <c r="N107" s="1" t="s">
        <v>25</v>
      </c>
      <c r="O107" s="1" t="s">
        <v>337</v>
      </c>
      <c r="P107">
        <v>10</v>
      </c>
      <c r="Q107" s="9" t="str">
        <f>RIGHT(VLOOKUP(C107,'EsteSi-AquiSePegaLaData'!C:F,4,0),LEN(VLOOKUP(C107,'EsteSi-AquiSePegaLaData'!C:F,4,0))-LEN(TRIM(C107))-26)</f>
        <v xml:space="preserve"> _x000D_
DROP TABLE IF EXISTS mst_Labores;</v>
      </c>
      <c r="R107" s="6" t="str">
        <f t="shared" si="8"/>
        <v>INSERT INTO mst_QuerysSqlite VALUES('01','106','ELIMINAR TABLA mst_Labores','0','999','-- Id: 106 / NombreQuery: ELIMINAR TABLA mst_Labores  _x000D_
DROP TABLE IF EXISTS mst_Labores;','0','NONQUERY','mst_Labores','DELETE TABLE','AC','44363337',GETDATE(),'44363337',GETDATE())</v>
      </c>
    </row>
    <row r="108" spans="1:18" x14ac:dyDescent="0.35">
      <c r="A108" s="1" t="s">
        <v>15</v>
      </c>
      <c r="B108" s="1" t="s">
        <v>439</v>
      </c>
      <c r="C108" s="1" t="s">
        <v>339</v>
      </c>
      <c r="D108" s="1" t="s">
        <v>18</v>
      </c>
      <c r="E108">
        <v>999</v>
      </c>
      <c r="F108" t="str">
        <f t="shared" si="9"/>
        <v>-- Id: 107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G108" s="1">
        <f t="shared" si="7"/>
        <v>7</v>
      </c>
      <c r="H108" s="1" t="s">
        <v>21</v>
      </c>
      <c r="I108" s="1" t="s">
        <v>75</v>
      </c>
      <c r="J108" s="1" t="s">
        <v>152</v>
      </c>
      <c r="K108" s="1" t="s">
        <v>24</v>
      </c>
      <c r="L108" s="1" t="s">
        <v>25</v>
      </c>
      <c r="M108" s="1" t="s">
        <v>337</v>
      </c>
      <c r="N108" s="1" t="s">
        <v>25</v>
      </c>
      <c r="O108" s="1" t="s">
        <v>337</v>
      </c>
      <c r="P108">
        <v>10</v>
      </c>
      <c r="Q108" s="9" t="str">
        <f>RIGHT(VLOOKUP(C108,'EsteSi-AquiSePegaLaData'!C:F,4,0),LEN(VLOOKUP(C108,'EsteSi-AquiSePegaLaData'!C:F,4,0))-LEN(TRIM(C108))-26)</f>
        <v xml:space="preserve">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R108" s="6" t="str">
        <f t="shared" si="8"/>
        <v>INSERT INTO mst_QuerysSqlite VALUES('01','107','INSERTAR mst_Labores','0','999','-- Id: 107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);','7','NONQUERY','mst_Labores','CREATE','AC','44363337',GETDATE(),'44363337',GETDATE())</v>
      </c>
    </row>
    <row r="109" spans="1:18" x14ac:dyDescent="0.35">
      <c r="A109" s="1" t="s">
        <v>15</v>
      </c>
      <c r="B109" s="1" t="s">
        <v>443</v>
      </c>
      <c r="C109" s="1" t="s">
        <v>342</v>
      </c>
      <c r="D109" s="1" t="s">
        <v>18</v>
      </c>
      <c r="E109">
        <v>999</v>
      </c>
      <c r="F109" t="str">
        <f t="shared" si="9"/>
        <v>-- Id: 108 / NombreQuery: LIMPIAR TABLA mst_Labores  _x000D_
DELETE FROM mst_Labores;</v>
      </c>
      <c r="G109" s="1">
        <f t="shared" si="7"/>
        <v>0</v>
      </c>
      <c r="H109" s="1" t="s">
        <v>21</v>
      </c>
      <c r="I109" s="1" t="s">
        <v>75</v>
      </c>
      <c r="J109" s="1" t="s">
        <v>143</v>
      </c>
      <c r="K109" s="1" t="s">
        <v>24</v>
      </c>
      <c r="L109" s="1" t="s">
        <v>25</v>
      </c>
      <c r="M109" s="1" t="s">
        <v>344</v>
      </c>
      <c r="N109" s="1" t="s">
        <v>25</v>
      </c>
      <c r="O109" s="1" t="s">
        <v>344</v>
      </c>
      <c r="P109">
        <v>10</v>
      </c>
      <c r="Q109" s="9" t="str">
        <f>RIGHT(VLOOKUP(C109,'EsteSi-AquiSePegaLaData'!C:F,4,0),LEN(VLOOKUP(C109,'EsteSi-AquiSePegaLaData'!C:F,4,0))-LEN(TRIM(C109))-26)</f>
        <v xml:space="preserve"> _x000D_
DELETE FROM mst_Labores;</v>
      </c>
      <c r="R109" s="6" t="str">
        <f t="shared" si="8"/>
        <v>INSERT INTO mst_QuerysSqlite VALUES('01','108','LIMPIAR TABLA mst_Labores','0','999','-- Id: 108 / NombreQuery: LIMPIAR TABLA mst_Labores  _x000D_
DELETE FROM mst_Labores;','0','NONQUERY','mst_Labores','DELETE','AC','44363337',GETDATE(),'44363337',GETDATE())</v>
      </c>
    </row>
    <row r="110" spans="1:18" x14ac:dyDescent="0.35">
      <c r="A110" s="1" t="s">
        <v>15</v>
      </c>
      <c r="B110" s="1" t="s">
        <v>447</v>
      </c>
      <c r="C110" s="1" t="s">
        <v>346</v>
      </c>
      <c r="D110" s="1" t="s">
        <v>18</v>
      </c>
      <c r="E110">
        <v>999</v>
      </c>
      <c r="F110" t="str">
        <f t="shared" si="9"/>
        <v>-- Id: 109 / NombreQuery: LISTAR mst_Labores  _x000D_
SELECT *_x000D_
  FROM mst_Labores;</v>
      </c>
      <c r="G110" s="1">
        <f t="shared" si="7"/>
        <v>0</v>
      </c>
      <c r="H110" s="1" t="s">
        <v>135</v>
      </c>
      <c r="I110" s="1" t="s">
        <v>75</v>
      </c>
      <c r="J110" s="1" t="s">
        <v>126</v>
      </c>
      <c r="K110" s="1" t="s">
        <v>24</v>
      </c>
      <c r="L110" s="1" t="s">
        <v>25</v>
      </c>
      <c r="M110" s="1" t="s">
        <v>344</v>
      </c>
      <c r="N110" s="1" t="s">
        <v>25</v>
      </c>
      <c r="O110" s="1" t="s">
        <v>344</v>
      </c>
      <c r="P110">
        <v>10</v>
      </c>
      <c r="Q110" s="9" t="str">
        <f>RIGHT(VLOOKUP(C110,'EsteSi-AquiSePegaLaData'!C:F,4,0),LEN(VLOOKUP(C110,'EsteSi-AquiSePegaLaData'!C:F,4,0))-LEN(TRIM(C110))-26)</f>
        <v xml:space="preserve"> _x000D_
SELECT *_x000D_
  FROM mst_Labores;</v>
      </c>
      <c r="R110" s="6" t="str">
        <f t="shared" si="8"/>
        <v>INSERT INTO mst_QuerysSqlite VALUES('01','109','LISTAR mst_Labores','0','999','-- Id: 109 / NombreQuery: LISTAR mst_Labores  _x000D_
SELECT *_x000D_
  FROM mst_Labores;','0','DATATABLE','mst_Labores','READ','AC','44363337',GETDATE(),'44363337',GETDATE())</v>
      </c>
    </row>
    <row r="111" spans="1:18" x14ac:dyDescent="0.35">
      <c r="A111" s="1" t="s">
        <v>15</v>
      </c>
      <c r="B111" s="1" t="s">
        <v>451</v>
      </c>
      <c r="C111" s="1" t="s">
        <v>349</v>
      </c>
      <c r="D111" s="1" t="s">
        <v>18</v>
      </c>
      <c r="E111">
        <v>999</v>
      </c>
      <c r="F111" t="str">
        <f t="shared" si="9"/>
        <v>-- Id: 110 / NombreQuery: OBTENER mst_Labores  _x000D_
SELECT *_x000D_
  FROM mst_Labores_x000D_
 WHERE IdEmpresa = ? AND _x000D_
       IdActividad = ? AND _x000D_
       Id = ?;</v>
      </c>
      <c r="G111" s="1">
        <f t="shared" si="7"/>
        <v>3</v>
      </c>
      <c r="H111" s="1" t="s">
        <v>135</v>
      </c>
      <c r="I111" s="1" t="s">
        <v>75</v>
      </c>
      <c r="J111" s="1" t="s">
        <v>126</v>
      </c>
      <c r="K111" s="1" t="s">
        <v>24</v>
      </c>
      <c r="L111" s="1" t="s">
        <v>25</v>
      </c>
      <c r="M111" s="1" t="s">
        <v>351</v>
      </c>
      <c r="N111" s="1" t="s">
        <v>25</v>
      </c>
      <c r="O111" s="1" t="s">
        <v>351</v>
      </c>
      <c r="P111">
        <v>10</v>
      </c>
      <c r="Q111" s="9" t="str">
        <f>RIGHT(VLOOKUP(C111,'EsteSi-AquiSePegaLaData'!C:F,4,0),LEN(VLOOKUP(C111,'EsteSi-AquiSePegaLaData'!C:F,4,0))-LEN(TRIM(C111))-26)</f>
        <v xml:space="preserve"> _x000D_
SELECT *_x000D_
  FROM mst_Labores_x000D_
 WHERE IdEmpresa = ? AND _x000D_
       IdActividad = ? AND _x000D_
       Id = ?;</v>
      </c>
      <c r="R111" s="6" t="str">
        <f t="shared" si="8"/>
        <v>INSERT INTO mst_QuerysSqlite VALUES('01','110','OBTENER mst_Labores','0','999','-- Id: 110 / NombreQuery: OBTENER mst_Labores  _x000D_
SELECT *_x000D_
  FROM mst_Labores_x000D_
 WHERE IdEmpresa = ? AND _x000D_
       IdActividad = ? AND _x000D_
       Id = ?;','3','DATATABLE','mst_Labores','READ','AC','44363337',GETDATE(),'44363337',GETDATE())</v>
      </c>
    </row>
    <row r="112" spans="1:18" x14ac:dyDescent="0.35">
      <c r="A112" s="1" t="s">
        <v>15</v>
      </c>
      <c r="B112" s="1" t="s">
        <v>455</v>
      </c>
      <c r="C112" s="1" t="s">
        <v>77</v>
      </c>
      <c r="D112" s="1" t="s">
        <v>18</v>
      </c>
      <c r="E112">
        <v>11</v>
      </c>
      <c r="F112" t="str">
        <f t="shared" si="9"/>
        <v>-- Id: 111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12" s="1">
        <f t="shared" si="7"/>
        <v>0</v>
      </c>
      <c r="H112" s="1" t="s">
        <v>21</v>
      </c>
      <c r="I112" s="1" t="s">
        <v>80</v>
      </c>
      <c r="J112" s="1" t="s">
        <v>23</v>
      </c>
      <c r="K112" s="1" t="s">
        <v>24</v>
      </c>
      <c r="L112" s="1" t="s">
        <v>25</v>
      </c>
      <c r="M112" s="1" t="s">
        <v>81</v>
      </c>
      <c r="N112" s="1" t="s">
        <v>25</v>
      </c>
      <c r="O112" s="1" t="s">
        <v>81</v>
      </c>
      <c r="P112">
        <v>11</v>
      </c>
      <c r="Q112" s="9" t="str">
        <f>RIGHT(VLOOKUP(C112,'EsteSi-AquiSePegaLaData'!C:F,4,0),LEN(VLOOKUP(C112,'EsteSi-AquiSePegaLaData'!C:F,4,0))-LEN(TRIM(C112))-26)</f>
        <v xml:space="preserve">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12" s="6" t="str">
        <f t="shared" si="8"/>
        <v>INSERT INTO mst_QuerysSqlite VALUES('01','111','CREAR TABLA mst_Consumidores','0','11','-- Id: 111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);','0','NONQUERY','mst_Consumidores','CREATE TABLE','AC','44363337',GETDATE(),'44363337',GETDATE())</v>
      </c>
    </row>
    <row r="113" spans="1:18" x14ac:dyDescent="0.35">
      <c r="A113" s="1" t="s">
        <v>15</v>
      </c>
      <c r="B113" s="1" t="s">
        <v>458</v>
      </c>
      <c r="C113" s="1" t="s">
        <v>166</v>
      </c>
      <c r="D113" s="1" t="s">
        <v>18</v>
      </c>
      <c r="E113">
        <v>999</v>
      </c>
      <c r="F113" t="str">
        <f t="shared" si="9"/>
        <v>-- Id: 112 / NombreQuery: ACTUALIZAR mst_Consumidores  _x000D_
UPDATE mst_Consumidores_x000D_
   SET Dex = ?,_x000D_
       IdEstado = ?,_x000D_
       IdUsuarioActualiza = ?,_x000D_
       FechaHoraActualizacion = DATETIME(''now'',_x000D_
                                         ''localtime'') _x000D_
 WHERE IdEmpresa = ? AND _x000D_
       Id = ?;</v>
      </c>
      <c r="G113" s="1">
        <f t="shared" si="7"/>
        <v>5</v>
      </c>
      <c r="H113" s="1" t="s">
        <v>21</v>
      </c>
      <c r="I113" s="1" t="s">
        <v>80</v>
      </c>
      <c r="J113" s="1" t="s">
        <v>131</v>
      </c>
      <c r="K113" s="1" t="s">
        <v>24</v>
      </c>
      <c r="L113" s="1" t="s">
        <v>25</v>
      </c>
      <c r="M113" s="1" t="s">
        <v>164</v>
      </c>
      <c r="N113" s="1" t="s">
        <v>25</v>
      </c>
      <c r="O113" s="1" t="s">
        <v>164</v>
      </c>
      <c r="P113">
        <v>11</v>
      </c>
      <c r="Q113" s="9" t="str">
        <f>RIGHT(VLOOKUP(C113,'EsteSi-AquiSePegaLaData'!C:F,4,0),LEN(VLOOKUP(C113,'EsteSi-AquiSePegaLaData'!C:F,4,0))-LEN(TRIM(C113))-26)</f>
        <v xml:space="preserve"> _x000D_
UPDATE mst_Consumidores_x000D_
   SET Dex = ?,_x000D_
       IdEstado = ?,_x000D_
       IdUsuarioActualiza = ?,_x000D_
       FechaHoraActualizacion = DATETIME(''now'',_x000D_
                                         ''localtime'') _x000D_
 WHERE IdEmpresa = ? AND _x000D_
       Id = ?;</v>
      </c>
      <c r="R113" s="6" t="str">
        <f t="shared" si="8"/>
        <v>INSERT INTO mst_QuerysSqlite VALUES('01','112','ACTUALIZAR mst_Consumidores','0','999','-- Id: 112 / NombreQuery: ACTUALIZAR mst_Consumidores  _x000D_
UPDATE mst_Consumidores_x000D_
   SET Dex = ?,_x000D_
       IdEstado = ?,_x000D_
       IdUsuarioActualiza = ?,_x000D_
       FechaHoraActualizacion = DATETIME(''''now'''',_x000D_
                                         ''''localtime'''') _x000D_
 WHERE IdEmpresa = ? AND _x000D_
       Id = ?;','5','NONQUERY','mst_Consumidores','UPDATE','AC','44363337',GETDATE(),'44363337',GETDATE())</v>
      </c>
    </row>
    <row r="114" spans="1:18" x14ac:dyDescent="0.35">
      <c r="A114" s="1" t="s">
        <v>15</v>
      </c>
      <c r="B114" s="1" t="s">
        <v>462</v>
      </c>
      <c r="C114" s="1" t="s">
        <v>169</v>
      </c>
      <c r="D114" s="1" t="s">
        <v>18</v>
      </c>
      <c r="E114">
        <v>999</v>
      </c>
      <c r="F114" t="str">
        <f t="shared" si="9"/>
        <v>-- Id: 113 / NombreQuery: CLAVE VALOR mst_Consumidores  _x000D_
SELECT Id Clave,_x000D_
       Dex Valor,_x000D_
       Id || '' | '' || Dex Concatenado_x000D_
  FROM mst_Consumidores_x000D_
 WHERE IdEmpresa = ?;</v>
      </c>
      <c r="G114" s="1">
        <f t="shared" si="7"/>
        <v>1</v>
      </c>
      <c r="H114" s="1" t="s">
        <v>135</v>
      </c>
      <c r="I114" s="1" t="s">
        <v>80</v>
      </c>
      <c r="J114" s="1" t="s">
        <v>126</v>
      </c>
      <c r="K114" s="1" t="s">
        <v>24</v>
      </c>
      <c r="L114" s="1" t="s">
        <v>25</v>
      </c>
      <c r="M114" s="1" t="s">
        <v>171</v>
      </c>
      <c r="N114" s="1" t="s">
        <v>25</v>
      </c>
      <c r="O114" s="1" t="s">
        <v>171</v>
      </c>
      <c r="P114">
        <v>11</v>
      </c>
      <c r="Q114" s="9" t="str">
        <f>RIGHT(VLOOKUP(C114,'EsteSi-AquiSePegaLaData'!C:F,4,0),LEN(VLOOKUP(C114,'EsteSi-AquiSePegaLaData'!C:F,4,0))-LEN(TRIM(C114))-26)</f>
        <v xml:space="preserve"> _x000D_
SELECT Id Clave,_x000D_
       Dex Valor,_x000D_
       Id || '' | '' || Dex Concatenado_x000D_
  FROM mst_Consumidores_x000D_
 WHERE IdEmpresa = ?;</v>
      </c>
      <c r="R114" s="6" t="str">
        <f t="shared" si="8"/>
        <v>INSERT INTO mst_QuerysSqlite VALUES('01','113','CLAVE VALOR mst_Consumidores','0','999','-- Id: 113 / NombreQuery: CLAVE VALOR mst_Consumidores  _x000D_
SELECT Id Clave,_x000D_
       Dex Valor,_x000D_
       Id || '''' | '''' || Dex Concatenado_x000D_
  FROM mst_Consumidores_x000D_
 WHERE IdEmpresa = ?;','1','DATATABLE','mst_Consumidores','READ','AC','44363337',GETDATE(),'44363337',GETDATE())</v>
      </c>
    </row>
    <row r="115" spans="1:18" x14ac:dyDescent="0.35">
      <c r="A115" s="1" t="s">
        <v>15</v>
      </c>
      <c r="B115" s="1" t="s">
        <v>466</v>
      </c>
      <c r="C115" s="1" t="s">
        <v>173</v>
      </c>
      <c r="D115" s="1" t="s">
        <v>18</v>
      </c>
      <c r="E115">
        <v>999</v>
      </c>
      <c r="F115" t="str">
        <f t="shared" si="9"/>
        <v>-- Id: 114 / NombreQuery: DESCARGAR DATA mst_Consumidores  _x000D_
EXEC sp_Dgm_Gen_ListarConsumidores</v>
      </c>
      <c r="G115" s="1">
        <f t="shared" si="7"/>
        <v>0</v>
      </c>
      <c r="H115" s="1" t="s">
        <v>135</v>
      </c>
      <c r="I115" s="1" t="s">
        <v>80</v>
      </c>
      <c r="J115" s="1" t="s">
        <v>126</v>
      </c>
      <c r="K115" s="1" t="s">
        <v>24</v>
      </c>
      <c r="L115" s="1" t="s">
        <v>25</v>
      </c>
      <c r="M115" s="1" t="s">
        <v>171</v>
      </c>
      <c r="N115" s="1" t="s">
        <v>25</v>
      </c>
      <c r="O115" s="1" t="s">
        <v>171</v>
      </c>
      <c r="P115">
        <v>11</v>
      </c>
      <c r="Q115" s="9" t="str">
        <f>RIGHT(VLOOKUP(C115,'EsteSi-AquiSePegaLaData'!C:F,4,0),LEN(VLOOKUP(C115,'EsteSi-AquiSePegaLaData'!C:F,4,0))-LEN(TRIM(C115))-26)</f>
        <v xml:space="preserve"> _x000D_
EXEC sp_Dgm_Gen_ListarConsumidores</v>
      </c>
      <c r="R115" s="6" t="str">
        <f t="shared" si="8"/>
        <v>INSERT INTO mst_QuerysSqlite VALUES('01','114','DESCARGAR DATA mst_Consumidores','0','999','-- Id: 114 / NombreQuery: DESCARGAR DATA mst_Consumidores  _x000D_
EXEC sp_Dgm_Gen_ListarConsumidores','0','DATATABLE','mst_Consumidores','READ','AC','44363337',GETDATE(),'44363337',GETDATE())</v>
      </c>
    </row>
    <row r="116" spans="1:18" x14ac:dyDescent="0.35">
      <c r="A116" s="1" t="s">
        <v>15</v>
      </c>
      <c r="B116" s="1" t="s">
        <v>469</v>
      </c>
      <c r="C116" s="1" t="s">
        <v>176</v>
      </c>
      <c r="D116" s="1" t="s">
        <v>18</v>
      </c>
      <c r="E116">
        <v>999</v>
      </c>
      <c r="F116" t="str">
        <f t="shared" si="9"/>
        <v>-- Id: 115 / NombreQuery: ELIMINAR mst_Consumidores  _x000D_
DELETE FROM mst_Consumidores_x000D_
      WHERE IdEmpresa = ? AND _x000D_
            Id = ?;</v>
      </c>
      <c r="G116" s="1">
        <f t="shared" si="7"/>
        <v>2</v>
      </c>
      <c r="H116" s="1" t="s">
        <v>21</v>
      </c>
      <c r="I116" s="1" t="s">
        <v>80</v>
      </c>
      <c r="J116" s="1" t="s">
        <v>143</v>
      </c>
      <c r="K116" s="1" t="s">
        <v>24</v>
      </c>
      <c r="L116" s="1" t="s">
        <v>25</v>
      </c>
      <c r="M116" s="1" t="s">
        <v>178</v>
      </c>
      <c r="N116" s="1" t="s">
        <v>25</v>
      </c>
      <c r="O116" s="1" t="s">
        <v>178</v>
      </c>
      <c r="P116">
        <v>11</v>
      </c>
      <c r="Q116" s="9" t="str">
        <f>RIGHT(VLOOKUP(C116,'EsteSi-AquiSePegaLaData'!C:F,4,0),LEN(VLOOKUP(C116,'EsteSi-AquiSePegaLaData'!C:F,4,0))-LEN(TRIM(C116))-26)</f>
        <v xml:space="preserve"> _x000D_
DELETE FROM mst_Consumidores_x000D_
      WHERE IdEmpresa = ? AND _x000D_
            Id = ?;</v>
      </c>
      <c r="R116" s="6" t="str">
        <f t="shared" si="8"/>
        <v>INSERT INTO mst_QuerysSqlite VALUES('01','115','ELIMINAR mst_Consumidores','0','999','-- Id: 115 / NombreQuery: ELIMINAR mst_Consumidores  _x000D_
DELETE FROM mst_Consumidores_x000D_
      WHERE IdEmpresa = ? AND _x000D_
            Id = ?;','2','NONQUERY','mst_Consumidores','DELETE','AC','44363337',GETDATE(),'44363337',GETDATE())</v>
      </c>
    </row>
    <row r="117" spans="1:18" x14ac:dyDescent="0.35">
      <c r="A117" s="1" t="s">
        <v>15</v>
      </c>
      <c r="B117" s="1" t="s">
        <v>473</v>
      </c>
      <c r="C117" s="1" t="s">
        <v>180</v>
      </c>
      <c r="D117" s="1" t="s">
        <v>18</v>
      </c>
      <c r="E117">
        <v>999</v>
      </c>
      <c r="F117" t="str">
        <f t="shared" si="9"/>
        <v>-- Id: 116 / NombreQuery: ELIMINAR TABLA mst_Consumidores  _x000D_
DROP TABLE IF EXISTS mst_Consumidores;</v>
      </c>
      <c r="G117" s="1">
        <f t="shared" si="7"/>
        <v>0</v>
      </c>
      <c r="H117" s="1" t="s">
        <v>21</v>
      </c>
      <c r="I117" s="1" t="s">
        <v>80</v>
      </c>
      <c r="J117" s="1" t="s">
        <v>148</v>
      </c>
      <c r="K117" s="1" t="s">
        <v>24</v>
      </c>
      <c r="L117" s="1" t="s">
        <v>25</v>
      </c>
      <c r="M117" s="1" t="s">
        <v>178</v>
      </c>
      <c r="N117" s="1" t="s">
        <v>25</v>
      </c>
      <c r="O117" s="1" t="s">
        <v>178</v>
      </c>
      <c r="P117">
        <v>11</v>
      </c>
      <c r="Q117" s="9" t="str">
        <f>RIGHT(VLOOKUP(C117,'EsteSi-AquiSePegaLaData'!C:F,4,0),LEN(VLOOKUP(C117,'EsteSi-AquiSePegaLaData'!C:F,4,0))-LEN(TRIM(C117))-26)</f>
        <v xml:space="preserve"> _x000D_
DROP TABLE IF EXISTS mst_Consumidores;</v>
      </c>
      <c r="R117" s="6" t="str">
        <f t="shared" si="8"/>
        <v>INSERT INTO mst_QuerysSqlite VALUES('01','116','ELIMINAR TABLA mst_Consumidores','0','999','-- Id: 116 / NombreQuery: ELIMINAR TABLA mst_Consumidores  _x000D_
DROP TABLE IF EXISTS mst_Consumidores;','0','NONQUERY','mst_Consumidores','DELETE TABLE','AC','44363337',GETDATE(),'44363337',GETDATE())</v>
      </c>
    </row>
    <row r="118" spans="1:18" x14ac:dyDescent="0.35">
      <c r="A118" s="1" t="s">
        <v>15</v>
      </c>
      <c r="B118" s="1" t="s">
        <v>477</v>
      </c>
      <c r="C118" s="1" t="s">
        <v>183</v>
      </c>
      <c r="D118" s="1" t="s">
        <v>18</v>
      </c>
      <c r="E118">
        <v>999</v>
      </c>
      <c r="F118" t="str">
        <f t="shared" si="9"/>
        <v>-- Id: 117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G118" s="1">
        <f t="shared" si="7"/>
        <v>6</v>
      </c>
      <c r="H118" s="1" t="s">
        <v>21</v>
      </c>
      <c r="I118" s="1" t="s">
        <v>80</v>
      </c>
      <c r="J118" s="1" t="s">
        <v>152</v>
      </c>
      <c r="K118" s="1" t="s">
        <v>24</v>
      </c>
      <c r="L118" s="1" t="s">
        <v>25</v>
      </c>
      <c r="M118" s="1" t="s">
        <v>185</v>
      </c>
      <c r="N118" s="1" t="s">
        <v>25</v>
      </c>
      <c r="O118" s="1" t="s">
        <v>185</v>
      </c>
      <c r="P118">
        <v>11</v>
      </c>
      <c r="Q118" s="9" t="str">
        <f>RIGHT(VLOOKUP(C118,'EsteSi-AquiSePegaLaData'!C:F,4,0),LEN(VLOOKUP(C118,'EsteSi-AquiSePegaLaData'!C:F,4,0))-LEN(TRIM(C118))-26)</f>
        <v xml:space="preserve">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R118" s="6" t="str">
        <f t="shared" si="8"/>
        <v>INSERT INTO mst_QuerysSqlite VALUES('01','117','INSERTAR mst_Consumidores','0','999','-- Id: 117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);','6','NONQUERY','mst_Consumidores','CREATE','AC','44363337',GETDATE(),'44363337',GETDATE())</v>
      </c>
    </row>
    <row r="119" spans="1:18" x14ac:dyDescent="0.35">
      <c r="A119" s="1" t="s">
        <v>15</v>
      </c>
      <c r="B119" s="1" t="s">
        <v>481</v>
      </c>
      <c r="C119" s="1" t="s">
        <v>187</v>
      </c>
      <c r="D119" s="1" t="s">
        <v>18</v>
      </c>
      <c r="E119">
        <v>999</v>
      </c>
      <c r="F119" t="str">
        <f t="shared" si="9"/>
        <v>-- Id: 118 / NombreQuery: LIMPIAR TABLA mst_Consumidores  _x000D_
DELETE FROM mst_Consumidores;</v>
      </c>
      <c r="G119" s="1">
        <f t="shared" si="7"/>
        <v>0</v>
      </c>
      <c r="H119" s="1" t="s">
        <v>21</v>
      </c>
      <c r="I119" s="1" t="s">
        <v>80</v>
      </c>
      <c r="J119" s="1" t="s">
        <v>143</v>
      </c>
      <c r="K119" s="1" t="s">
        <v>24</v>
      </c>
      <c r="L119" s="1" t="s">
        <v>25</v>
      </c>
      <c r="M119" s="1" t="s">
        <v>185</v>
      </c>
      <c r="N119" s="1" t="s">
        <v>25</v>
      </c>
      <c r="O119" s="1" t="s">
        <v>185</v>
      </c>
      <c r="P119">
        <v>11</v>
      </c>
      <c r="Q119" s="9" t="str">
        <f>RIGHT(VLOOKUP(C119,'EsteSi-AquiSePegaLaData'!C:F,4,0),LEN(VLOOKUP(C119,'EsteSi-AquiSePegaLaData'!C:F,4,0))-LEN(TRIM(C119))-26)</f>
        <v xml:space="preserve"> _x000D_
DELETE FROM mst_Consumidores;</v>
      </c>
      <c r="R119" s="6" t="str">
        <f t="shared" si="8"/>
        <v>INSERT INTO mst_QuerysSqlite VALUES('01','118','LIMPIAR TABLA mst_Consumidores','0','999','-- Id: 118 / NombreQuery: LIMPIAR TABLA mst_Consumidores  _x000D_
DELETE FROM mst_Consumidores;','0','NONQUERY','mst_Consumidores','DELETE','AC','44363337',GETDATE(),'44363337',GETDATE())</v>
      </c>
    </row>
    <row r="120" spans="1:18" x14ac:dyDescent="0.35">
      <c r="A120" s="1" t="s">
        <v>15</v>
      </c>
      <c r="B120" s="1" t="s">
        <v>485</v>
      </c>
      <c r="C120" s="1" t="s">
        <v>190</v>
      </c>
      <c r="D120" s="1" t="s">
        <v>18</v>
      </c>
      <c r="E120">
        <v>999</v>
      </c>
      <c r="F120" t="str">
        <f>CONCATENATE("-- Id: ",B120," / NombreQuery: ",C120," ",Q120)</f>
        <v>-- Id: 119 / NombreQuery: LISTAR mst_Consumidores  _x000D_
SELECT *_x000D_
  FROM mst_Consumidores;</v>
      </c>
      <c r="G120" s="1">
        <f t="shared" si="7"/>
        <v>0</v>
      </c>
      <c r="H120" s="1" t="s">
        <v>135</v>
      </c>
      <c r="I120" s="1" t="s">
        <v>80</v>
      </c>
      <c r="J120" s="1" t="s">
        <v>126</v>
      </c>
      <c r="K120" s="1" t="s">
        <v>24</v>
      </c>
      <c r="L120" s="1" t="s">
        <v>25</v>
      </c>
      <c r="M120" s="1" t="s">
        <v>192</v>
      </c>
      <c r="N120" s="1" t="s">
        <v>25</v>
      </c>
      <c r="O120" s="1" t="s">
        <v>192</v>
      </c>
      <c r="P120">
        <v>11</v>
      </c>
      <c r="Q120" s="9" t="str">
        <f>RIGHT(VLOOKUP(C120,'EsteSi-AquiSePegaLaData'!C:F,4,0),LEN(VLOOKUP(C120,'EsteSi-AquiSePegaLaData'!C:F,4,0))-LEN(TRIM(C120))-26)</f>
        <v xml:space="preserve"> _x000D_
SELECT *_x000D_
  FROM mst_Consumidores;</v>
      </c>
      <c r="R120" s="6" t="str">
        <f t="shared" si="8"/>
        <v>INSERT INTO mst_QuerysSqlite VALUES('01','119','LISTAR mst_Consumidores','0','999','-- Id: 119 / NombreQuery: LISTAR mst_Consumidores  _x000D_
SELECT *_x000D_
  FROM mst_Consumidores;','0','DATATABLE','mst_Consumidores','READ','AC','44363337',GETDATE(),'44363337',GETDATE())</v>
      </c>
    </row>
    <row r="121" spans="1:18" x14ac:dyDescent="0.35">
      <c r="A121" s="1" t="s">
        <v>15</v>
      </c>
      <c r="B121" s="1" t="s">
        <v>488</v>
      </c>
      <c r="C121" s="1" t="s">
        <v>194</v>
      </c>
      <c r="D121" s="1" t="s">
        <v>18</v>
      </c>
      <c r="E121">
        <v>999</v>
      </c>
      <c r="F121" t="str">
        <f t="shared" ref="F121:F182" si="10">CONCATENATE("-- Id: ",B121," / NombreQuery: ",C121," ",Q121)</f>
        <v>-- Id: 120 / NombreQuery: OBTENER mst_Consumidores  _x000D_
SELECT *_x000D_
  FROM mst_Consumidores_x000D_
 WHERE IdEmpresa = ? AND _x000D_
       Id = ?;</v>
      </c>
      <c r="G121" s="1">
        <f t="shared" si="7"/>
        <v>2</v>
      </c>
      <c r="H121" s="1" t="s">
        <v>135</v>
      </c>
      <c r="I121" s="1" t="s">
        <v>80</v>
      </c>
      <c r="J121" s="1" t="s">
        <v>126</v>
      </c>
      <c r="K121" s="1" t="s">
        <v>24</v>
      </c>
      <c r="L121" s="1" t="s">
        <v>25</v>
      </c>
      <c r="M121" s="1" t="s">
        <v>192</v>
      </c>
      <c r="N121" s="1" t="s">
        <v>25</v>
      </c>
      <c r="O121" s="1" t="s">
        <v>192</v>
      </c>
      <c r="P121">
        <v>11</v>
      </c>
      <c r="Q121" s="9" t="str">
        <f>RIGHT(VLOOKUP(C121,'EsteSi-AquiSePegaLaData'!C:F,4,0),LEN(VLOOKUP(C121,'EsteSi-AquiSePegaLaData'!C:F,4,0))-LEN(TRIM(C121))-26)</f>
        <v xml:space="preserve"> _x000D_
SELECT *_x000D_
  FROM mst_Consumidores_x000D_
 WHERE IdEmpresa = ? AND _x000D_
       Id = ?;</v>
      </c>
      <c r="R121" s="6" t="str">
        <f t="shared" si="8"/>
        <v>INSERT INTO mst_QuerysSqlite VALUES('01','120','OBTENER mst_Consumidores','0','999','-- Id: 120 / NombreQuery: OBTENER mst_Consumidores  _x000D_
SELECT *_x000D_
  FROM mst_Consumidores_x000D_
 WHERE IdEmpresa = ? AND _x000D_
       Id = ?;','2','DATATABLE','mst_Consumidores','READ','AC','44363337',GETDATE(),'44363337',GETDATE())</v>
      </c>
    </row>
    <row r="122" spans="1:18" x14ac:dyDescent="0.35">
      <c r="A122" s="1" t="s">
        <v>15</v>
      </c>
      <c r="B122" s="1" t="s">
        <v>492</v>
      </c>
      <c r="C122" s="1" t="s">
        <v>113</v>
      </c>
      <c r="D122" s="1" t="s">
        <v>18</v>
      </c>
      <c r="E122">
        <v>12</v>
      </c>
      <c r="F122" t="str">
        <f t="shared" si="10"/>
        <v>-- Id: 121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22" s="1">
        <f t="shared" si="7"/>
        <v>0</v>
      </c>
      <c r="H122" s="1" t="s">
        <v>21</v>
      </c>
      <c r="I122" s="1" t="s">
        <v>115</v>
      </c>
      <c r="J122" s="1" t="s">
        <v>23</v>
      </c>
      <c r="K122" s="1" t="s">
        <v>24</v>
      </c>
      <c r="L122" s="1" t="s">
        <v>25</v>
      </c>
      <c r="M122" s="1" t="s">
        <v>116</v>
      </c>
      <c r="N122" s="1" t="s">
        <v>25</v>
      </c>
      <c r="O122" s="1" t="s">
        <v>116</v>
      </c>
      <c r="P122">
        <v>12</v>
      </c>
      <c r="Q122" s="9" t="str">
        <f>RIGHT(VLOOKUP(C122,'EsteSi-AquiSePegaLaData'!C:F,4,0),LEN(VLOOKUP(C122,'EsteSi-AquiSePegaLaData'!C:F,4,0))-LEN(TRIM(C122))-26)</f>
        <v xml:space="preserve">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22" s="6" t="str">
        <f t="shared" si="8"/>
        <v>INSERT INTO mst_QuerysSqlite VALUES('01','121','CREAR TABLA mst_Turnos','0','12','-- Id: 121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);','0','NONQUERY','mst_Turnos','CREATE TABLE','AC','44363337',GETDATE(),'44363337',GETDATE())</v>
      </c>
    </row>
    <row r="123" spans="1:18" x14ac:dyDescent="0.35">
      <c r="A123" s="1" t="s">
        <v>15</v>
      </c>
      <c r="B123" s="1" t="s">
        <v>495</v>
      </c>
      <c r="C123" s="1" t="s">
        <v>486</v>
      </c>
      <c r="D123" s="1" t="s">
        <v>18</v>
      </c>
      <c r="E123">
        <v>999</v>
      </c>
      <c r="F123" t="str">
        <f t="shared" si="10"/>
        <v>-- Id: 122 / NombreQuery: ACTUALIZAR mst_Turnos  _x000D_
UPDATE mst_Turnos_x000D_
   SET Dex = ?,_x000D_
       IdEstado = ?,_x000D_
       IdUsuarioActualiza = ?,_x000D_
       FechaHoraActualiza = DATETIME(''now'',_x000D_
                                     ''localtime'') _x000D_
 WHERE IdEmpresa = ? AND _x000D_
       Id = ?;</v>
      </c>
      <c r="G123" s="1">
        <f t="shared" si="7"/>
        <v>5</v>
      </c>
      <c r="H123" s="1" t="s">
        <v>21</v>
      </c>
      <c r="I123" s="1" t="s">
        <v>115</v>
      </c>
      <c r="J123" s="1" t="s">
        <v>131</v>
      </c>
      <c r="K123" s="1" t="s">
        <v>24</v>
      </c>
      <c r="L123" s="1" t="s">
        <v>25</v>
      </c>
      <c r="M123" s="1" t="s">
        <v>484</v>
      </c>
      <c r="N123" s="1" t="s">
        <v>25</v>
      </c>
      <c r="O123" s="1" t="s">
        <v>484</v>
      </c>
      <c r="P123">
        <v>12</v>
      </c>
      <c r="Q123" s="9" t="str">
        <f>RIGHT(VLOOKUP(C123,'EsteSi-AquiSePegaLaData'!C:F,4,0),LEN(VLOOKUP(C123,'EsteSi-AquiSePegaLaData'!C:F,4,0))-LEN(TRIM(C123))-26)</f>
        <v xml:space="preserve"> _x000D_
UPDATE mst_Turnos_x000D_
   SET Dex = ?,_x000D_
       IdEstado = ?,_x000D_
       IdUsuarioActualiza = ?,_x000D_
       FechaHoraActualiza = DATETIME(''now'',_x000D_
                                     ''localtime'') _x000D_
 WHERE IdEmpresa = ? AND _x000D_
       Id = ?;</v>
      </c>
      <c r="R123" s="6" t="str">
        <f t="shared" si="8"/>
        <v>INSERT INTO mst_QuerysSqlite VALUES('01','122','ACTUALIZAR mst_Turnos','0','999','-- Id: 122 / NombreQuery: ACTUALIZAR mst_Turnos  _x000D_
UPDATE mst_Turnos_x000D_
   SET Dex = ?,_x000D_
       IdEstado = ?,_x000D_
       IdUsuarioActualiza = ?,_x000D_
       FechaHoraActualiza = DATETIME(''''now'''',_x000D_
                                     ''''localtime'''') _x000D_
 WHERE IdEmpresa = ? AND _x000D_
       Id = ?;','5','NONQUERY','mst_Turnos','UPDATE','AC','44363337',GETDATE(),'44363337',GETDATE())</v>
      </c>
    </row>
    <row r="124" spans="1:18" x14ac:dyDescent="0.35">
      <c r="A124" s="1" t="s">
        <v>15</v>
      </c>
      <c r="B124" s="1" t="s">
        <v>499</v>
      </c>
      <c r="C124" s="1" t="s">
        <v>489</v>
      </c>
      <c r="D124" s="1" t="s">
        <v>18</v>
      </c>
      <c r="E124">
        <v>999</v>
      </c>
      <c r="F124" t="str">
        <f t="shared" si="10"/>
        <v>-- Id: 123 / NombreQuery: CLAVE VALOR mst_Turnos  _x000D_
SELECT Id Clave,_x000D_
       Dex Valor,_x000D_
       Id || '' | '' || Dex Concatenado_x000D_
  FROM mst_Turnos_x000D_
 WHERE IdEmpresa = ?;</v>
      </c>
      <c r="G124" s="1">
        <f t="shared" si="7"/>
        <v>1</v>
      </c>
      <c r="H124" s="1" t="s">
        <v>135</v>
      </c>
      <c r="I124" s="1" t="s">
        <v>115</v>
      </c>
      <c r="J124" s="1" t="s">
        <v>126</v>
      </c>
      <c r="K124" s="1" t="s">
        <v>24</v>
      </c>
      <c r="L124" s="1" t="s">
        <v>25</v>
      </c>
      <c r="M124" s="1" t="s">
        <v>491</v>
      </c>
      <c r="N124" s="1" t="s">
        <v>25</v>
      </c>
      <c r="O124" s="1" t="s">
        <v>491</v>
      </c>
      <c r="P124">
        <v>12</v>
      </c>
      <c r="Q124" s="9" t="str">
        <f>RIGHT(VLOOKUP(C124,'EsteSi-AquiSePegaLaData'!C:F,4,0),LEN(VLOOKUP(C124,'EsteSi-AquiSePegaLaData'!C:F,4,0))-LEN(TRIM(C124))-26)</f>
        <v xml:space="preserve"> _x000D_
SELECT Id Clave,_x000D_
       Dex Valor,_x000D_
       Id || '' | '' || Dex Concatenado_x000D_
  FROM mst_Turnos_x000D_
 WHERE IdEmpresa = ?;</v>
      </c>
      <c r="R124" s="6" t="str">
        <f t="shared" si="8"/>
        <v>INSERT INTO mst_QuerysSqlite VALUES('01','123','CLAVE VALOR mst_Turnos','0','999','-- Id: 123 / NombreQuery: CLAVE VALOR mst_Turnos  _x000D_
SELECT Id Clave,_x000D_
       Dex Valor,_x000D_
       Id || '''' | '''' || Dex Concatenado_x000D_
  FROM mst_Turnos_x000D_
 WHERE IdEmpresa = ?;','1','DATATABLE','mst_Turnos','READ','AC','44363337',GETDATE(),'44363337',GETDATE())</v>
      </c>
    </row>
    <row r="125" spans="1:18" x14ac:dyDescent="0.35">
      <c r="A125" s="1" t="s">
        <v>15</v>
      </c>
      <c r="B125" s="1" t="s">
        <v>503</v>
      </c>
      <c r="C125" s="1" t="s">
        <v>493</v>
      </c>
      <c r="D125" s="1" t="s">
        <v>18</v>
      </c>
      <c r="E125">
        <v>999</v>
      </c>
      <c r="F125" t="str">
        <f t="shared" si="10"/>
        <v>-- Id: 124 / NombreQuery: DESCARGAR DATA mst_Turnos  _x000D_
EXEC sp_Dgm_Gen_ListarTurnos</v>
      </c>
      <c r="G125" s="1">
        <f t="shared" si="7"/>
        <v>0</v>
      </c>
      <c r="H125" s="1" t="s">
        <v>135</v>
      </c>
      <c r="I125" s="1" t="s">
        <v>115</v>
      </c>
      <c r="J125" s="1" t="s">
        <v>126</v>
      </c>
      <c r="K125" s="1" t="s">
        <v>24</v>
      </c>
      <c r="L125" s="1" t="s">
        <v>25</v>
      </c>
      <c r="M125" s="1" t="s">
        <v>491</v>
      </c>
      <c r="N125" s="1" t="s">
        <v>25</v>
      </c>
      <c r="O125" s="1" t="s">
        <v>491</v>
      </c>
      <c r="P125">
        <v>12</v>
      </c>
      <c r="Q125" s="9" t="str">
        <f>RIGHT(VLOOKUP(C125,'EsteSi-AquiSePegaLaData'!C:F,4,0),LEN(VLOOKUP(C125,'EsteSi-AquiSePegaLaData'!C:F,4,0))-LEN(TRIM(C125))-26)</f>
        <v xml:space="preserve"> _x000D_
EXEC sp_Dgm_Gen_ListarTurnos</v>
      </c>
      <c r="R125" s="6" t="str">
        <f t="shared" si="8"/>
        <v>INSERT INTO mst_QuerysSqlite VALUES('01','124','DESCARGAR DATA mst_Turnos','0','999','-- Id: 124 / NombreQuery: DESCARGAR DATA mst_Turnos  _x000D_
EXEC sp_Dgm_Gen_ListarTurnos','0','DATATABLE','mst_Turnos','READ','AC','44363337',GETDATE(),'44363337',GETDATE())</v>
      </c>
    </row>
    <row r="126" spans="1:18" x14ac:dyDescent="0.35">
      <c r="A126" s="1" t="s">
        <v>15</v>
      </c>
      <c r="B126" s="1" t="s">
        <v>507</v>
      </c>
      <c r="C126" s="1" t="s">
        <v>496</v>
      </c>
      <c r="D126" s="1" t="s">
        <v>18</v>
      </c>
      <c r="E126">
        <v>999</v>
      </c>
      <c r="F126" t="str">
        <f t="shared" si="10"/>
        <v>-- Id: 125 / NombreQuery: ELIMINAR mst_Turnos  _x000D_
DELETE FROM mst_Turnos_x000D_
      WHERE IdEmpresa = ? AND _x000D_
            Id = ?;</v>
      </c>
      <c r="G126" s="1">
        <f t="shared" si="7"/>
        <v>2</v>
      </c>
      <c r="H126" s="1" t="s">
        <v>21</v>
      </c>
      <c r="I126" s="1" t="s">
        <v>115</v>
      </c>
      <c r="J126" s="1" t="s">
        <v>143</v>
      </c>
      <c r="K126" s="1" t="s">
        <v>24</v>
      </c>
      <c r="L126" s="1" t="s">
        <v>25</v>
      </c>
      <c r="M126" s="1" t="s">
        <v>498</v>
      </c>
      <c r="N126" s="1" t="s">
        <v>25</v>
      </c>
      <c r="O126" s="1" t="s">
        <v>498</v>
      </c>
      <c r="P126">
        <v>12</v>
      </c>
      <c r="Q126" s="9" t="str">
        <f>RIGHT(VLOOKUP(C126,'EsteSi-AquiSePegaLaData'!C:F,4,0),LEN(VLOOKUP(C126,'EsteSi-AquiSePegaLaData'!C:F,4,0))-LEN(TRIM(C126))-26)</f>
        <v xml:space="preserve"> _x000D_
DELETE FROM mst_Turnos_x000D_
      WHERE IdEmpresa = ? AND _x000D_
            Id = ?;</v>
      </c>
      <c r="R126" s="6" t="str">
        <f t="shared" si="8"/>
        <v>INSERT INTO mst_QuerysSqlite VALUES('01','125','ELIMINAR mst_Turnos','0','999','-- Id: 125 / NombreQuery: ELIMINAR mst_Turnos  _x000D_
DELETE FROM mst_Turnos_x000D_
      WHERE IdEmpresa = ? AND _x000D_
            Id = ?;','2','NONQUERY','mst_Turnos','DELETE','AC','44363337',GETDATE(),'44363337',GETDATE())</v>
      </c>
    </row>
    <row r="127" spans="1:18" x14ac:dyDescent="0.35">
      <c r="A127" s="1" t="s">
        <v>15</v>
      </c>
      <c r="B127" s="1" t="s">
        <v>510</v>
      </c>
      <c r="C127" s="1" t="s">
        <v>500</v>
      </c>
      <c r="D127" s="1" t="s">
        <v>18</v>
      </c>
      <c r="E127">
        <v>999</v>
      </c>
      <c r="F127" t="str">
        <f t="shared" si="10"/>
        <v>-- Id: 126 / NombreQuery: ELIMINAR TABLA mst_Turnos  _x000D_
DROP TABLE IF EXISTS mst_Turnos;</v>
      </c>
      <c r="G127" s="1">
        <f t="shared" si="7"/>
        <v>0</v>
      </c>
      <c r="H127" s="1" t="s">
        <v>21</v>
      </c>
      <c r="I127" s="1" t="s">
        <v>115</v>
      </c>
      <c r="J127" s="1" t="s">
        <v>148</v>
      </c>
      <c r="K127" s="1" t="s">
        <v>24</v>
      </c>
      <c r="L127" s="1" t="s">
        <v>25</v>
      </c>
      <c r="M127" s="1" t="s">
        <v>502</v>
      </c>
      <c r="N127" s="1" t="s">
        <v>25</v>
      </c>
      <c r="O127" s="1" t="s">
        <v>502</v>
      </c>
      <c r="P127">
        <v>12</v>
      </c>
      <c r="Q127" s="9" t="str">
        <f>RIGHT(VLOOKUP(C127,'EsteSi-AquiSePegaLaData'!C:F,4,0),LEN(VLOOKUP(C127,'EsteSi-AquiSePegaLaData'!C:F,4,0))-LEN(TRIM(C127))-26)</f>
        <v xml:space="preserve"> _x000D_
DROP TABLE IF EXISTS mst_Turnos;</v>
      </c>
      <c r="R127" s="6" t="str">
        <f t="shared" si="8"/>
        <v>INSERT INTO mst_QuerysSqlite VALUES('01','126','ELIMINAR TABLA mst_Turnos','0','999','-- Id: 126 / NombreQuery: ELIMINAR TABLA mst_Turnos  _x000D_
DROP TABLE IF EXISTS mst_Turnos;','0','NONQUERY','mst_Turnos','DELETE TABLE','AC','44363337',GETDATE(),'44363337',GETDATE())</v>
      </c>
    </row>
    <row r="128" spans="1:18" x14ac:dyDescent="0.35">
      <c r="A128" s="1" t="s">
        <v>15</v>
      </c>
      <c r="B128" s="1" t="s">
        <v>514</v>
      </c>
      <c r="C128" s="1" t="s">
        <v>504</v>
      </c>
      <c r="D128" s="1" t="s">
        <v>18</v>
      </c>
      <c r="E128">
        <v>999</v>
      </c>
      <c r="F128" t="str">
        <f t="shared" si="10"/>
        <v>-- Id: 127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128" s="1">
        <f t="shared" si="7"/>
        <v>6</v>
      </c>
      <c r="H128" s="1" t="s">
        <v>21</v>
      </c>
      <c r="I128" s="1" t="s">
        <v>115</v>
      </c>
      <c r="J128" s="1" t="s">
        <v>152</v>
      </c>
      <c r="K128" s="1" t="s">
        <v>24</v>
      </c>
      <c r="L128" s="1" t="s">
        <v>25</v>
      </c>
      <c r="M128" s="1" t="s">
        <v>506</v>
      </c>
      <c r="N128" s="1" t="s">
        <v>25</v>
      </c>
      <c r="O128" s="1" t="s">
        <v>506</v>
      </c>
      <c r="P128">
        <v>12</v>
      </c>
      <c r="Q128" s="9" t="str">
        <f>RIGHT(VLOOKUP(C128,'EsteSi-AquiSePegaLaData'!C:F,4,0),LEN(VLOOKUP(C128,'EsteSi-AquiSePegaLaData'!C:F,4,0))-LEN(TRIM(C128))-26)</f>
        <v xml:space="preserve">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128" s="6" t="str">
        <f t="shared" si="8"/>
        <v>INSERT INTO mst_QuerysSqlite VALUES('01','127','INSERTAR mst_Turnos','0','999','-- Id: 127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);','6','NONQUERY','mst_Turnos','CREATE','AC','44363337',GETDATE(),'44363337',GETDATE())</v>
      </c>
    </row>
    <row r="129" spans="1:18" x14ac:dyDescent="0.35">
      <c r="A129" s="1" t="s">
        <v>15</v>
      </c>
      <c r="B129" s="1" t="s">
        <v>517</v>
      </c>
      <c r="C129" s="1" t="s">
        <v>508</v>
      </c>
      <c r="D129" s="1" t="s">
        <v>18</v>
      </c>
      <c r="E129">
        <v>999</v>
      </c>
      <c r="F129" t="str">
        <f t="shared" si="10"/>
        <v>-- Id: 128 / NombreQuery: LIMPIAR TABLA mst_Turnos  _x000D_
DELETE FROM mst_Turnos;</v>
      </c>
      <c r="G129" s="1">
        <f t="shared" si="7"/>
        <v>0</v>
      </c>
      <c r="H129" s="1" t="s">
        <v>21</v>
      </c>
      <c r="I129" s="1" t="s">
        <v>115</v>
      </c>
      <c r="J129" s="1" t="s">
        <v>143</v>
      </c>
      <c r="K129" s="1" t="s">
        <v>24</v>
      </c>
      <c r="L129" s="1" t="s">
        <v>25</v>
      </c>
      <c r="M129" s="1" t="s">
        <v>506</v>
      </c>
      <c r="N129" s="1" t="s">
        <v>25</v>
      </c>
      <c r="O129" s="1" t="s">
        <v>506</v>
      </c>
      <c r="P129">
        <v>12</v>
      </c>
      <c r="Q129" s="9" t="str">
        <f>RIGHT(VLOOKUP(C129,'EsteSi-AquiSePegaLaData'!C:F,4,0),LEN(VLOOKUP(C129,'EsteSi-AquiSePegaLaData'!C:F,4,0))-LEN(TRIM(C129))-26)</f>
        <v xml:space="preserve"> _x000D_
DELETE FROM mst_Turnos;</v>
      </c>
      <c r="R129" s="6" t="str">
        <f t="shared" si="8"/>
        <v>INSERT INTO mst_QuerysSqlite VALUES('01','128','LIMPIAR TABLA mst_Turnos','0','999','-- Id: 128 / NombreQuery: LIMPIAR TABLA mst_Turnos  _x000D_
DELETE FROM mst_Turnos;','0','NONQUERY','mst_Turnos','DELETE','AC','44363337',GETDATE(),'44363337',GETDATE())</v>
      </c>
    </row>
    <row r="130" spans="1:18" x14ac:dyDescent="0.35">
      <c r="A130" s="1" t="s">
        <v>15</v>
      </c>
      <c r="B130" s="1" t="s">
        <v>521</v>
      </c>
      <c r="C130" s="1" t="s">
        <v>511</v>
      </c>
      <c r="D130" s="1" t="s">
        <v>18</v>
      </c>
      <c r="E130">
        <v>999</v>
      </c>
      <c r="F130" t="str">
        <f t="shared" si="10"/>
        <v>-- Id: 129 / NombreQuery: LISTAR mst_Turnos  _x000D_
SELECT *_x000D_
  FROM mst_Turnos;</v>
      </c>
      <c r="G130" s="1">
        <f t="shared" si="7"/>
        <v>0</v>
      </c>
      <c r="H130" s="1" t="s">
        <v>135</v>
      </c>
      <c r="I130" s="1" t="s">
        <v>115</v>
      </c>
      <c r="J130" s="1" t="s">
        <v>126</v>
      </c>
      <c r="K130" s="1" t="s">
        <v>24</v>
      </c>
      <c r="L130" s="1" t="s">
        <v>25</v>
      </c>
      <c r="M130" s="1" t="s">
        <v>513</v>
      </c>
      <c r="N130" s="1" t="s">
        <v>25</v>
      </c>
      <c r="O130" s="1" t="s">
        <v>513</v>
      </c>
      <c r="P130">
        <v>12</v>
      </c>
      <c r="Q130" s="9" t="str">
        <f>RIGHT(VLOOKUP(C130,'EsteSi-AquiSePegaLaData'!C:F,4,0),LEN(VLOOKUP(C130,'EsteSi-AquiSePegaLaData'!C:F,4,0))-LEN(TRIM(C130))-26)</f>
        <v xml:space="preserve"> _x000D_
SELECT *_x000D_
  FROM mst_Turnos;</v>
      </c>
      <c r="R130" s="6" t="str">
        <f t="shared" si="8"/>
        <v>INSERT INTO mst_QuerysSqlite VALUES('01','129','LISTAR mst_Turnos','0','999','-- Id: 129 / NombreQuery: LISTAR mst_Turnos  _x000D_
SELECT *_x000D_
  FROM mst_Turnos;','0','DATATABLE','mst_Turnos','READ','AC','44363337',GETDATE(),'44363337',GETDATE())</v>
      </c>
    </row>
    <row r="131" spans="1:18" x14ac:dyDescent="0.35">
      <c r="A131" s="1" t="s">
        <v>15</v>
      </c>
      <c r="B131" s="1" t="s">
        <v>525</v>
      </c>
      <c r="C131" s="1" t="s">
        <v>515</v>
      </c>
      <c r="D131" s="1" t="s">
        <v>18</v>
      </c>
      <c r="E131">
        <v>999</v>
      </c>
      <c r="F131" t="str">
        <f t="shared" si="10"/>
        <v>-- Id: 130 / NombreQuery: OBTENER mst_Turnos  _x000D_
SELECT *_x000D_
  FROM mst_Turnos_x000D_
 WHERE IdEmpresa = ? AND _x000D_
       Id = ?;</v>
      </c>
      <c r="G131" s="1">
        <f t="shared" si="7"/>
        <v>2</v>
      </c>
      <c r="H131" s="1" t="s">
        <v>135</v>
      </c>
      <c r="I131" s="1" t="s">
        <v>115</v>
      </c>
      <c r="J131" s="1" t="s">
        <v>126</v>
      </c>
      <c r="K131" s="1" t="s">
        <v>24</v>
      </c>
      <c r="L131" s="1" t="s">
        <v>25</v>
      </c>
      <c r="M131" s="1" t="s">
        <v>513</v>
      </c>
      <c r="N131" s="1" t="s">
        <v>25</v>
      </c>
      <c r="O131" s="1" t="s">
        <v>513</v>
      </c>
      <c r="P131">
        <v>12</v>
      </c>
      <c r="Q131" s="9" t="str">
        <f>RIGHT(VLOOKUP(C131,'EsteSi-AquiSePegaLaData'!C:F,4,0),LEN(VLOOKUP(C131,'EsteSi-AquiSePegaLaData'!C:F,4,0))-LEN(TRIM(C131))-26)</f>
        <v xml:space="preserve"> _x000D_
SELECT *_x000D_
  FROM mst_Turnos_x000D_
 WHERE IdEmpresa = ? AND _x000D_
       Id = ?;</v>
      </c>
      <c r="R131" s="6" t="str">
        <f t="shared" si="8"/>
        <v>INSERT INTO mst_QuerysSqlite VALUES('01','130','OBTENER mst_Turnos','0','999','-- Id: 130 / NombreQuery: OBTENER mst_Turnos  _x000D_
SELECT *_x000D_
  FROM mst_Turnos_x000D_
 WHERE IdEmpresa = ? AND _x000D_
       Id = ?;','2','DATATABLE','mst_Turnos','READ','AC','44363337',GETDATE(),'44363337',GETDATE())</v>
      </c>
    </row>
    <row r="132" spans="1:18" x14ac:dyDescent="0.35">
      <c r="A132" s="1" t="s">
        <v>15</v>
      </c>
      <c r="B132" s="1" t="s">
        <v>528</v>
      </c>
      <c r="C132" s="1" t="s">
        <v>94</v>
      </c>
      <c r="D132" s="1" t="s">
        <v>18</v>
      </c>
      <c r="E132">
        <v>13</v>
      </c>
      <c r="F132" t="str">
        <f t="shared" si="10"/>
        <v>-- Id: 131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32" s="1">
        <f t="shared" si="7"/>
        <v>0</v>
      </c>
      <c r="H132" s="1" t="s">
        <v>21</v>
      </c>
      <c r="I132" s="1" t="s">
        <v>96</v>
      </c>
      <c r="J132" s="1" t="s">
        <v>23</v>
      </c>
      <c r="K132" s="1" t="s">
        <v>24</v>
      </c>
      <c r="L132" s="1" t="s">
        <v>25</v>
      </c>
      <c r="M132" s="1" t="s">
        <v>92</v>
      </c>
      <c r="N132" s="1" t="s">
        <v>25</v>
      </c>
      <c r="O132" s="1" t="s">
        <v>92</v>
      </c>
      <c r="P132">
        <v>13</v>
      </c>
      <c r="Q132" s="9" t="str">
        <f>RIGHT(VLOOKUP(C132,'EsteSi-AquiSePegaLaData'!C:F,4,0),LEN(VLOOKUP(C132,'EsteSi-AquiSePegaLaData'!C:F,4,0))-LEN(TRIM(C132))-26)</f>
        <v xml:space="preserve">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32" s="6" t="str">
        <f t="shared" si="8"/>
        <v>INSERT INTO mst_QuerysSqlite VALUES('01','131','CREAR TABLA mst_OpcionesConfiguracion','0','13','-- Id: 131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);','0','NONQUERY','mst_OpcionesConfiguracion','CREATE TABLE','AC','44363337',GETDATE(),'44363337',GETDATE())</v>
      </c>
    </row>
    <row r="133" spans="1:18" x14ac:dyDescent="0.35">
      <c r="A133" s="1" t="s">
        <v>15</v>
      </c>
      <c r="B133" s="1" t="s">
        <v>532</v>
      </c>
      <c r="C133" s="1" t="s">
        <v>385</v>
      </c>
      <c r="D133" s="1" t="s">
        <v>18</v>
      </c>
      <c r="E133">
        <v>999</v>
      </c>
      <c r="F133" t="str">
        <f t="shared" si="10"/>
        <v>-- Id: 132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G133" s="1">
        <f t="shared" si="7"/>
        <v>6</v>
      </c>
      <c r="H133" s="1" t="s">
        <v>21</v>
      </c>
      <c r="I133" s="1" t="s">
        <v>96</v>
      </c>
      <c r="J133" s="1" t="s">
        <v>131</v>
      </c>
      <c r="K133" s="1" t="s">
        <v>24</v>
      </c>
      <c r="L133" s="1" t="s">
        <v>25</v>
      </c>
      <c r="M133" s="1" t="s">
        <v>387</v>
      </c>
      <c r="N133" s="1" t="s">
        <v>25</v>
      </c>
      <c r="O133" s="1" t="s">
        <v>387</v>
      </c>
      <c r="P133">
        <v>13</v>
      </c>
      <c r="Q133" s="9" t="str">
        <f>RIGHT(VLOOKUP(C133,'EsteSi-AquiSePegaLaData'!C:F,4,0),LEN(VLOOKUP(C133,'EsteSi-AquiSePegaLaData'!C:F,4,0))-LEN(TRIM(C133))-26)</f>
        <v xml:space="preserve">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R133" s="6" t="str">
        <f t="shared" si="8"/>
        <v>INSERT INTO mst_QuerysSqlite VALUES('01','132','ACTUALIZAR mst_OpcionesConfiguracion','0','999','-- Id: 132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?;','6','NONQUERY','mst_OpcionesConfiguracion','UPDATE','AC','44363337',GETDATE(),'44363337',GETDATE())</v>
      </c>
    </row>
    <row r="134" spans="1:18" x14ac:dyDescent="0.35">
      <c r="A134" s="1" t="s">
        <v>15</v>
      </c>
      <c r="B134" s="1" t="s">
        <v>535</v>
      </c>
      <c r="C134" s="1" t="s">
        <v>389</v>
      </c>
      <c r="D134" s="1" t="s">
        <v>18</v>
      </c>
      <c r="E134">
        <v>999</v>
      </c>
      <c r="F134" t="str">
        <f t="shared" si="10"/>
        <v>-- Id: 133 / NombreQuery: CLAVE VALOR mst_OpcionesConfiguracion  _x000D_
SELECT Id Clave,_x000D_
       Dex Valor,_x000D_
       Id || '' | '' || Dex Concatenado_x000D_
  FROM mst_OpcionesConfiguracion_x000D_
 WHERE IdEmpresa = ?;</v>
      </c>
      <c r="G134" s="1">
        <f t="shared" si="7"/>
        <v>1</v>
      </c>
      <c r="H134" s="1" t="s">
        <v>135</v>
      </c>
      <c r="I134" s="1" t="s">
        <v>96</v>
      </c>
      <c r="J134" s="1" t="s">
        <v>126</v>
      </c>
      <c r="K134" s="1" t="s">
        <v>24</v>
      </c>
      <c r="L134" s="1" t="s">
        <v>25</v>
      </c>
      <c r="M134" s="1" t="s">
        <v>391</v>
      </c>
      <c r="N134" s="1" t="s">
        <v>25</v>
      </c>
      <c r="O134" s="1" t="s">
        <v>391</v>
      </c>
      <c r="P134">
        <v>13</v>
      </c>
      <c r="Q134" s="9" t="str">
        <f>RIGHT(VLOOKUP(C134,'EsteSi-AquiSePegaLaData'!C:F,4,0),LEN(VLOOKUP(C134,'EsteSi-AquiSePegaLaData'!C:F,4,0))-LEN(TRIM(C134))-26)</f>
        <v xml:space="preserve"> _x000D_
SELECT Id Clave,_x000D_
       Dex Valor,_x000D_
       Id || '' | '' || Dex Concatenado_x000D_
  FROM mst_OpcionesConfiguracion_x000D_
 WHERE IdEmpresa = ?;</v>
      </c>
      <c r="R134" s="6" t="str">
        <f t="shared" si="8"/>
        <v>INSERT INTO mst_QuerysSqlite VALUES('01','133','CLAVE VALOR mst_OpcionesConfiguracion','0','999','-- Id: 133 / NombreQuery: CLAVE VALOR mst_OpcionesConfiguracion  _x000D_
SELECT Id Clave,_x000D_
       Dex Valor,_x000D_
       Id || '''' | '''' || Dex Concatenado_x000D_
  FROM mst_OpcionesConfiguracion_x000D_
 WHERE IdEmpresa = ?;','1','DATATABLE','mst_OpcionesConfiguracion','READ','AC','44363337',GETDATE(),'44363337',GETDATE())</v>
      </c>
    </row>
    <row r="135" spans="1:18" x14ac:dyDescent="0.35">
      <c r="A135" s="1" t="s">
        <v>15</v>
      </c>
      <c r="B135" s="1" t="s">
        <v>539</v>
      </c>
      <c r="C135" s="1" t="s">
        <v>393</v>
      </c>
      <c r="D135" s="1" t="s">
        <v>18</v>
      </c>
      <c r="E135">
        <v>999</v>
      </c>
      <c r="F135" t="str">
        <f t="shared" si="10"/>
        <v>-- Id: 134 / NombreQuery: DESCARGAR DATA mst_OpcionesConfiguracion  _x000D_
EXEC sp_Dgm_Gen_ListarOpcionesConfiguracion</v>
      </c>
      <c r="G135" s="1">
        <f t="shared" si="7"/>
        <v>0</v>
      </c>
      <c r="H135" s="1" t="s">
        <v>135</v>
      </c>
      <c r="I135" s="1" t="s">
        <v>96</v>
      </c>
      <c r="J135" s="1" t="s">
        <v>126</v>
      </c>
      <c r="K135" s="1" t="s">
        <v>24</v>
      </c>
      <c r="L135" s="1" t="s">
        <v>25</v>
      </c>
      <c r="M135" s="1" t="s">
        <v>395</v>
      </c>
      <c r="N135" s="1" t="s">
        <v>25</v>
      </c>
      <c r="O135" s="1" t="s">
        <v>395</v>
      </c>
      <c r="P135">
        <v>13</v>
      </c>
      <c r="Q135" s="9" t="str">
        <f>RIGHT(VLOOKUP(C135,'EsteSi-AquiSePegaLaData'!C:F,4,0),LEN(VLOOKUP(C135,'EsteSi-AquiSePegaLaData'!C:F,4,0))-LEN(TRIM(C135))-26)</f>
        <v xml:space="preserve"> _x000D_
EXEC sp_Dgm_Gen_ListarOpcionesConfiguracion</v>
      </c>
      <c r="R135" s="6" t="str">
        <f t="shared" si="8"/>
        <v>INSERT INTO mst_QuerysSqlite VALUES('01','134','DESCARGAR DATA mst_OpcionesConfiguracion','0','999','-- Id: 134 / NombreQuery: DESCARGAR DATA mst_OpcionesConfiguracion  _x000D_
EXEC sp_Dgm_Gen_ListarOpcionesConfiguracion','0','DATATABLE','mst_OpcionesConfiguracion','READ','AC','44363337',GETDATE(),'44363337',GETDATE())</v>
      </c>
    </row>
    <row r="136" spans="1:18" x14ac:dyDescent="0.35">
      <c r="A136" s="1" t="s">
        <v>15</v>
      </c>
      <c r="B136" s="1" t="s">
        <v>542</v>
      </c>
      <c r="C136" s="1" t="s">
        <v>397</v>
      </c>
      <c r="D136" s="1" t="s">
        <v>18</v>
      </c>
      <c r="E136">
        <v>999</v>
      </c>
      <c r="F136" t="str">
        <f t="shared" si="10"/>
        <v>-- Id: 135 / NombreQuery: ELIMINAR mst_OpcionesConfiguracion  _x000D_
DELETE FROM mst_OpcionesConfiguracion_x000D_
      WHERE Id = ? AND _x000D_
            IdModulos = ?;</v>
      </c>
      <c r="G136" s="1">
        <f t="shared" si="7"/>
        <v>2</v>
      </c>
      <c r="H136" s="1" t="s">
        <v>21</v>
      </c>
      <c r="I136" s="1" t="s">
        <v>96</v>
      </c>
      <c r="J136" s="1" t="s">
        <v>143</v>
      </c>
      <c r="K136" s="1" t="s">
        <v>24</v>
      </c>
      <c r="L136" s="1" t="s">
        <v>25</v>
      </c>
      <c r="M136" s="1" t="s">
        <v>395</v>
      </c>
      <c r="N136" s="1" t="s">
        <v>25</v>
      </c>
      <c r="O136" s="1" t="s">
        <v>395</v>
      </c>
      <c r="P136">
        <v>13</v>
      </c>
      <c r="Q136" s="9" t="str">
        <f>RIGHT(VLOOKUP(C136,'EsteSi-AquiSePegaLaData'!C:F,4,0),LEN(VLOOKUP(C136,'EsteSi-AquiSePegaLaData'!C:F,4,0))-LEN(TRIM(C136))-26)</f>
        <v xml:space="preserve"> _x000D_
DELETE FROM mst_OpcionesConfiguracion_x000D_
      WHERE Id = ? AND _x000D_
            IdModulos = ?;</v>
      </c>
      <c r="R136" s="6" t="str">
        <f t="shared" si="8"/>
        <v>INSERT INTO mst_QuerysSqlite VALUES('01','135','ELIMINAR mst_OpcionesConfiguracion','0','999','-- Id: 135 / NombreQuery: ELIMINAR mst_OpcionesConfiguracion  _x000D_
DELETE FROM mst_OpcionesConfiguracion_x000D_
      WHERE Id = ? AND _x000D_
            IdModulos = ?;','2','NONQUERY','mst_OpcionesConfiguracion','DELETE','AC','44363337',GETDATE(),'44363337',GETDATE())</v>
      </c>
    </row>
    <row r="137" spans="1:18" x14ac:dyDescent="0.35">
      <c r="A137" s="1" t="s">
        <v>15</v>
      </c>
      <c r="B137" s="1" t="s">
        <v>546</v>
      </c>
      <c r="C137" s="1" t="s">
        <v>400</v>
      </c>
      <c r="D137" s="1" t="s">
        <v>18</v>
      </c>
      <c r="E137">
        <v>999</v>
      </c>
      <c r="F137" t="str">
        <f t="shared" si="10"/>
        <v>-- Id: 136 / NombreQuery: ELIMINAR TABLA mst_OpcionesConfiguracion  _x000D_
DROP TABLE IF EXISTS mst_OpcionesConfiguracion;</v>
      </c>
      <c r="G137" s="1">
        <f t="shared" si="7"/>
        <v>0</v>
      </c>
      <c r="H137" s="1" t="s">
        <v>21</v>
      </c>
      <c r="I137" s="1" t="s">
        <v>96</v>
      </c>
      <c r="J137" s="1" t="s">
        <v>148</v>
      </c>
      <c r="K137" s="1" t="s">
        <v>24</v>
      </c>
      <c r="L137" s="1" t="s">
        <v>25</v>
      </c>
      <c r="M137" s="1" t="s">
        <v>402</v>
      </c>
      <c r="N137" s="1" t="s">
        <v>25</v>
      </c>
      <c r="O137" s="1" t="s">
        <v>402</v>
      </c>
      <c r="P137">
        <v>13</v>
      </c>
      <c r="Q137" s="9" t="str">
        <f>RIGHT(VLOOKUP(C137,'EsteSi-AquiSePegaLaData'!C:F,4,0),LEN(VLOOKUP(C137,'EsteSi-AquiSePegaLaData'!C:F,4,0))-LEN(TRIM(C137))-26)</f>
        <v xml:space="preserve"> _x000D_
DROP TABLE IF EXISTS mst_OpcionesConfiguracion;</v>
      </c>
      <c r="R137" s="6" t="str">
        <f t="shared" si="8"/>
        <v>INSERT INTO mst_QuerysSqlite VALUES('01','136','ELIMINAR TABLA mst_OpcionesConfiguracion','0','999','-- Id: 136 / NombreQuery: ELIMINAR TABLA mst_OpcionesConfiguracion  _x000D_
DROP TABLE IF EXISTS mst_OpcionesConfiguracion;','0','NONQUERY','mst_OpcionesConfiguracion','DELETE TABLE','AC','44363337',GETDATE(),'44363337',GETDATE())</v>
      </c>
    </row>
    <row r="138" spans="1:18" x14ac:dyDescent="0.35">
      <c r="A138" s="1" t="s">
        <v>15</v>
      </c>
      <c r="B138" s="1" t="s">
        <v>549</v>
      </c>
      <c r="C138" s="1" t="s">
        <v>404</v>
      </c>
      <c r="D138" s="1" t="s">
        <v>18</v>
      </c>
      <c r="E138">
        <v>999</v>
      </c>
      <c r="F138" t="str">
        <f t="shared" si="10"/>
        <v>-- Id: 137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G138" s="1">
        <f t="shared" si="7"/>
        <v>7</v>
      </c>
      <c r="H138" s="1" t="s">
        <v>21</v>
      </c>
      <c r="I138" s="1" t="s">
        <v>96</v>
      </c>
      <c r="J138" s="1" t="s">
        <v>152</v>
      </c>
      <c r="K138" s="1" t="s">
        <v>24</v>
      </c>
      <c r="L138" s="1" t="s">
        <v>25</v>
      </c>
      <c r="M138" s="1" t="s">
        <v>402</v>
      </c>
      <c r="N138" s="1" t="s">
        <v>25</v>
      </c>
      <c r="O138" s="1" t="s">
        <v>402</v>
      </c>
      <c r="P138">
        <v>13</v>
      </c>
      <c r="Q138" s="9" t="str">
        <f>RIGHT(VLOOKUP(C138,'EsteSi-AquiSePegaLaData'!C:F,4,0),LEN(VLOOKUP(C138,'EsteSi-AquiSePegaLaData'!C:F,4,0))-LEN(TRIM(C138))-26)</f>
        <v xml:space="preserve">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R138" s="6" t="str">
        <f t="shared" si="8"/>
        <v>INSERT INTO mst_QuerysSqlite VALUES('01','137','INSERTAR mst_OpcionesConfiguracion','0','999','-- Id: 137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);','7','NONQUERY','mst_OpcionesConfiguracion','CREATE','AC','44363337',GETDATE(),'44363337',GETDATE())</v>
      </c>
    </row>
    <row r="139" spans="1:18" x14ac:dyDescent="0.35">
      <c r="A139" s="1" t="s">
        <v>15</v>
      </c>
      <c r="B139" s="1" t="s">
        <v>553</v>
      </c>
      <c r="C139" s="1" t="s">
        <v>407</v>
      </c>
      <c r="D139" s="1" t="s">
        <v>18</v>
      </c>
      <c r="E139">
        <v>999</v>
      </c>
      <c r="F139" t="str">
        <f t="shared" si="10"/>
        <v>-- Id: 138 / NombreQuery: LIMPIAR TABLA mst_OpcionesConfiguracion  _x000D_
DELETE FROM mst_OpcionesConfiguracion;</v>
      </c>
      <c r="G139" s="1">
        <f t="shared" si="7"/>
        <v>0</v>
      </c>
      <c r="H139" s="1" t="s">
        <v>21</v>
      </c>
      <c r="I139" s="1" t="s">
        <v>96</v>
      </c>
      <c r="J139" s="1" t="s">
        <v>143</v>
      </c>
      <c r="K139" s="1" t="s">
        <v>24</v>
      </c>
      <c r="L139" s="1" t="s">
        <v>25</v>
      </c>
      <c r="M139" s="1" t="s">
        <v>409</v>
      </c>
      <c r="N139" s="1" t="s">
        <v>25</v>
      </c>
      <c r="O139" s="1" t="s">
        <v>409</v>
      </c>
      <c r="P139">
        <v>13</v>
      </c>
      <c r="Q139" s="9" t="str">
        <f>RIGHT(VLOOKUP(C139,'EsteSi-AquiSePegaLaData'!C:F,4,0),LEN(VLOOKUP(C139,'EsteSi-AquiSePegaLaData'!C:F,4,0))-LEN(TRIM(C139))-26)</f>
        <v xml:space="preserve"> _x000D_
DELETE FROM mst_OpcionesConfiguracion;</v>
      </c>
      <c r="R139" s="6" t="str">
        <f t="shared" si="8"/>
        <v>INSERT INTO mst_QuerysSqlite VALUES('01','138','LIMPIAR TABLA mst_OpcionesConfiguracion','0','999','-- Id: 138 / NombreQuery: LIMPIAR TABLA mst_OpcionesConfiguracion  _x000D_
DELETE FROM mst_OpcionesConfiguracion;','0','NONQUERY','mst_OpcionesConfiguracion','DELETE','AC','44363337',GETDATE(),'44363337',GETDATE())</v>
      </c>
    </row>
    <row r="140" spans="1:18" x14ac:dyDescent="0.35">
      <c r="A140" s="1" t="s">
        <v>15</v>
      </c>
      <c r="B140" s="1" t="s">
        <v>557</v>
      </c>
      <c r="C140" s="1" t="s">
        <v>411</v>
      </c>
      <c r="D140" s="1" t="s">
        <v>18</v>
      </c>
      <c r="E140">
        <v>999</v>
      </c>
      <c r="F140" t="str">
        <f t="shared" si="10"/>
        <v>-- Id: 139 / NombreQuery: LISTAR mst_OpcionesConfiguracion  _x000D_
SELECT *_x000D_
  FROM mst_OpcionesConfiguracion;</v>
      </c>
      <c r="G140" s="1">
        <f t="shared" si="7"/>
        <v>0</v>
      </c>
      <c r="H140" s="1" t="s">
        <v>135</v>
      </c>
      <c r="I140" s="1" t="s">
        <v>96</v>
      </c>
      <c r="J140" s="1" t="s">
        <v>126</v>
      </c>
      <c r="K140" s="1" t="s">
        <v>24</v>
      </c>
      <c r="L140" s="1" t="s">
        <v>25</v>
      </c>
      <c r="M140" s="1" t="s">
        <v>413</v>
      </c>
      <c r="N140" s="1" t="s">
        <v>25</v>
      </c>
      <c r="O140" s="1" t="s">
        <v>413</v>
      </c>
      <c r="P140">
        <v>13</v>
      </c>
      <c r="Q140" s="9" t="str">
        <f>RIGHT(VLOOKUP(C140,'EsteSi-AquiSePegaLaData'!C:F,4,0),LEN(VLOOKUP(C140,'EsteSi-AquiSePegaLaData'!C:F,4,0))-LEN(TRIM(C140))-26)</f>
        <v xml:space="preserve"> _x000D_
SELECT *_x000D_
  FROM mst_OpcionesConfiguracion;</v>
      </c>
      <c r="R140" s="6" t="str">
        <f t="shared" si="8"/>
        <v>INSERT INTO mst_QuerysSqlite VALUES('01','139','LISTAR mst_OpcionesConfiguracion','0','999','-- Id: 139 / NombreQuery: LISTAR mst_OpcionesConfiguracion  _x000D_
SELECT *_x000D_
  FROM mst_OpcionesConfiguracion;','0','DATATABLE','mst_OpcionesConfiguracion','READ','AC','44363337',GETDATE(),'44363337',GETDATE())</v>
      </c>
    </row>
    <row r="141" spans="1:18" x14ac:dyDescent="0.35">
      <c r="A141" s="1" t="s">
        <v>15</v>
      </c>
      <c r="B141" s="1" t="s">
        <v>560</v>
      </c>
      <c r="C141" s="1" t="s">
        <v>415</v>
      </c>
      <c r="D141" s="1" t="s">
        <v>18</v>
      </c>
      <c r="E141">
        <v>999</v>
      </c>
      <c r="F141" t="str">
        <f t="shared" si="10"/>
        <v>-- Id: 140 / NombreQuery: OBTENER mst_OpcionesConfiguracion  _x000D_
SELECT *_x000D_
  FROM mst_OpcionesConfiguracion_x000D_
 WHERE Id = ? AND _x000D_
       IdModulo = ?;</v>
      </c>
      <c r="G141" s="1">
        <f t="shared" ref="G141:G196" si="11">LEN(F141)-LEN(SUBSTITUTE(F141,"?",""))</f>
        <v>2</v>
      </c>
      <c r="H141" s="1" t="s">
        <v>135</v>
      </c>
      <c r="I141" s="1" t="s">
        <v>96</v>
      </c>
      <c r="J141" s="1" t="s">
        <v>126</v>
      </c>
      <c r="K141" s="1" t="s">
        <v>24</v>
      </c>
      <c r="L141" s="1" t="s">
        <v>25</v>
      </c>
      <c r="M141" s="1" t="s">
        <v>413</v>
      </c>
      <c r="N141" s="1" t="s">
        <v>25</v>
      </c>
      <c r="O141" s="1" t="s">
        <v>413</v>
      </c>
      <c r="P141">
        <v>13</v>
      </c>
      <c r="Q141" s="9" t="str">
        <f>RIGHT(VLOOKUP(C141,'EsteSi-AquiSePegaLaData'!C:F,4,0),LEN(VLOOKUP(C141,'EsteSi-AquiSePegaLaData'!C:F,4,0))-LEN(TRIM(C141))-26)</f>
        <v xml:space="preserve"> _x000D_
SELECT *_x000D_
  FROM mst_OpcionesConfiguracion_x000D_
 WHERE Id = ? AND _x000D_
       IdModulo = ?;</v>
      </c>
      <c r="R141" s="6" t="str">
        <f t="shared" ref="R141:R197" si="12">CONCATENATE("INSERT INTO mst_QuerysSqlite VALUES('",A141,"','",B141,"','",C141,"','",D141,"','",E141,"','",SUBSTITUTE(F141,"''","''''"),"','",G141,"','",H141,"','",I141,"','",J141,"','",K141,"','44363337',GETDATE(),'44363337',GETDATE())")</f>
        <v>INSERT INTO mst_QuerysSqlite VALUES('01','140','OBTENER mst_OpcionesConfiguracion','0','999','-- Id: 140 / NombreQuery: OBTENER mst_OpcionesConfiguracion  _x000D_
SELECT *_x000D_
  FROM mst_OpcionesConfiguracion_x000D_
 WHERE Id = ? AND _x000D_
       IdModulo = ?;','2','DATATABLE','mst_OpcionesConfiguracion','READ','AC','44363337',GETDATE(),'44363337',GETDATE())</v>
      </c>
    </row>
    <row r="142" spans="1:18" x14ac:dyDescent="0.35">
      <c r="A142" s="2" t="s">
        <v>15</v>
      </c>
      <c r="B142" s="1" t="s">
        <v>564</v>
      </c>
      <c r="C142" s="2" t="s">
        <v>828</v>
      </c>
      <c r="D142" s="2" t="s">
        <v>18</v>
      </c>
      <c r="E142">
        <v>14</v>
      </c>
      <c r="F142" s="3" t="str">
        <f t="shared" si="10"/>
        <v>-- Id: 141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42" s="1">
        <f t="shared" si="11"/>
        <v>0</v>
      </c>
      <c r="H142" s="2" t="s">
        <v>21</v>
      </c>
      <c r="I142" s="2" t="s">
        <v>827</v>
      </c>
      <c r="J142" s="2" t="s">
        <v>23</v>
      </c>
      <c r="K142" s="2" t="s">
        <v>24</v>
      </c>
      <c r="L142" s="2" t="s">
        <v>25</v>
      </c>
      <c r="M142" s="2" t="s">
        <v>81</v>
      </c>
      <c r="N142" s="2" t="s">
        <v>25</v>
      </c>
      <c r="O142" s="2" t="s">
        <v>81</v>
      </c>
      <c r="P142">
        <v>14</v>
      </c>
      <c r="Q142" s="9" t="str">
        <f>RIGHT(VLOOKUP(C142,'EsteSi-AquiSePegaLaData'!C:F,4,0),LEN(VLOOKUP(C142,'EsteSi-AquiSePegaLaData'!C:F,4,0))-LEN(TRIM(C142))-26)</f>
        <v xml:space="preserve">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42" s="6" t="str">
        <f t="shared" si="12"/>
        <v>INSERT INTO mst_QuerysSqlite VALUES('01','141','CREAR TABLA mst_DispositivosMoviles','0','14','-- Id: 141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);','0','NONQUERY','mst_DispositivosMoviles','CREATE TABLE','AC','44363337',GETDATE(),'44363337',GETDATE())</v>
      </c>
    </row>
    <row r="143" spans="1:18" x14ac:dyDescent="0.35">
      <c r="A143" s="2" t="s">
        <v>15</v>
      </c>
      <c r="B143" s="1" t="s">
        <v>567</v>
      </c>
      <c r="C143" s="2" t="s">
        <v>829</v>
      </c>
      <c r="D143" s="2" t="s">
        <v>18</v>
      </c>
      <c r="E143">
        <v>999</v>
      </c>
      <c r="F143" s="3" t="str">
        <f t="shared" si="10"/>
        <v>-- Id: 142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v>
      </c>
      <c r="G143" s="1">
        <f t="shared" si="11"/>
        <v>7</v>
      </c>
      <c r="H143" s="2" t="s">
        <v>21</v>
      </c>
      <c r="I143" s="2" t="s">
        <v>827</v>
      </c>
      <c r="J143" s="2" t="s">
        <v>131</v>
      </c>
      <c r="K143" s="2" t="s">
        <v>24</v>
      </c>
      <c r="L143" s="2" t="s">
        <v>25</v>
      </c>
      <c r="M143" s="2" t="s">
        <v>164</v>
      </c>
      <c r="N143" s="2" t="s">
        <v>25</v>
      </c>
      <c r="O143" s="2" t="s">
        <v>164</v>
      </c>
      <c r="P143">
        <v>14</v>
      </c>
      <c r="Q143" s="9" t="str">
        <f>RIGHT(VLOOKUP(C143,'EsteSi-AquiSePegaLaData'!C:F,4,0),LEN(VLOOKUP(C143,'EsteSi-AquiSePegaLaData'!C:F,4,0))-LEN(TRIM(C143))-26)</f>
        <v xml:space="preserve"> UPDATE mst_DispositivosMoviles_x000D_
   SET NroTelefonico = ?,_x000D_
       Propietario = ?,_x000D_
       IdEstado = ?,_x000D_
       IdUsuarioActualiza = ?,_x000D_
       FechaHoraActualizacion = DATETIME(''now'', ''localtime'') _x000D_
 WHERE IdEmpresa = ? AND _x000D_
       Mac = ? AND _x000D_
       Imei = ?;</v>
      </c>
      <c r="R143" s="6" t="str">
        <f t="shared" si="12"/>
        <v>INSERT INTO mst_QuerysSqlite VALUES('01','142','ACTUALIZAR mst_DispositivosMoviles','0','999','-- Id: 142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?;','7','NONQUERY','mst_DispositivosMoviles','UPDATE','AC','44363337',GETDATE(),'44363337',GETDATE())</v>
      </c>
    </row>
    <row r="144" spans="1:18" x14ac:dyDescent="0.35">
      <c r="A144" s="2" t="s">
        <v>15</v>
      </c>
      <c r="B144" s="1" t="s">
        <v>571</v>
      </c>
      <c r="C144" s="2" t="s">
        <v>830</v>
      </c>
      <c r="D144" s="2" t="s">
        <v>18</v>
      </c>
      <c r="E144">
        <v>999</v>
      </c>
      <c r="F144" s="3" t="str">
        <f t="shared" si="10"/>
        <v>-- Id: 143 / NombreQuery: CLAVE VALOR mst_DispositivosMoviles  SELECT Indice Clave,_x000D_
       Imei || Propietario Valor,_x000D_
       Indice || '' | '' || Imei || Propietario Concatenado_x000D_
  FROM mst_DispositivosMoviles_x000D_
 WHERE IdEmpresa = ?;</v>
      </c>
      <c r="G144" s="1">
        <f t="shared" si="11"/>
        <v>1</v>
      </c>
      <c r="H144" s="2" t="s">
        <v>135</v>
      </c>
      <c r="I144" s="2" t="s">
        <v>827</v>
      </c>
      <c r="J144" s="2" t="s">
        <v>126</v>
      </c>
      <c r="K144" s="2" t="s">
        <v>24</v>
      </c>
      <c r="L144" s="2" t="s">
        <v>25</v>
      </c>
      <c r="M144" s="2" t="s">
        <v>171</v>
      </c>
      <c r="N144" s="2" t="s">
        <v>25</v>
      </c>
      <c r="O144" s="2" t="s">
        <v>171</v>
      </c>
      <c r="P144">
        <v>14</v>
      </c>
      <c r="Q144" s="9" t="str">
        <f>RIGHT(VLOOKUP(C144,'EsteSi-AquiSePegaLaData'!C:F,4,0),LEN(VLOOKUP(C144,'EsteSi-AquiSePegaLaData'!C:F,4,0))-LEN(TRIM(C144))-26)</f>
        <v xml:space="preserve"> SELECT Indice Clave,_x000D_
       Imei || Propietario Valor,_x000D_
       Indice || '' | '' || Imei || Propietario Concatenado_x000D_
  FROM mst_DispositivosMoviles_x000D_
 WHERE IdEmpresa = ?;</v>
      </c>
      <c r="R144" s="6" t="str">
        <f t="shared" si="12"/>
        <v>INSERT INTO mst_QuerysSqlite VALUES('01','143','CLAVE VALOR mst_DispositivosMoviles','0','999','-- Id: 143 / NombreQuery: CLAVE VALOR mst_DispositivosMoviles  SELECT Indice Clave,_x000D_
       Imei || Propietario Valor,_x000D_
       Indice || '''' | '''' || Imei || Propietario Concatenado_x000D_
  FROM mst_DispositivosMoviles_x000D_
 WHERE IdEmpresa = ?;','1','DATATABLE','mst_DispositivosMoviles','READ','AC','44363337',GETDATE(),'44363337',GETDATE())</v>
      </c>
    </row>
    <row r="145" spans="1:18" x14ac:dyDescent="0.35">
      <c r="A145" s="2" t="s">
        <v>15</v>
      </c>
      <c r="B145" s="1" t="s">
        <v>574</v>
      </c>
      <c r="C145" s="2" t="s">
        <v>831</v>
      </c>
      <c r="D145" s="2" t="s">
        <v>18</v>
      </c>
      <c r="E145">
        <v>999</v>
      </c>
      <c r="F145" s="3" t="str">
        <f t="shared" si="10"/>
        <v>-- Id: 144 / NombreQuery: DESCARGAR DATA mst_DispositivosMoviles  _x000D_
EXEC sp_Dgm_Gen_ListarDispositivosMoviles</v>
      </c>
      <c r="G145" s="1">
        <f t="shared" si="11"/>
        <v>0</v>
      </c>
      <c r="H145" s="2" t="s">
        <v>135</v>
      </c>
      <c r="I145" s="2" t="s">
        <v>827</v>
      </c>
      <c r="J145" s="2" t="s">
        <v>126</v>
      </c>
      <c r="K145" s="2" t="s">
        <v>24</v>
      </c>
      <c r="L145" s="2" t="s">
        <v>25</v>
      </c>
      <c r="M145" s="2" t="s">
        <v>171</v>
      </c>
      <c r="N145" s="2" t="s">
        <v>25</v>
      </c>
      <c r="O145" s="2" t="s">
        <v>171</v>
      </c>
      <c r="P145">
        <v>14</v>
      </c>
      <c r="Q145" s="9" t="str">
        <f>RIGHT(VLOOKUP(C145,'EsteSi-AquiSePegaLaData'!C:F,4,0),LEN(VLOOKUP(C145,'EsteSi-AquiSePegaLaData'!C:F,4,0))-LEN(TRIM(C145))-26)</f>
        <v xml:space="preserve"> _x000D_
EXEC sp_Dgm_Gen_ListarDispositivosMoviles</v>
      </c>
      <c r="R145" s="6" t="str">
        <f t="shared" si="12"/>
        <v>INSERT INTO mst_QuerysSqlite VALUES('01','144','DESCARGAR DATA mst_DispositivosMoviles','0','999','-- Id: 144 / NombreQuery: DESCARGAR DATA mst_DispositivosMoviles  _x000D_
EXEC sp_Dgm_Gen_ListarDispositivosMoviles','0','DATATABLE','mst_DispositivosMoviles','READ','AC','44363337',GETDATE(),'44363337',GETDATE())</v>
      </c>
    </row>
    <row r="146" spans="1:18" x14ac:dyDescent="0.35">
      <c r="A146" s="2" t="s">
        <v>15</v>
      </c>
      <c r="B146" s="1" t="s">
        <v>578</v>
      </c>
      <c r="C146" s="2" t="s">
        <v>832</v>
      </c>
      <c r="D146" s="2" t="s">
        <v>18</v>
      </c>
      <c r="E146">
        <v>999</v>
      </c>
      <c r="F146" s="3" t="str">
        <f t="shared" si="10"/>
        <v>-- Id: 145 / NombreQuery: ELIMINAR mst_DispositivosMoviles  DELETE FROM mst_DispositivosMoviles_x000D_
      WHERE IdEmpresa = ? AND _x000D_
            Mac = ? AND_x000D_
            Imei = ?;</v>
      </c>
      <c r="G146" s="1">
        <f t="shared" si="11"/>
        <v>3</v>
      </c>
      <c r="H146" s="2" t="s">
        <v>21</v>
      </c>
      <c r="I146" s="2" t="s">
        <v>827</v>
      </c>
      <c r="J146" s="2" t="s">
        <v>143</v>
      </c>
      <c r="K146" s="2" t="s">
        <v>24</v>
      </c>
      <c r="L146" s="2" t="s">
        <v>25</v>
      </c>
      <c r="M146" s="2" t="s">
        <v>178</v>
      </c>
      <c r="N146" s="2" t="s">
        <v>25</v>
      </c>
      <c r="O146" s="2" t="s">
        <v>178</v>
      </c>
      <c r="P146">
        <v>14</v>
      </c>
      <c r="Q146" s="9" t="str">
        <f>RIGHT(VLOOKUP(C146,'EsteSi-AquiSePegaLaData'!C:F,4,0),LEN(VLOOKUP(C146,'EsteSi-AquiSePegaLaData'!C:F,4,0))-LEN(TRIM(C146))-26)</f>
        <v xml:space="preserve"> DELETE FROM mst_DispositivosMoviles_x000D_
      WHERE IdEmpresa = ? AND _x000D_
            Mac = ? AND_x000D_
            Imei = ?;</v>
      </c>
      <c r="R146" s="6" t="str">
        <f t="shared" si="12"/>
        <v>INSERT INTO mst_QuerysSqlite VALUES('01','145','ELIMINAR mst_DispositivosMoviles','0','999','-- Id: 145 / NombreQuery: ELIMINAR mst_DispositivosMoviles  DELETE FROM mst_DispositivosMoviles_x000D_
      WHERE IdEmpresa = ? AND _x000D_
            Mac = ? AND_x000D_
            Imei = ?;','3','NONQUERY','mst_DispositivosMoviles','DELETE','AC','44363337',GETDATE(),'44363337',GETDATE())</v>
      </c>
    </row>
    <row r="147" spans="1:18" x14ac:dyDescent="0.35">
      <c r="A147" s="2" t="s">
        <v>15</v>
      </c>
      <c r="B147" s="1" t="s">
        <v>581</v>
      </c>
      <c r="C147" s="2" t="s">
        <v>833</v>
      </c>
      <c r="D147" s="2" t="s">
        <v>18</v>
      </c>
      <c r="E147">
        <v>999</v>
      </c>
      <c r="F147" s="3" t="str">
        <f t="shared" si="10"/>
        <v>-- Id: 146 / NombreQuery: ELIMINAR TABLA mst_DispositivosMoviles  DROP TABLE IF EXISTS mst_DispositivosMoviles;</v>
      </c>
      <c r="G147" s="1">
        <f t="shared" si="11"/>
        <v>0</v>
      </c>
      <c r="H147" s="2" t="s">
        <v>21</v>
      </c>
      <c r="I147" s="2" t="s">
        <v>827</v>
      </c>
      <c r="J147" s="2" t="s">
        <v>148</v>
      </c>
      <c r="K147" s="2" t="s">
        <v>24</v>
      </c>
      <c r="L147" s="2" t="s">
        <v>25</v>
      </c>
      <c r="M147" s="2" t="s">
        <v>178</v>
      </c>
      <c r="N147" s="2" t="s">
        <v>25</v>
      </c>
      <c r="O147" s="2" t="s">
        <v>178</v>
      </c>
      <c r="P147">
        <v>14</v>
      </c>
      <c r="Q147" s="9" t="str">
        <f>RIGHT(VLOOKUP(C147,'EsteSi-AquiSePegaLaData'!C:F,4,0),LEN(VLOOKUP(C147,'EsteSi-AquiSePegaLaData'!C:F,4,0))-LEN(TRIM(C147))-26)</f>
        <v xml:space="preserve"> DROP TABLE IF EXISTS mst_DispositivosMoviles;</v>
      </c>
      <c r="R147" s="6" t="str">
        <f t="shared" si="12"/>
        <v>INSERT INTO mst_QuerysSqlite VALUES('01','146','ELIMINAR TABLA mst_DispositivosMoviles','0','999','-- Id: 146 / NombreQuery: ELIMINAR TABLA mst_DispositivosMoviles  DROP TABLE IF EXISTS mst_DispositivosMoviles;','0','NONQUERY','mst_DispositivosMoviles','DELETE TABLE','AC','44363337',GETDATE(),'44363337',GETDATE())</v>
      </c>
    </row>
    <row r="148" spans="1:18" x14ac:dyDescent="0.35">
      <c r="A148" s="2" t="s">
        <v>15</v>
      </c>
      <c r="B148" s="1" t="s">
        <v>585</v>
      </c>
      <c r="C148" s="2" t="s">
        <v>834</v>
      </c>
      <c r="D148" s="2" t="s">
        <v>18</v>
      </c>
      <c r="E148">
        <v>999</v>
      </c>
      <c r="F148" s="3" t="str">
        <f t="shared" si="10"/>
        <v>-- Id: 147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v>
      </c>
      <c r="G148" s="1">
        <f t="shared" si="11"/>
        <v>9</v>
      </c>
      <c r="H148" s="2" t="s">
        <v>21</v>
      </c>
      <c r="I148" s="2" t="s">
        <v>827</v>
      </c>
      <c r="J148" s="2" t="s">
        <v>152</v>
      </c>
      <c r="K148" s="2" t="s">
        <v>24</v>
      </c>
      <c r="L148" s="2" t="s">
        <v>25</v>
      </c>
      <c r="M148" s="2" t="s">
        <v>185</v>
      </c>
      <c r="N148" s="2" t="s">
        <v>25</v>
      </c>
      <c r="O148" s="2" t="s">
        <v>185</v>
      </c>
      <c r="P148">
        <v>14</v>
      </c>
      <c r="Q148" s="9" t="str">
        <f>RIGHT(VLOOKUP(C148,'EsteSi-AquiSePegaLaData'!C:F,4,0),LEN(VLOOKUP(C148,'EsteSi-AquiSePegaLaData'!C:F,4,0))-LEN(TRIM(C148))-26)</f>
        <v xml:space="preserve">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v>
      </c>
      <c r="R148" s="6" t="str">
        <f t="shared" si="12"/>
        <v>INSERT INTO mst_QuerysSqlite VALUES('01','147','INSERTAR mst_DispositivosMoviles','0','999','-- Id: 147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);','9','NONQUERY','mst_DispositivosMoviles','CREATE','AC','44363337',GETDATE(),'44363337',GETDATE())</v>
      </c>
    </row>
    <row r="149" spans="1:18" x14ac:dyDescent="0.35">
      <c r="A149" s="2" t="s">
        <v>15</v>
      </c>
      <c r="B149" s="1" t="s">
        <v>588</v>
      </c>
      <c r="C149" s="2" t="s">
        <v>835</v>
      </c>
      <c r="D149" s="2" t="s">
        <v>18</v>
      </c>
      <c r="E149">
        <v>999</v>
      </c>
      <c r="F149" s="3" t="str">
        <f t="shared" si="10"/>
        <v>-- Id: 148 / NombreQuery: LIMPIAR TABLA mst_DispositivosMoviles  DELETE FROM mst_DispositivosMoviles;</v>
      </c>
      <c r="G149" s="1">
        <f t="shared" si="11"/>
        <v>0</v>
      </c>
      <c r="H149" s="2" t="s">
        <v>21</v>
      </c>
      <c r="I149" s="2" t="s">
        <v>827</v>
      </c>
      <c r="J149" s="2" t="s">
        <v>143</v>
      </c>
      <c r="K149" s="2" t="s">
        <v>24</v>
      </c>
      <c r="L149" s="2" t="s">
        <v>25</v>
      </c>
      <c r="M149" s="2" t="s">
        <v>185</v>
      </c>
      <c r="N149" s="2" t="s">
        <v>25</v>
      </c>
      <c r="O149" s="2" t="s">
        <v>185</v>
      </c>
      <c r="P149">
        <v>14</v>
      </c>
      <c r="Q149" s="9" t="str">
        <f>RIGHT(VLOOKUP(C149,'EsteSi-AquiSePegaLaData'!C:F,4,0),LEN(VLOOKUP(C149,'EsteSi-AquiSePegaLaData'!C:F,4,0))-LEN(TRIM(C149))-26)</f>
        <v xml:space="preserve"> DELETE FROM mst_DispositivosMoviles;</v>
      </c>
      <c r="R149" s="6" t="str">
        <f t="shared" si="12"/>
        <v>INSERT INTO mst_QuerysSqlite VALUES('01','148','LIMPIAR TABLA mst_DispositivosMoviles','0','999','-- Id: 148 / NombreQuery: LIMPIAR TABLA mst_DispositivosMoviles  DELETE FROM mst_DispositivosMoviles;','0','NONQUERY','mst_DispositivosMoviles','DELETE','AC','44363337',GETDATE(),'44363337',GETDATE())</v>
      </c>
    </row>
    <row r="150" spans="1:18" x14ac:dyDescent="0.35">
      <c r="A150" s="2" t="s">
        <v>15</v>
      </c>
      <c r="B150" s="1" t="s">
        <v>592</v>
      </c>
      <c r="C150" s="2" t="s">
        <v>836</v>
      </c>
      <c r="D150" s="2" t="s">
        <v>18</v>
      </c>
      <c r="E150">
        <v>999</v>
      </c>
      <c r="F150" s="3" t="str">
        <f t="shared" si="10"/>
        <v>-- Id: 149 / NombreQuery: LISTAR mst_DispositivosMoviles  SELECT *_x000D_
  FROM mst_DispositivosMoviles;</v>
      </c>
      <c r="G150" s="1">
        <f t="shared" si="11"/>
        <v>0</v>
      </c>
      <c r="H150" s="2" t="s">
        <v>135</v>
      </c>
      <c r="I150" s="2" t="s">
        <v>827</v>
      </c>
      <c r="J150" s="2" t="s">
        <v>126</v>
      </c>
      <c r="K150" s="2" t="s">
        <v>24</v>
      </c>
      <c r="L150" s="2" t="s">
        <v>25</v>
      </c>
      <c r="M150" s="2" t="s">
        <v>192</v>
      </c>
      <c r="N150" s="2" t="s">
        <v>25</v>
      </c>
      <c r="O150" s="2" t="s">
        <v>192</v>
      </c>
      <c r="P150">
        <v>14</v>
      </c>
      <c r="Q150" s="9" t="str">
        <f>RIGHT(VLOOKUP(C150,'EsteSi-AquiSePegaLaData'!C:F,4,0),LEN(VLOOKUP(C150,'EsteSi-AquiSePegaLaData'!C:F,4,0))-LEN(TRIM(C150))-26)</f>
        <v xml:space="preserve"> SELECT *_x000D_
  FROM mst_DispositivosMoviles;</v>
      </c>
      <c r="R150" s="6" t="str">
        <f t="shared" si="12"/>
        <v>INSERT INTO mst_QuerysSqlite VALUES('01','149','LISTAR mst_DispositivosMoviles','0','999','-- Id: 149 / NombreQuery: LISTAR mst_DispositivosMoviles  SELECT *_x000D_
  FROM mst_DispositivosMoviles;','0','DATATABLE','mst_DispositivosMoviles','READ','AC','44363337',GETDATE(),'44363337',GETDATE())</v>
      </c>
    </row>
    <row r="151" spans="1:18" x14ac:dyDescent="0.35">
      <c r="A151" s="2" t="s">
        <v>15</v>
      </c>
      <c r="B151" s="1" t="s">
        <v>595</v>
      </c>
      <c r="C151" s="2" t="s">
        <v>837</v>
      </c>
      <c r="D151" s="2" t="s">
        <v>18</v>
      </c>
      <c r="E151">
        <v>999</v>
      </c>
      <c r="F151" s="3" t="str">
        <f t="shared" si="10"/>
        <v>-- Id: 150 / NombreQuery: OBTENER mst_DispositivosMoviles  SELECT *_x000D_
  FROM mst_DispositivosMoviles_x000D_
 WHERE IdEmpresa = ? AND _x000D_
       Mac = ? AND _x000D_
       Imei = ?;</v>
      </c>
      <c r="G151" s="1">
        <f t="shared" si="11"/>
        <v>3</v>
      </c>
      <c r="H151" s="2" t="s">
        <v>135</v>
      </c>
      <c r="I151" s="2" t="s">
        <v>827</v>
      </c>
      <c r="J151" s="2" t="s">
        <v>126</v>
      </c>
      <c r="K151" s="2" t="s">
        <v>24</v>
      </c>
      <c r="L151" s="2" t="s">
        <v>25</v>
      </c>
      <c r="M151" s="2" t="s">
        <v>192</v>
      </c>
      <c r="N151" s="2" t="s">
        <v>25</v>
      </c>
      <c r="O151" s="2" t="s">
        <v>192</v>
      </c>
      <c r="P151">
        <v>14</v>
      </c>
      <c r="Q151" s="9" t="str">
        <f>RIGHT(VLOOKUP(C151,'EsteSi-AquiSePegaLaData'!C:F,4,0),LEN(VLOOKUP(C151,'EsteSi-AquiSePegaLaData'!C:F,4,0))-LEN(TRIM(C151))-26)</f>
        <v xml:space="preserve"> SELECT *_x000D_
  FROM mst_DispositivosMoviles_x000D_
 WHERE IdEmpresa = ? AND _x000D_
       Mac = ? AND _x000D_
       Imei = ?;</v>
      </c>
      <c r="R151" s="6" t="str">
        <f t="shared" si="12"/>
        <v>INSERT INTO mst_QuerysSqlite VALUES('01','150','OBTENER mst_DispositivosMoviles','0','999','-- Id: 150 / NombreQuery: OBTENER mst_DispositivosMoviles  SELECT *_x000D_
  FROM mst_DispositivosMoviles_x000D_
 WHERE IdEmpresa = ? AND _x000D_
       Mac = ? AND _x000D_
       Imei = ?;','3','DATATABLE','mst_DispositivosMoviles','READ','AC','44363337',GETDATE(),'44363337',GETDATE())</v>
      </c>
    </row>
    <row r="152" spans="1:18" x14ac:dyDescent="0.35">
      <c r="A152" s="1" t="s">
        <v>15</v>
      </c>
      <c r="B152" s="1" t="s">
        <v>599</v>
      </c>
      <c r="C152" s="1" t="s">
        <v>109</v>
      </c>
      <c r="D152" s="1" t="s">
        <v>18</v>
      </c>
      <c r="E152">
        <v>15</v>
      </c>
      <c r="F152" t="str">
        <f t="shared" si="10"/>
        <v>-- Id: 151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G152" s="1">
        <f t="shared" si="11"/>
        <v>0</v>
      </c>
      <c r="H152" s="1" t="s">
        <v>21</v>
      </c>
      <c r="I152" s="1" t="s">
        <v>111</v>
      </c>
      <c r="J152" s="1" t="s">
        <v>23</v>
      </c>
      <c r="K152" s="1" t="s">
        <v>24</v>
      </c>
      <c r="L152" s="1" t="s">
        <v>25</v>
      </c>
      <c r="M152" s="1" t="s">
        <v>107</v>
      </c>
      <c r="N152" s="1" t="s">
        <v>25</v>
      </c>
      <c r="O152" s="1" t="s">
        <v>107</v>
      </c>
      <c r="P152">
        <v>15</v>
      </c>
      <c r="Q152" s="9" t="str">
        <f>RIGHT(VLOOKUP(C152,'EsteSi-AquiSePegaLaData'!C:F,4,0),LEN(VLOOKUP(C152,'EsteSi-AquiSePegaLaData'!C:F,4,0))-LEN(TRIM(C152))-26)</f>
        <v xml:space="preserv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R152" s="6" t="str">
        <f t="shared" si="12"/>
        <v>INSERT INTO mst_QuerysSqlite VALUES('01','151','CREAR TABLA mst_QuerysSqlite','0','15','-- Id: 151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);','0','NONQUERY','mst_QuerysSqlite','CREATE TABLE','AC','44363337',GETDATE(),'44363337',GETDATE())</v>
      </c>
    </row>
    <row r="153" spans="1:18" x14ac:dyDescent="0.35">
      <c r="A153" s="1" t="s">
        <v>15</v>
      </c>
      <c r="B153" s="1" t="s">
        <v>602</v>
      </c>
      <c r="C153" s="1" t="s">
        <v>452</v>
      </c>
      <c r="D153" s="1" t="s">
        <v>18</v>
      </c>
      <c r="E153">
        <v>999</v>
      </c>
      <c r="F153" t="str">
        <f t="shared" si="10"/>
        <v>-- Id: 152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G153" s="1">
        <f t="shared" si="11"/>
        <v>11</v>
      </c>
      <c r="H153" s="1" t="s">
        <v>21</v>
      </c>
      <c r="I153" s="1" t="s">
        <v>111</v>
      </c>
      <c r="J153" s="1" t="s">
        <v>131</v>
      </c>
      <c r="K153" s="1" t="s">
        <v>24</v>
      </c>
      <c r="L153" s="1" t="s">
        <v>25</v>
      </c>
      <c r="M153" s="1" t="s">
        <v>454</v>
      </c>
      <c r="N153" s="1" t="s">
        <v>25</v>
      </c>
      <c r="O153" s="1" t="s">
        <v>454</v>
      </c>
      <c r="P153">
        <v>15</v>
      </c>
      <c r="Q153" s="9" t="str">
        <f>RIGHT(VLOOKUP(C153,'EsteSi-AquiSePegaLaData'!C:F,4,0),LEN(VLOOKUP(C153,'EsteSi-AquiSePegaLaData'!C:F,4,0))-LEN(TRIM(C153))-26)</f>
        <v xml:space="preserv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R153" s="6" t="str">
        <f t="shared" si="12"/>
        <v>INSERT INTO mst_QuerysSqlite VALUES('01','152','ACTUALIZAR mst_QuerysSqlite','0','999','-- Id: 152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?;','11','NONQUERY','mst_QuerysSqlite','UPDATE','AC','44363337',GETDATE(),'44363337',GETDATE())</v>
      </c>
    </row>
    <row r="154" spans="1:18" x14ac:dyDescent="0.35">
      <c r="A154" s="1" t="s">
        <v>15</v>
      </c>
      <c r="B154" s="1" t="s">
        <v>606</v>
      </c>
      <c r="C154" s="1" t="s">
        <v>456</v>
      </c>
      <c r="D154" s="1" t="s">
        <v>18</v>
      </c>
      <c r="E154">
        <v>999</v>
      </c>
      <c r="F154" t="str">
        <f t="shared" si="10"/>
        <v>-- Id: 153 / NombreQuery: CLAVE VALOR mst_QuerysSqlite  _x000D_
SELECT Id Clave,_x000D_
       Dex Valor,_x000D_
       Id || '' | '' || Dex Concatenado_x000D_
  FROM mst_OpcionesConfiguracion_x000D_
 WHERE IdEmpresa = ?;</v>
      </c>
      <c r="G154" s="1">
        <f t="shared" si="11"/>
        <v>1</v>
      </c>
      <c r="H154" s="1" t="s">
        <v>135</v>
      </c>
      <c r="I154" s="1" t="s">
        <v>111</v>
      </c>
      <c r="J154" s="1" t="s">
        <v>126</v>
      </c>
      <c r="K154" s="1" t="s">
        <v>24</v>
      </c>
      <c r="L154" s="1" t="s">
        <v>25</v>
      </c>
      <c r="M154" s="1" t="s">
        <v>454</v>
      </c>
      <c r="N154" s="1" t="s">
        <v>25</v>
      </c>
      <c r="O154" s="1" t="s">
        <v>454</v>
      </c>
      <c r="P154">
        <v>15</v>
      </c>
      <c r="Q154" s="9" t="str">
        <f>RIGHT(VLOOKUP(C154,'EsteSi-AquiSePegaLaData'!C:F,4,0),LEN(VLOOKUP(C154,'EsteSi-AquiSePegaLaData'!C:F,4,0))-LEN(TRIM(C154))-26)</f>
        <v xml:space="preserve"> _x000D_
SELECT Id Clave,_x000D_
       Dex Valor,_x000D_
       Id || '' | '' || Dex Concatenado_x000D_
  FROM mst_OpcionesConfiguracion_x000D_
 WHERE IdEmpresa = ?;</v>
      </c>
      <c r="R154" s="6" t="str">
        <f t="shared" si="12"/>
        <v>INSERT INTO mst_QuerysSqlite VALUES('01','153','CLAVE VALOR mst_QuerysSqlite','0','999','-- Id: 153 / NombreQuery: CLAVE VALOR mst_QuerysSqlite  _x000D_
SELECT Id Clave,_x000D_
       Dex Valor,_x000D_
       Id || '''' | '''' || Dex Concatenado_x000D_
  FROM mst_OpcionesConfiguracion_x000D_
 WHERE IdEmpresa = ?;','1','DATATABLE','mst_QuerysSqlite','READ','AC','44363337',GETDATE(),'44363337',GETDATE())</v>
      </c>
    </row>
    <row r="155" spans="1:18" x14ac:dyDescent="0.35">
      <c r="A155" s="1" t="s">
        <v>15</v>
      </c>
      <c r="B155" s="1" t="s">
        <v>610</v>
      </c>
      <c r="C155" s="1" t="s">
        <v>459</v>
      </c>
      <c r="D155" s="1" t="s">
        <v>18</v>
      </c>
      <c r="E155">
        <v>999</v>
      </c>
      <c r="F155" t="str">
        <f t="shared" si="10"/>
        <v>-- Id: 154 / NombreQuery: DESCARGAR DATA mst_QuerysSqlite  _x000D_
EXEC sp_Dgm_Gen_ListarQuerys</v>
      </c>
      <c r="G155" s="1">
        <f t="shared" si="11"/>
        <v>0</v>
      </c>
      <c r="H155" s="1" t="s">
        <v>135</v>
      </c>
      <c r="I155" s="1" t="s">
        <v>111</v>
      </c>
      <c r="J155" s="1" t="s">
        <v>126</v>
      </c>
      <c r="K155" s="1" t="s">
        <v>24</v>
      </c>
      <c r="L155" s="1" t="s">
        <v>25</v>
      </c>
      <c r="M155" s="1" t="s">
        <v>461</v>
      </c>
      <c r="N155" s="1" t="s">
        <v>25</v>
      </c>
      <c r="O155" s="1" t="s">
        <v>461</v>
      </c>
      <c r="P155">
        <v>15</v>
      </c>
      <c r="Q155" s="9" t="str">
        <f>RIGHT(VLOOKUP(C155,'EsteSi-AquiSePegaLaData'!C:F,4,0),LEN(VLOOKUP(C155,'EsteSi-AquiSePegaLaData'!C:F,4,0))-LEN(TRIM(C155))-26)</f>
        <v xml:space="preserve"> _x000D_
EXEC sp_Dgm_Gen_ListarQuerys</v>
      </c>
      <c r="R155" s="6" t="str">
        <f t="shared" si="12"/>
        <v>INSERT INTO mst_QuerysSqlite VALUES('01','154','DESCARGAR DATA mst_QuerysSqlite','0','999','-- Id: 154 / NombreQuery: DESCARGAR DATA mst_QuerysSqlite  _x000D_
EXEC sp_Dgm_Gen_ListarQuerys','0','DATATABLE','mst_QuerysSqlite','READ','AC','44363337',GETDATE(),'44363337',GETDATE())</v>
      </c>
    </row>
    <row r="156" spans="1:18" x14ac:dyDescent="0.35">
      <c r="A156" s="1" t="s">
        <v>15</v>
      </c>
      <c r="B156" s="1" t="s">
        <v>613</v>
      </c>
      <c r="C156" s="1" t="s">
        <v>463</v>
      </c>
      <c r="D156" s="1" t="s">
        <v>18</v>
      </c>
      <c r="E156">
        <v>999</v>
      </c>
      <c r="F156" t="str">
        <f t="shared" si="10"/>
        <v>-- Id: 155 / NombreQuery: ELIMINAR mst_QuerysSqlite  _x000D_
DELETE FROM mst_QuerysSqlite_x000D_
      WHERE Id = ?;</v>
      </c>
      <c r="G156" s="1">
        <f t="shared" si="11"/>
        <v>1</v>
      </c>
      <c r="H156" s="1" t="s">
        <v>21</v>
      </c>
      <c r="I156" s="1" t="s">
        <v>111</v>
      </c>
      <c r="J156" s="1" t="s">
        <v>143</v>
      </c>
      <c r="K156" s="1" t="s">
        <v>24</v>
      </c>
      <c r="L156" s="1" t="s">
        <v>25</v>
      </c>
      <c r="M156" s="1" t="s">
        <v>465</v>
      </c>
      <c r="N156" s="1" t="s">
        <v>25</v>
      </c>
      <c r="O156" s="1" t="s">
        <v>465</v>
      </c>
      <c r="P156">
        <v>15</v>
      </c>
      <c r="Q156" s="9" t="str">
        <f>RIGHT(VLOOKUP(C156,'EsteSi-AquiSePegaLaData'!C:F,4,0),LEN(VLOOKUP(C156,'EsteSi-AquiSePegaLaData'!C:F,4,0))-LEN(TRIM(C156))-26)</f>
        <v xml:space="preserve"> _x000D_
DELETE FROM mst_QuerysSqlite_x000D_
      WHERE Id = ?;</v>
      </c>
      <c r="R156" s="6" t="str">
        <f t="shared" si="12"/>
        <v>INSERT INTO mst_QuerysSqlite VALUES('01','155','ELIMINAR mst_QuerysSqlite','0','999','-- Id: 155 / NombreQuery: ELIMINAR mst_QuerysSqlite  _x000D_
DELETE FROM mst_QuerysSqlite_x000D_
      WHERE Id = ?;','1','NONQUERY','mst_QuerysSqlite','DELETE','AC','44363337',GETDATE(),'44363337',GETDATE())</v>
      </c>
    </row>
    <row r="157" spans="1:18" x14ac:dyDescent="0.35">
      <c r="A157" s="1" t="s">
        <v>15</v>
      </c>
      <c r="B157" s="1" t="s">
        <v>617</v>
      </c>
      <c r="C157" s="1" t="s">
        <v>467</v>
      </c>
      <c r="D157" s="1" t="s">
        <v>18</v>
      </c>
      <c r="E157">
        <v>999</v>
      </c>
      <c r="F157" t="str">
        <f t="shared" si="10"/>
        <v>-- Id: 156 / NombreQuery: ELIMINAR TABLA mst_QuerysSqlite  _x000D_
DROP TABLE IF EXISTS mst_QuerysSqlite;</v>
      </c>
      <c r="G157" s="1">
        <f t="shared" si="11"/>
        <v>0</v>
      </c>
      <c r="H157" s="1" t="s">
        <v>21</v>
      </c>
      <c r="I157" s="1" t="s">
        <v>111</v>
      </c>
      <c r="J157" s="1" t="s">
        <v>148</v>
      </c>
      <c r="K157" s="1" t="s">
        <v>24</v>
      </c>
      <c r="L157" s="1" t="s">
        <v>25</v>
      </c>
      <c r="M157" s="1" t="s">
        <v>465</v>
      </c>
      <c r="N157" s="1" t="s">
        <v>25</v>
      </c>
      <c r="O157" s="1" t="s">
        <v>465</v>
      </c>
      <c r="P157">
        <v>15</v>
      </c>
      <c r="Q157" s="9" t="str">
        <f>RIGHT(VLOOKUP(C157,'EsteSi-AquiSePegaLaData'!C:F,4,0),LEN(VLOOKUP(C157,'EsteSi-AquiSePegaLaData'!C:F,4,0))-LEN(TRIM(C157))-26)</f>
        <v xml:space="preserve"> _x000D_
DROP TABLE IF EXISTS mst_QuerysSqlite;</v>
      </c>
      <c r="R157" s="6" t="str">
        <f t="shared" si="12"/>
        <v>INSERT INTO mst_QuerysSqlite VALUES('01','156','ELIMINAR TABLA mst_QuerysSqlite','0','999','-- Id: 156 / NombreQuery: ELIMINAR TABLA mst_QuerysSqlite  _x000D_
DROP TABLE IF EXISTS mst_QuerysSqlite;','0','NONQUERY','mst_QuerysSqlite','DELETE TABLE','AC','44363337',GETDATE(),'44363337',GETDATE())</v>
      </c>
    </row>
    <row r="158" spans="1:18" x14ac:dyDescent="0.35">
      <c r="A158" s="1" t="s">
        <v>15</v>
      </c>
      <c r="B158" s="1" t="s">
        <v>620</v>
      </c>
      <c r="C158" s="1" t="s">
        <v>470</v>
      </c>
      <c r="D158" s="1" t="s">
        <v>18</v>
      </c>
      <c r="E158">
        <v>999</v>
      </c>
      <c r="F158" t="str">
        <f t="shared" si="10"/>
        <v>-- Id: 157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G158" s="1">
        <f t="shared" si="11"/>
        <v>12</v>
      </c>
      <c r="H158" s="1" t="s">
        <v>21</v>
      </c>
      <c r="I158" s="1" t="s">
        <v>111</v>
      </c>
      <c r="J158" s="1" t="s">
        <v>152</v>
      </c>
      <c r="K158" s="1" t="s">
        <v>24</v>
      </c>
      <c r="L158" s="1" t="s">
        <v>25</v>
      </c>
      <c r="M158" s="1" t="s">
        <v>472</v>
      </c>
      <c r="N158" s="1" t="s">
        <v>25</v>
      </c>
      <c r="O158" s="1" t="s">
        <v>472</v>
      </c>
      <c r="P158">
        <v>15</v>
      </c>
      <c r="Q158" s="9" t="str">
        <f>RIGHT(VLOOKUP(C158,'EsteSi-AquiSePegaLaData'!C:F,4,0),LEN(VLOOKUP(C158,'EsteSi-AquiSePegaLaData'!C:F,4,0))-LEN(TRIM(C158))-26)</f>
        <v xml:space="preserv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R158" s="6" t="str">
        <f t="shared" si="12"/>
        <v>INSERT INTO mst_QuerysSqlite VALUES('01','157','INSERTAR mst_QuerysSqlite','0','999','-- Id: 157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);','12','NONQUERY','mst_QuerysSqlite','CREATE','AC','44363337',GETDATE(),'44363337',GETDATE())</v>
      </c>
    </row>
    <row r="159" spans="1:18" x14ac:dyDescent="0.35">
      <c r="A159" s="1" t="s">
        <v>15</v>
      </c>
      <c r="B159" s="1" t="s">
        <v>624</v>
      </c>
      <c r="C159" s="1" t="s">
        <v>474</v>
      </c>
      <c r="D159" s="1" t="s">
        <v>18</v>
      </c>
      <c r="E159">
        <v>999</v>
      </c>
      <c r="F159" t="str">
        <f t="shared" si="10"/>
        <v>-- Id: 158 / NombreQuery: LIMPIAR TABLA mst_QuerysSqlite  _x000D_
DELETE FROM mst_QuerysSqlite;</v>
      </c>
      <c r="G159" s="1">
        <f t="shared" si="11"/>
        <v>0</v>
      </c>
      <c r="H159" s="1" t="s">
        <v>21</v>
      </c>
      <c r="I159" s="1" t="s">
        <v>111</v>
      </c>
      <c r="J159" s="1" t="s">
        <v>143</v>
      </c>
      <c r="K159" s="1" t="s">
        <v>24</v>
      </c>
      <c r="L159" s="1" t="s">
        <v>25</v>
      </c>
      <c r="M159" s="1" t="s">
        <v>476</v>
      </c>
      <c r="N159" s="1" t="s">
        <v>25</v>
      </c>
      <c r="O159" s="1" t="s">
        <v>476</v>
      </c>
      <c r="P159">
        <v>15</v>
      </c>
      <c r="Q159" s="9" t="str">
        <f>RIGHT(VLOOKUP(C159,'EsteSi-AquiSePegaLaData'!C:F,4,0),LEN(VLOOKUP(C159,'EsteSi-AquiSePegaLaData'!C:F,4,0))-LEN(TRIM(C159))-26)</f>
        <v xml:space="preserve"> _x000D_
DELETE FROM mst_QuerysSqlite;</v>
      </c>
      <c r="R159" s="6" t="str">
        <f t="shared" si="12"/>
        <v>INSERT INTO mst_QuerysSqlite VALUES('01','158','LIMPIAR TABLA mst_QuerysSqlite','0','999','-- Id: 158 / NombreQuery: LIMPIAR TABLA mst_QuerysSqlite  _x000D_
DELETE FROM mst_QuerysSqlite;','0','NONQUERY','mst_QuerysSqlite','DELETE','AC','44363337',GETDATE(),'44363337',GETDATE())</v>
      </c>
    </row>
    <row r="160" spans="1:18" x14ac:dyDescent="0.35">
      <c r="A160" s="1" t="s">
        <v>15</v>
      </c>
      <c r="B160" s="1" t="s">
        <v>627</v>
      </c>
      <c r="C160" s="1" t="s">
        <v>478</v>
      </c>
      <c r="D160" s="1" t="s">
        <v>18</v>
      </c>
      <c r="E160">
        <v>999</v>
      </c>
      <c r="F160" t="str">
        <f t="shared" si="10"/>
        <v>-- Id: 159 / NombreQuery: LISTAR mst_QuerysSqlite  _x000D_
SELECT *_x000D_
  FROM mst_QuerysSqlite;</v>
      </c>
      <c r="G160" s="1">
        <f t="shared" si="11"/>
        <v>0</v>
      </c>
      <c r="H160" s="1" t="s">
        <v>135</v>
      </c>
      <c r="I160" s="1" t="s">
        <v>111</v>
      </c>
      <c r="J160" s="1" t="s">
        <v>126</v>
      </c>
      <c r="K160" s="1" t="s">
        <v>24</v>
      </c>
      <c r="L160" s="1" t="s">
        <v>25</v>
      </c>
      <c r="M160" s="1" t="s">
        <v>480</v>
      </c>
      <c r="N160" s="1" t="s">
        <v>25</v>
      </c>
      <c r="O160" s="1" t="s">
        <v>480</v>
      </c>
      <c r="P160">
        <v>15</v>
      </c>
      <c r="Q160" s="9" t="str">
        <f>RIGHT(VLOOKUP(C160,'EsteSi-AquiSePegaLaData'!C:F,4,0),LEN(VLOOKUP(C160,'EsteSi-AquiSePegaLaData'!C:F,4,0))-LEN(TRIM(C160))-26)</f>
        <v xml:space="preserve"> _x000D_
SELECT *_x000D_
  FROM mst_QuerysSqlite;</v>
      </c>
      <c r="R160" s="6" t="str">
        <f t="shared" si="12"/>
        <v>INSERT INTO mst_QuerysSqlite VALUES('01','159','LISTAR mst_QuerysSqlite','0','999','-- Id: 159 / NombreQuery: LISTAR mst_QuerysSqlite  _x000D_
SELECT *_x000D_
  FROM mst_QuerysSqlite;','0','DATATABLE','mst_QuerysSqlite','READ','AC','44363337',GETDATE(),'44363337',GETDATE())</v>
      </c>
    </row>
    <row r="161" spans="1:18" x14ac:dyDescent="0.35">
      <c r="A161" s="1" t="s">
        <v>15</v>
      </c>
      <c r="B161" s="1" t="s">
        <v>631</v>
      </c>
      <c r="C161" s="1" t="s">
        <v>482</v>
      </c>
      <c r="D161" s="1" t="s">
        <v>18</v>
      </c>
      <c r="E161">
        <v>999</v>
      </c>
      <c r="F161" t="str">
        <f t="shared" si="10"/>
        <v>-- Id: 160 / NombreQuery: OBTENER mst_QuerysSqlite  _x000D_
SELECT *_x000D_
  FROM mst_QuerysSqlite_x000D_
 WHERE Id = ?;</v>
      </c>
      <c r="G161" s="1">
        <f t="shared" si="11"/>
        <v>1</v>
      </c>
      <c r="H161" s="1" t="s">
        <v>135</v>
      </c>
      <c r="I161" s="1" t="s">
        <v>111</v>
      </c>
      <c r="J161" s="1" t="s">
        <v>126</v>
      </c>
      <c r="K161" s="1" t="s">
        <v>24</v>
      </c>
      <c r="L161" s="1" t="s">
        <v>25</v>
      </c>
      <c r="M161" s="1" t="s">
        <v>484</v>
      </c>
      <c r="N161" s="1" t="s">
        <v>25</v>
      </c>
      <c r="O161" s="1" t="s">
        <v>484</v>
      </c>
      <c r="P161">
        <v>15</v>
      </c>
      <c r="Q161" s="9" t="str">
        <f>RIGHT(VLOOKUP(C161,'EsteSi-AquiSePegaLaData'!C:F,4,0),LEN(VLOOKUP(C161,'EsteSi-AquiSePegaLaData'!C:F,4,0))-LEN(TRIM(C161))-26)</f>
        <v xml:space="preserve"> _x000D_
SELECT *_x000D_
  FROM mst_QuerysSqlite_x000D_
 WHERE Id = ?;</v>
      </c>
      <c r="R161" s="6" t="str">
        <f t="shared" si="12"/>
        <v>INSERT INTO mst_QuerysSqlite VALUES('01','160','OBTENER mst_QuerysSqlite','0','999','-- Id: 160 / NombreQuery: OBTENER mst_QuerysSqlite  _x000D_
SELECT *_x000D_
  FROM mst_QuerysSqlite_x000D_
 WHERE Id = ?;','1','DATATABLE','mst_QuerysSqlite','READ','AC','44363337',GETDATE(),'44363337',GETDATE())</v>
      </c>
    </row>
    <row r="162" spans="1:18" x14ac:dyDescent="0.35">
      <c r="A162" s="1" t="s">
        <v>15</v>
      </c>
      <c r="B162" s="1" t="s">
        <v>635</v>
      </c>
      <c r="C162" s="1" t="s">
        <v>751</v>
      </c>
      <c r="D162" s="1" t="s">
        <v>18</v>
      </c>
      <c r="E162">
        <v>16</v>
      </c>
      <c r="F162" t="str">
        <f t="shared" si="10"/>
        <v>-- Id: 161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62" s="1">
        <f t="shared" si="11"/>
        <v>0</v>
      </c>
      <c r="H162" s="1" t="s">
        <v>21</v>
      </c>
      <c r="I162" s="1" t="s">
        <v>753</v>
      </c>
      <c r="J162" s="1" t="s">
        <v>23</v>
      </c>
      <c r="K162" s="1" t="s">
        <v>24</v>
      </c>
      <c r="L162" s="1" t="s">
        <v>25</v>
      </c>
      <c r="M162" s="1" t="s">
        <v>754</v>
      </c>
      <c r="N162" s="1" t="s">
        <v>25</v>
      </c>
      <c r="O162" s="1" t="s">
        <v>754</v>
      </c>
      <c r="P162">
        <v>16</v>
      </c>
      <c r="Q162" s="9" t="str">
        <f>RIGHT(VLOOKUP(C162,'EsteSi-AquiSePegaLaData'!C:F,4,0),LEN(VLOOKUP(C162,'EsteSi-AquiSePegaLaData'!C:F,4,0))-LEN(TRIM(C162))-26)</f>
        <v xml:space="preserve">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62" s="6" t="str">
        <f t="shared" si="12"/>
        <v>INSERT INTO mst_QuerysSqlite VALUES('01','161','CREAR TABLA crs_EmpresasVsModulos','0','16','-- Id: 161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);','0','NONQUERY','crs_EmpresasVsModulos','CREATE TABLE','AC','44363337',GETDATE(),'44363337',GETDATE())</v>
      </c>
    </row>
    <row r="163" spans="1:18" x14ac:dyDescent="0.35">
      <c r="A163" s="1" t="s">
        <v>15</v>
      </c>
      <c r="B163" s="1" t="s">
        <v>638</v>
      </c>
      <c r="C163" s="1" t="s">
        <v>756</v>
      </c>
      <c r="D163" s="1" t="s">
        <v>18</v>
      </c>
      <c r="E163">
        <v>999</v>
      </c>
      <c r="F163" t="str">
        <f t="shared" si="10"/>
        <v>-- Id: 162 / NombreQuery: ACTUALIZAR crs_EmpresasVsModulos  _x000D_
UPDATE crs_EmpresasVsModulos_x000D_
SET IdEstado=?,_x000D_
    FechaHoraActualizacion=DATETIME(''now'',''localtime'')_x000D_
WHERE IdEmpresa=?AND_x000D_
      IdModulo=?;</v>
      </c>
      <c r="G163" s="1">
        <f t="shared" si="11"/>
        <v>3</v>
      </c>
      <c r="H163" s="1" t="s">
        <v>21</v>
      </c>
      <c r="I163" s="1" t="s">
        <v>753</v>
      </c>
      <c r="J163" s="1" t="s">
        <v>131</v>
      </c>
      <c r="K163" s="1" t="s">
        <v>24</v>
      </c>
      <c r="L163" s="1" t="s">
        <v>25</v>
      </c>
      <c r="M163" s="1" t="s">
        <v>758</v>
      </c>
      <c r="N163" s="1" t="s">
        <v>25</v>
      </c>
      <c r="O163" s="1" t="s">
        <v>758</v>
      </c>
      <c r="P163">
        <v>16</v>
      </c>
      <c r="Q163" s="9" t="str">
        <f>RIGHT(VLOOKUP(C163,'EsteSi-AquiSePegaLaData'!C:F,4,0),LEN(VLOOKUP(C163,'EsteSi-AquiSePegaLaData'!C:F,4,0))-LEN(TRIM(C163))-26)</f>
        <v xml:space="preserve"> _x000D_
UPDATE crs_EmpresasVsModulos_x000D_
SET IdEstado=?,_x000D_
    FechaHoraActualizacion=DATETIME(''now'',''localtime'')_x000D_
WHERE IdEmpresa=?AND_x000D_
      IdModulo=?;</v>
      </c>
      <c r="R163" s="6" t="str">
        <f t="shared" si="12"/>
        <v>INSERT INTO mst_QuerysSqlite VALUES('01','162','ACTUALIZAR crs_EmpresasVsModulos','0','999','-- Id: 162 / NombreQuery: ACTUALIZAR crs_EmpresasVsModulos  _x000D_
UPDATE crs_EmpresasVsModulos_x000D_
SET IdEstado=?,_x000D_
    FechaHoraActualizacion=DATETIME(''''now'''',''''localtime'''')_x000D_
WHERE IdEmpresa=?AND_x000D_
      IdModulo=?;','3','NONQUERY','crs_EmpresasVsModulos','UPDATE','AC','44363337',GETDATE(),'44363337',GETDATE())</v>
      </c>
    </row>
    <row r="164" spans="1:18" x14ac:dyDescent="0.35">
      <c r="A164" s="1" t="s">
        <v>15</v>
      </c>
      <c r="B164" s="1" t="s">
        <v>642</v>
      </c>
      <c r="C164" s="1" t="s">
        <v>760</v>
      </c>
      <c r="D164" s="1" t="s">
        <v>18</v>
      </c>
      <c r="E164">
        <v>999</v>
      </c>
      <c r="F164" t="str">
        <f t="shared" si="10"/>
        <v>-- Id: 163 / NombreQuery: DESCARGAR DATA crs_EmpresasVsModulos  _x000D_
EXEC sp_Dgm_Gen_ListarEmpresasVsModulos</v>
      </c>
      <c r="G164" s="1">
        <f t="shared" si="11"/>
        <v>0</v>
      </c>
      <c r="H164" s="1" t="s">
        <v>135</v>
      </c>
      <c r="I164" s="1" t="s">
        <v>753</v>
      </c>
      <c r="J164" s="1" t="s">
        <v>126</v>
      </c>
      <c r="K164" s="1" t="s">
        <v>24</v>
      </c>
      <c r="L164" s="1" t="s">
        <v>25</v>
      </c>
      <c r="M164" s="1" t="s">
        <v>762</v>
      </c>
      <c r="N164" s="1" t="s">
        <v>25</v>
      </c>
      <c r="O164" s="1" t="s">
        <v>762</v>
      </c>
      <c r="P164">
        <v>16</v>
      </c>
      <c r="Q164" s="9" t="str">
        <f>RIGHT(VLOOKUP(C164,'EsteSi-AquiSePegaLaData'!C:F,4,0),LEN(VLOOKUP(C164,'EsteSi-AquiSePegaLaData'!C:F,4,0))-LEN(TRIM(C164))-26)</f>
        <v xml:space="preserve"> _x000D_
EXEC sp_Dgm_Gen_ListarEmpresasVsModulos</v>
      </c>
      <c r="R164" s="6" t="str">
        <f t="shared" si="12"/>
        <v>INSERT INTO mst_QuerysSqlite VALUES('01','163','DESCARGAR DATA crs_EmpresasVsModulos','0','999','-- Id: 163 / NombreQuery: DESCARGAR DATA crs_EmpresasVsModulos  _x000D_
EXEC sp_Dgm_Gen_ListarEmpresasVsModulos','0','DATATABLE','crs_EmpresasVsModulos','READ','AC','44363337',GETDATE(),'44363337',GETDATE())</v>
      </c>
    </row>
    <row r="165" spans="1:18" x14ac:dyDescent="0.35">
      <c r="A165" s="1" t="s">
        <v>15</v>
      </c>
      <c r="B165" s="1" t="s">
        <v>645</v>
      </c>
      <c r="C165" s="1" t="s">
        <v>764</v>
      </c>
      <c r="D165" s="1" t="s">
        <v>18</v>
      </c>
      <c r="E165">
        <v>999</v>
      </c>
      <c r="F165" t="str">
        <f t="shared" si="10"/>
        <v>-- Id: 164 / NombreQuery: ELIMINAR crs_EmpresasVsModulos  _x000D_
DELETE FROM crs_EmpresasVsModulos_x000D_
      WHERE IdEmpresa = ? AND IdModulo=?;</v>
      </c>
      <c r="G165" s="1">
        <f t="shared" si="11"/>
        <v>2</v>
      </c>
      <c r="H165" s="1" t="s">
        <v>21</v>
      </c>
      <c r="I165" s="1" t="s">
        <v>753</v>
      </c>
      <c r="J165" s="1" t="s">
        <v>143</v>
      </c>
      <c r="K165" s="1" t="s">
        <v>24</v>
      </c>
      <c r="L165" s="1" t="s">
        <v>25</v>
      </c>
      <c r="M165" s="1" t="s">
        <v>762</v>
      </c>
      <c r="N165" s="1" t="s">
        <v>25</v>
      </c>
      <c r="O165" s="1" t="s">
        <v>762</v>
      </c>
      <c r="P165">
        <v>16</v>
      </c>
      <c r="Q165" s="9" t="str">
        <f>RIGHT(VLOOKUP(C165,'EsteSi-AquiSePegaLaData'!C:F,4,0),LEN(VLOOKUP(C165,'EsteSi-AquiSePegaLaData'!C:F,4,0))-LEN(TRIM(C165))-26)</f>
        <v xml:space="preserve"> _x000D_
DELETE FROM crs_EmpresasVsModulos_x000D_
      WHERE IdEmpresa = ? AND IdModulo=?;</v>
      </c>
      <c r="R165" s="6" t="str">
        <f t="shared" si="12"/>
        <v>INSERT INTO mst_QuerysSqlite VALUES('01','164','ELIMINAR crs_EmpresasVsModulos','0','999','-- Id: 164 / NombreQuery: ELIMINAR crs_EmpresasVsModulos  _x000D_
DELETE FROM crs_EmpresasVsModulos_x000D_
      WHERE IdEmpresa = ? AND IdModulo=?;','2','NONQUERY','crs_EmpresasVsModulos','DELETE','AC','44363337',GETDATE(),'44363337',GETDATE())</v>
      </c>
    </row>
    <row r="166" spans="1:18" x14ac:dyDescent="0.35">
      <c r="A166" s="1" t="s">
        <v>15</v>
      </c>
      <c r="B166" s="1" t="s">
        <v>649</v>
      </c>
      <c r="C166" s="1" t="s">
        <v>767</v>
      </c>
      <c r="D166" s="1" t="s">
        <v>18</v>
      </c>
      <c r="E166">
        <v>999</v>
      </c>
      <c r="F166" t="str">
        <f t="shared" si="10"/>
        <v>-- Id: 165 / NombreQuery: ELIMINAR TABLA crs_EmpresasVsModulos  _x000D_
DROP TABLE IF EXISTS crs_EmpresasVsModulos;</v>
      </c>
      <c r="G166" s="1">
        <f t="shared" si="11"/>
        <v>0</v>
      </c>
      <c r="H166" s="1" t="s">
        <v>21</v>
      </c>
      <c r="I166" s="1" t="s">
        <v>753</v>
      </c>
      <c r="J166" s="1" t="s">
        <v>148</v>
      </c>
      <c r="K166" s="1" t="s">
        <v>24</v>
      </c>
      <c r="L166" s="1" t="s">
        <v>25</v>
      </c>
      <c r="M166" s="1" t="s">
        <v>769</v>
      </c>
      <c r="N166" s="1" t="s">
        <v>25</v>
      </c>
      <c r="O166" s="1" t="s">
        <v>769</v>
      </c>
      <c r="P166">
        <v>16</v>
      </c>
      <c r="Q166" s="9" t="str">
        <f>RIGHT(VLOOKUP(C166,'EsteSi-AquiSePegaLaData'!C:F,4,0),LEN(VLOOKUP(C166,'EsteSi-AquiSePegaLaData'!C:F,4,0))-LEN(TRIM(C166))-26)</f>
        <v xml:space="preserve"> _x000D_
DROP TABLE IF EXISTS crs_EmpresasVsModulos;</v>
      </c>
      <c r="R166" s="6" t="str">
        <f t="shared" si="12"/>
        <v>INSERT INTO mst_QuerysSqlite VALUES('01','165','ELIMINAR TABLA crs_EmpresasVsModulos','0','999','-- Id: 165 / NombreQuery: ELIMINAR TABLA crs_EmpresasVsModulos  _x000D_
DROP TABLE IF EXISTS crs_EmpresasVsModulos;','0','NONQUERY','crs_EmpresasVsModulos','DELETE TABLE','AC','44363337',GETDATE(),'44363337',GETDATE())</v>
      </c>
    </row>
    <row r="167" spans="1:18" x14ac:dyDescent="0.35">
      <c r="A167" s="1" t="s">
        <v>15</v>
      </c>
      <c r="B167" s="1" t="s">
        <v>653</v>
      </c>
      <c r="C167" s="1" t="s">
        <v>771</v>
      </c>
      <c r="D167" s="1" t="s">
        <v>18</v>
      </c>
      <c r="E167">
        <v>999</v>
      </c>
      <c r="F167" t="str">
        <f t="shared" si="10"/>
        <v>-- Id: 166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G167" s="1">
        <f t="shared" si="11"/>
        <v>5</v>
      </c>
      <c r="H167" s="1" t="s">
        <v>21</v>
      </c>
      <c r="I167" s="1" t="s">
        <v>753</v>
      </c>
      <c r="J167" s="1" t="s">
        <v>152</v>
      </c>
      <c r="K167" s="1" t="s">
        <v>24</v>
      </c>
      <c r="L167" s="1" t="s">
        <v>25</v>
      </c>
      <c r="M167" s="1" t="s">
        <v>769</v>
      </c>
      <c r="N167" s="1" t="s">
        <v>25</v>
      </c>
      <c r="O167" s="1" t="s">
        <v>769</v>
      </c>
      <c r="P167">
        <v>16</v>
      </c>
      <c r="Q167" s="9" t="str">
        <f>RIGHT(VLOOKUP(C167,'EsteSi-AquiSePegaLaData'!C:F,4,0),LEN(VLOOKUP(C167,'EsteSi-AquiSePegaLaData'!C:F,4,0))-LEN(TRIM(C167))-26)</f>
        <v xml:space="preserve">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R167" s="6" t="str">
        <f t="shared" si="12"/>
        <v>INSERT INTO mst_QuerysSqlite VALUES('01','166','INSERTAR crs_EmpresasVsModulos','0','999','-- Id: 166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NULL,','5','NONQUERY','crs_EmpresasVsModulos','CREATE','AC','44363337',GETDATE(),'44363337',GETDATE())</v>
      </c>
    </row>
    <row r="168" spans="1:18" x14ac:dyDescent="0.35">
      <c r="A168" s="1" t="s">
        <v>15</v>
      </c>
      <c r="B168" s="1" t="s">
        <v>656</v>
      </c>
      <c r="C168" s="1" t="s">
        <v>774</v>
      </c>
      <c r="D168" s="1" t="s">
        <v>18</v>
      </c>
      <c r="E168">
        <v>999</v>
      </c>
      <c r="F168" t="str">
        <f t="shared" si="10"/>
        <v>-- Id: 167 / NombreQuery: LIMPIAR TABLA crs_EmpresasVsModulos  _x000D_
DELETE FROM crs_EmpresasVsModulos;</v>
      </c>
      <c r="G168" s="1">
        <f t="shared" si="11"/>
        <v>0</v>
      </c>
      <c r="H168" s="1" t="s">
        <v>21</v>
      </c>
      <c r="I168" s="1" t="s">
        <v>753</v>
      </c>
      <c r="J168" s="1" t="s">
        <v>143</v>
      </c>
      <c r="K168" s="1" t="s">
        <v>24</v>
      </c>
      <c r="L168" s="1" t="s">
        <v>25</v>
      </c>
      <c r="M168" s="1" t="s">
        <v>776</v>
      </c>
      <c r="N168" s="1" t="s">
        <v>25</v>
      </c>
      <c r="O168" s="1" t="s">
        <v>776</v>
      </c>
      <c r="P168">
        <v>16</v>
      </c>
      <c r="Q168" s="9" t="str">
        <f>RIGHT(VLOOKUP(C168,'EsteSi-AquiSePegaLaData'!C:F,4,0),LEN(VLOOKUP(C168,'EsteSi-AquiSePegaLaData'!C:F,4,0))-LEN(TRIM(C168))-26)</f>
        <v xml:space="preserve"> _x000D_
DELETE FROM crs_EmpresasVsModulos;</v>
      </c>
      <c r="R168" s="6" t="str">
        <f t="shared" si="12"/>
        <v>INSERT INTO mst_QuerysSqlite VALUES('01','167','LIMPIAR TABLA crs_EmpresasVsModulos','0','999','-- Id: 167 / NombreQuery: LIMPIAR TABLA crs_EmpresasVsModulos  _x000D_
DELETE FROM crs_EmpresasVsModulos;','0','NONQUERY','crs_EmpresasVsModulos','DELETE','AC','44363337',GETDATE(),'44363337',GETDATE())</v>
      </c>
    </row>
    <row r="169" spans="1:18" x14ac:dyDescent="0.35">
      <c r="A169" s="1" t="s">
        <v>15</v>
      </c>
      <c r="B169" s="1" t="s">
        <v>660</v>
      </c>
      <c r="C169" s="1" t="s">
        <v>778</v>
      </c>
      <c r="D169" s="1" t="s">
        <v>18</v>
      </c>
      <c r="E169">
        <v>999</v>
      </c>
      <c r="F169" t="str">
        <f t="shared" si="10"/>
        <v>-- Id: 168 / NombreQuery: OBTENER MODULOS X EMPRESA  _x000D_
SELECT EVM.IdModulo,_x000D_
       MO.Dex_x000D_
  FROM crs_EmpresasVsModulos EVM_x000D_
       INNER JOIN_x000D_
       mst_Modulos MO ON EVM.IdModulo = MO.Id_x000D_
 WHERE MO.IdEstado = ''AC'' AND _x000D_
       MO.Id &lt;&gt; 0 AND _x000D_
       EVM.IdEmpresa = ?;</v>
      </c>
      <c r="G169" s="1">
        <f t="shared" si="11"/>
        <v>1</v>
      </c>
      <c r="H169" s="1" t="s">
        <v>135</v>
      </c>
      <c r="I169" s="1" t="s">
        <v>753</v>
      </c>
      <c r="J169" s="1" t="s">
        <v>126</v>
      </c>
      <c r="K169" s="1" t="s">
        <v>24</v>
      </c>
      <c r="L169" s="1" t="s">
        <v>25</v>
      </c>
      <c r="M169" s="1" t="s">
        <v>780</v>
      </c>
      <c r="N169" s="1" t="s">
        <v>25</v>
      </c>
      <c r="O169" s="1" t="s">
        <v>780</v>
      </c>
      <c r="P169">
        <v>16</v>
      </c>
      <c r="Q169" s="9" t="str">
        <f>RIGHT(VLOOKUP(C169,'EsteSi-AquiSePegaLaData'!C:F,4,0),LEN(VLOOKUP(C169,'EsteSi-AquiSePegaLaData'!C:F,4,0))-LEN(TRIM(C169))-26)</f>
        <v xml:space="preserve"> _x000D_
SELECT EVM.IdModulo,_x000D_
       MO.Dex_x000D_
  FROM crs_EmpresasVsModulos EVM_x000D_
       INNER JOIN_x000D_
       mst_Modulos MO ON EVM.IdModulo = MO.Id_x000D_
 WHERE MO.IdEstado = ''AC'' AND _x000D_
       MO.Id &lt;&gt; 0 AND _x000D_
       EVM.IdEmpresa = ?;</v>
      </c>
      <c r="R169" s="6" t="str">
        <f t="shared" si="12"/>
        <v>INSERT INTO mst_QuerysSqlite VALUES('01','168','OBTENER MODULOS X EMPRESA','0','999','-- Id: 168 / NombreQuery: OBTENER MODULOS X EMPRESA  _x000D_
SELECT EVM.IdModulo,_x000D_
       MO.Dex_x000D_
  FROM crs_EmpresasVsModulos EVM_x000D_
       INNER JOIN_x000D_
       mst_Modulos MO ON EVM.IdModulo = MO.Id_x000D_
 WHERE MO.IdEstado = ''''AC'''' AND _x000D_
       MO.Id &lt;&gt; 0 AND _x000D_
       EVM.IdEmpresa = ?;','1','DATATABLE','crs_EmpresasVsModulos','READ','AC','44363337',GETDATE(),'44363337',GETDATE())</v>
      </c>
    </row>
    <row r="170" spans="1:18" x14ac:dyDescent="0.35">
      <c r="A170" s="1" t="s">
        <v>15</v>
      </c>
      <c r="B170" s="1" t="s">
        <v>663</v>
      </c>
      <c r="C170" s="1" t="s">
        <v>1572</v>
      </c>
      <c r="D170" s="1" t="s">
        <v>18</v>
      </c>
      <c r="E170">
        <v>17</v>
      </c>
      <c r="F170" t="str">
        <f t="shared" si="10"/>
        <v>-- Id: 169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70" s="1">
        <f t="shared" si="11"/>
        <v>0</v>
      </c>
      <c r="H170" s="1" t="s">
        <v>21</v>
      </c>
      <c r="I170" s="1" t="s">
        <v>1574</v>
      </c>
      <c r="J170" s="1" t="s">
        <v>23</v>
      </c>
      <c r="K170" s="1" t="s">
        <v>24</v>
      </c>
      <c r="L170" s="1" t="s">
        <v>25</v>
      </c>
      <c r="M170" s="1" t="s">
        <v>101</v>
      </c>
      <c r="N170" s="1" t="s">
        <v>25</v>
      </c>
      <c r="O170" s="1" t="s">
        <v>101</v>
      </c>
      <c r="P170">
        <v>17</v>
      </c>
      <c r="Q170" s="9" t="str">
        <f>RIGHT(VLOOKUP(C170,'EsteSi-AquiSePegaLaData'!C:F,4,0),LEN(VLOOKUP(C170,'EsteSi-AquiSePegaLaData'!C:F,4,0))-LEN(TRIM(C170))-26)</f>
        <v xml:space="preserve">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70" s="6" t="str">
        <f t="shared" si="12"/>
        <v>INSERT INTO mst_QuerysSqlite VALUES('01','169','CREAR TABLA trx_ConfiguracionesDispositivosMoviles','0','17','-- Id: 169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);','0','NONQUERY','trx_ConfiguracionesDispositivosMoviles','CREATE TABLE','AC','44363337',GETDATE(),'44363337',GETDATE())</v>
      </c>
    </row>
    <row r="171" spans="1:18" x14ac:dyDescent="0.35">
      <c r="A171" s="1" t="s">
        <v>15</v>
      </c>
      <c r="B171" s="1" t="s">
        <v>667</v>
      </c>
      <c r="C171" s="1" t="s">
        <v>1576</v>
      </c>
      <c r="D171" s="1" t="s">
        <v>18</v>
      </c>
      <c r="E171">
        <v>999</v>
      </c>
      <c r="F171" t="str">
        <f t="shared" si="10"/>
        <v>-- Id: 170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v>
      </c>
      <c r="G171" s="1">
        <f t="shared" si="11"/>
        <v>7</v>
      </c>
      <c r="H171" s="1" t="s">
        <v>21</v>
      </c>
      <c r="I171" s="1" t="s">
        <v>1574</v>
      </c>
      <c r="J171" s="1" t="s">
        <v>131</v>
      </c>
      <c r="K171" s="1" t="s">
        <v>24</v>
      </c>
      <c r="L171" s="1" t="s">
        <v>25</v>
      </c>
      <c r="M171" s="1" t="s">
        <v>609</v>
      </c>
      <c r="N171" s="1" t="s">
        <v>25</v>
      </c>
      <c r="O171" s="1" t="s">
        <v>609</v>
      </c>
      <c r="P171">
        <v>17</v>
      </c>
      <c r="Q171" s="9" t="str">
        <f>RIGHT(VLOOKUP(C171,'EsteSi-AquiSePegaLaData'!C:F,4,0),LEN(VLOOKUP(C171,'EsteSi-AquiSePegaLaData'!C:F,4,0))-LEN(TRIM(C171))-26)</f>
        <v xml:space="preserve">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v>
      </c>
      <c r="R171" s="6" t="str">
        <f t="shared" si="12"/>
        <v>INSERT INTO mst_QuerysSqlite VALUES('01','170','ACTUALIZAR trx_ConfiguracionesDispositivosMoviles','0','999','-- Id: 170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?;','7','NONQUERY','trx_ConfiguracionesDispositivosMoviles','UPDATE','AC','44363337',GETDATE(),'44363337',GETDATE())</v>
      </c>
    </row>
    <row r="172" spans="1:18" s="2" customFormat="1" x14ac:dyDescent="0.35">
      <c r="A172" s="2" t="s">
        <v>15</v>
      </c>
      <c r="B172" s="1" t="s">
        <v>670</v>
      </c>
      <c r="C172" s="2" t="s">
        <v>1579</v>
      </c>
      <c r="D172" s="2" t="s">
        <v>18</v>
      </c>
      <c r="E172" s="3">
        <v>999</v>
      </c>
      <c r="F172" s="3" t="str">
        <f t="shared" si="10"/>
        <v>-- Id: 171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v>
      </c>
      <c r="G172" s="1">
        <f t="shared" si="11"/>
        <v>8</v>
      </c>
      <c r="H172" s="2" t="s">
        <v>124</v>
      </c>
      <c r="I172" s="2" t="s">
        <v>1574</v>
      </c>
      <c r="J172" s="2" t="s">
        <v>126</v>
      </c>
      <c r="K172" s="2" t="s">
        <v>24</v>
      </c>
      <c r="L172" s="2" t="s">
        <v>25</v>
      </c>
      <c r="M172" s="2" t="s">
        <v>616</v>
      </c>
      <c r="N172" s="2" t="s">
        <v>25</v>
      </c>
      <c r="O172" s="2" t="s">
        <v>616</v>
      </c>
      <c r="P172" s="3">
        <v>17</v>
      </c>
      <c r="Q172" s="9" t="str">
        <f>RIGHT(VLOOKUP(C172,'EsteSi-AquiSePegaLaData'!C:F,4,0),LEN(VLOOKUP(C172,'EsteSi-AquiSePegaLaData'!C:F,4,0))-LEN(TRIM(C172))-26)</f>
        <v xml:space="preserve">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v>
      </c>
      <c r="R172" s="3" t="str">
        <f t="shared" si="12"/>
        <v>INSERT INTO mst_QuerysSqlite VALUES('01','171','ACTUALIZAR trx_ConfiguracionesDispositivosMoviles X DESCRIPCION','0','999','-- Id: 171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);','8','SCALAR','trx_ConfiguracionesDispositivosMoviles','READ','AC','44363337',GETDATE(),'44363337',GETDATE())</v>
      </c>
    </row>
    <row r="173" spans="1:18" x14ac:dyDescent="0.35">
      <c r="A173" s="1" t="s">
        <v>15</v>
      </c>
      <c r="B173" s="1" t="s">
        <v>674</v>
      </c>
      <c r="C173" s="1" t="s">
        <v>1582</v>
      </c>
      <c r="D173" s="1" t="s">
        <v>18</v>
      </c>
      <c r="E173">
        <v>999</v>
      </c>
      <c r="F173" t="str">
        <f t="shared" si="10"/>
        <v xml:space="preserve">-- Id: 172 / NombreQuery: DESCARGAR DATA trx_ConfiguracionesDispositivosMoviles  _x000D_
EXEC sp_Dgm_Gen_ObtenerConfiguracionesDispositivoMovil </v>
      </c>
      <c r="G173" s="1">
        <f t="shared" si="11"/>
        <v>0</v>
      </c>
      <c r="H173" s="1" t="s">
        <v>135</v>
      </c>
      <c r="I173" s="1" t="s">
        <v>1574</v>
      </c>
      <c r="J173" s="1" t="s">
        <v>126</v>
      </c>
      <c r="K173" s="1" t="s">
        <v>24</v>
      </c>
      <c r="L173" s="1" t="s">
        <v>25</v>
      </c>
      <c r="M173" s="1" t="s">
        <v>616</v>
      </c>
      <c r="N173" s="1" t="s">
        <v>25</v>
      </c>
      <c r="O173" s="1" t="s">
        <v>616</v>
      </c>
      <c r="P173">
        <v>17</v>
      </c>
      <c r="Q173" s="9" t="str">
        <f>RIGHT(VLOOKUP(C173,'EsteSi-AquiSePegaLaData'!C:F,4,0),LEN(VLOOKUP(C173,'EsteSi-AquiSePegaLaData'!C:F,4,0))-LEN(TRIM(C173))-26)</f>
        <v xml:space="preserve"> _x000D_
EXEC sp_Dgm_Gen_ObtenerConfiguracionesDispositivoMovil </v>
      </c>
      <c r="R173" s="6" t="str">
        <f t="shared" si="12"/>
        <v>INSERT INTO mst_QuerysSqlite VALUES('01','172','DESCARGAR DATA trx_ConfiguracionesDispositivosMoviles','0','999','-- Id: 172 / NombreQuery: DESCARGAR DATA trx_ConfiguracionesDispositivosMoviles  _x000D_
EXEC sp_Dgm_Gen_ObtenerConfiguracionesDispositivoMovil ','0','DATATABLE','trx_ConfiguracionesDispositivosMoviles','READ','AC','44363337',GETDATE(),'44363337',GETDATE())</v>
      </c>
    </row>
    <row r="174" spans="1:18" x14ac:dyDescent="0.35">
      <c r="A174" s="1" t="s">
        <v>15</v>
      </c>
      <c r="B174" s="1" t="s">
        <v>677</v>
      </c>
      <c r="C174" s="1" t="s">
        <v>1585</v>
      </c>
      <c r="D174" s="1" t="s">
        <v>18</v>
      </c>
      <c r="E174">
        <v>999</v>
      </c>
      <c r="F174" t="str">
        <f t="shared" si="10"/>
        <v>-- Id: 173 / NombreQuery: ELIMINAR TABLA trx_ConfiguracionesDispositivosMoviles  _x000D_
DROP TABLE IF EXISTS trx_ConfiguracionesDispositivosMoviles;</v>
      </c>
      <c r="G174" s="1">
        <f t="shared" si="11"/>
        <v>0</v>
      </c>
      <c r="H174" s="1" t="s">
        <v>21</v>
      </c>
      <c r="I174" s="1" t="s">
        <v>1574</v>
      </c>
      <c r="J174" s="1" t="s">
        <v>148</v>
      </c>
      <c r="K174" s="1" t="s">
        <v>24</v>
      </c>
      <c r="L174" s="1" t="s">
        <v>25</v>
      </c>
      <c r="M174" s="1" t="s">
        <v>623</v>
      </c>
      <c r="N174" s="1" t="s">
        <v>25</v>
      </c>
      <c r="O174" s="1" t="s">
        <v>623</v>
      </c>
      <c r="P174">
        <v>17</v>
      </c>
      <c r="Q174" s="9" t="str">
        <f>RIGHT(VLOOKUP(C174,'EsteSi-AquiSePegaLaData'!C:F,4,0),LEN(VLOOKUP(C174,'EsteSi-AquiSePegaLaData'!C:F,4,0))-LEN(TRIM(C174))-26)</f>
        <v xml:space="preserve"> _x000D_
DROP TABLE IF EXISTS trx_ConfiguracionesDispositivosMoviles;</v>
      </c>
      <c r="R174" s="6" t="str">
        <f t="shared" si="12"/>
        <v>INSERT INTO mst_QuerysSqlite VALUES('01','173','ELIMINAR TABLA trx_ConfiguracionesDispositivosMoviles','0','999','-- Id: 173 / NombreQuery: ELIMINAR TABLA trx_ConfiguracionesDispositivosMoviles  _x000D_
DROP TABLE IF EXISTS trx_ConfiguracionesDispositivosMoviles;','0','NONQUERY','trx_ConfiguracionesDispositivosMoviles','DELETE TABLE','AC','44363337',GETDATE(),'44363337',GETDATE())</v>
      </c>
    </row>
    <row r="175" spans="1:18" x14ac:dyDescent="0.35">
      <c r="A175" s="1" t="s">
        <v>15</v>
      </c>
      <c r="B175" s="1" t="s">
        <v>681</v>
      </c>
      <c r="C175" s="1" t="s">
        <v>1588</v>
      </c>
      <c r="D175" s="1" t="s">
        <v>18</v>
      </c>
      <c r="E175">
        <v>999</v>
      </c>
      <c r="F175" t="str">
        <f t="shared" si="10"/>
        <v>-- Id: 174 / NombreQuery: ELIMINAR trx_ConfiguracionesDispositivosMoviles  _x000D_
DELETE FROM trx_ConfiguracionesDispositivosMoviles_x000D_
      WHERE IdEmpresa = ? AND _x000D_
            MacDispositivoMovil = ? AND _x000D_
            IdOpcionConfiguracion = ?;</v>
      </c>
      <c r="G175" s="1">
        <f t="shared" si="11"/>
        <v>3</v>
      </c>
      <c r="H175" s="1" t="s">
        <v>21</v>
      </c>
      <c r="I175" s="1" t="s">
        <v>1574</v>
      </c>
      <c r="J175" s="1" t="s">
        <v>143</v>
      </c>
      <c r="K175" s="1" t="s">
        <v>24</v>
      </c>
      <c r="L175" s="1" t="s">
        <v>25</v>
      </c>
      <c r="M175" s="1" t="s">
        <v>623</v>
      </c>
      <c r="N175" s="1" t="s">
        <v>25</v>
      </c>
      <c r="O175" s="1" t="s">
        <v>623</v>
      </c>
      <c r="P175">
        <v>17</v>
      </c>
      <c r="Q175" s="9" t="str">
        <f>RIGHT(VLOOKUP(C175,'EsteSi-AquiSePegaLaData'!C:F,4,0),LEN(VLOOKUP(C175,'EsteSi-AquiSePegaLaData'!C:F,4,0))-LEN(TRIM(C175))-26)</f>
        <v xml:space="preserve"> _x000D_
DELETE FROM trx_ConfiguracionesDispositivosMoviles_x000D_
      WHERE IdEmpresa = ? AND _x000D_
            MacDispositivoMovil = ? AND _x000D_
            IdOpcionConfiguracion = ?;</v>
      </c>
      <c r="R175" s="6" t="str">
        <f t="shared" si="12"/>
        <v>INSERT INTO mst_QuerysSqlite VALUES('01','174','ELIMINAR trx_ConfiguracionesDispositivosMoviles','0','999','-- Id: 174 / NombreQuery: ELIMINAR trx_ConfiguracionesDispositivosMoviles  _x000D_
DELETE FROM trx_ConfiguracionesDispositivosMoviles_x000D_
      WHERE IdEmpresa = ? AND _x000D_
            MacDispositivoMovil = ? AND _x000D_
            IdOpcionConfiguracion = ?;','3','NONQUERY','trx_ConfiguracionesDispositivosMoviles','DELETE','AC','44363337',GETDATE(),'44363337',GETDATE())</v>
      </c>
    </row>
    <row r="176" spans="1:18" x14ac:dyDescent="0.35">
      <c r="A176" s="1" t="s">
        <v>15</v>
      </c>
      <c r="B176" s="1" t="s">
        <v>684</v>
      </c>
      <c r="C176" s="1" t="s">
        <v>1591</v>
      </c>
      <c r="D176" s="1" t="s">
        <v>18</v>
      </c>
      <c r="E176">
        <v>999</v>
      </c>
      <c r="F176" t="str">
        <f t="shared" si="10"/>
        <v>-- Id: 175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v>
      </c>
      <c r="G176" s="1">
        <f t="shared" si="11"/>
        <v>5</v>
      </c>
      <c r="H176" s="1" t="s">
        <v>124</v>
      </c>
      <c r="I176" s="1" t="s">
        <v>1574</v>
      </c>
      <c r="J176" s="1" t="s">
        <v>126</v>
      </c>
      <c r="K176" s="1" t="s">
        <v>24</v>
      </c>
      <c r="L176" s="1" t="s">
        <v>25</v>
      </c>
      <c r="M176" s="1" t="s">
        <v>630</v>
      </c>
      <c r="N176" s="1" t="s">
        <v>25</v>
      </c>
      <c r="O176" s="1" t="s">
        <v>630</v>
      </c>
      <c r="P176">
        <v>17</v>
      </c>
      <c r="Q176" s="9" t="str">
        <f>RIGHT(VLOOKUP(C176,'EsteSi-AquiSePegaLaData'!C:F,4,0),LEN(VLOOKUP(C176,'EsteSi-AquiSePegaLaData'!C:F,4,0))-LEN(TRIM(C176))-26)</f>
        <v xml:space="preserve">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v>
      </c>
      <c r="R176" s="6" t="str">
        <f t="shared" si="12"/>
        <v>INSERT INTO mst_QuerysSqlite VALUES('01','175','EXISTE VALOR trx_ConfiguracionesDispositivosMoviles','0','999','-- Id: 175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);','5','SCALAR','trx_ConfiguracionesDispositivosMoviles','READ','AC','44363337',GETDATE(),'44363337',GETDATE())</v>
      </c>
    </row>
    <row r="177" spans="1:18" x14ac:dyDescent="0.35">
      <c r="A177" s="1" t="s">
        <v>15</v>
      </c>
      <c r="B177" s="1" t="s">
        <v>688</v>
      </c>
      <c r="C177" s="1" t="s">
        <v>1594</v>
      </c>
      <c r="D177" s="1" t="s">
        <v>18</v>
      </c>
      <c r="E177">
        <v>999</v>
      </c>
      <c r="F177" t="str">
        <f t="shared" si="10"/>
        <v>-- Id: 176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177" s="1">
        <f t="shared" si="11"/>
        <v>8</v>
      </c>
      <c r="H177" s="1" t="s">
        <v>21</v>
      </c>
      <c r="I177" s="1" t="s">
        <v>1574</v>
      </c>
      <c r="J177" s="1" t="s">
        <v>152</v>
      </c>
      <c r="K177" s="1" t="s">
        <v>24</v>
      </c>
      <c r="L177" s="1" t="s">
        <v>25</v>
      </c>
      <c r="M177" s="1" t="s">
        <v>634</v>
      </c>
      <c r="N177" s="1" t="s">
        <v>25</v>
      </c>
      <c r="O177" s="1" t="s">
        <v>634</v>
      </c>
      <c r="P177">
        <v>17</v>
      </c>
      <c r="Q177" s="9" t="str">
        <f>RIGHT(VLOOKUP(C177,'EsteSi-AquiSePegaLaData'!C:F,4,0),LEN(VLOOKUP(C177,'EsteSi-AquiSePegaLaData'!C:F,4,0))-LEN(TRIM(C177))-26)</f>
        <v xml:space="preserve">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177" s="6" t="str">
        <f t="shared" si="12"/>
        <v>INSERT INTO mst_QuerysSqlite VALUES('01','176','INSERTAR trx_ConfiguracionesDispositivosMoviles','0','999','-- Id: 176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);','8','NONQUERY','trx_ConfiguracionesDispositivosMoviles','CREATE','AC','44363337',GETDATE(),'44363337',GETDATE())</v>
      </c>
    </row>
    <row r="178" spans="1:18" x14ac:dyDescent="0.35">
      <c r="A178" s="1" t="s">
        <v>15</v>
      </c>
      <c r="B178" s="1" t="s">
        <v>691</v>
      </c>
      <c r="C178" s="1" t="s">
        <v>1597</v>
      </c>
      <c r="D178" s="1" t="s">
        <v>18</v>
      </c>
      <c r="E178">
        <v>999</v>
      </c>
      <c r="F178" t="str">
        <f t="shared" si="10"/>
        <v>-- Id: 177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v>
      </c>
      <c r="G178" s="1">
        <f t="shared" si="11"/>
        <v>8</v>
      </c>
      <c r="H178" s="1" t="s">
        <v>124</v>
      </c>
      <c r="I178" s="1" t="s">
        <v>1574</v>
      </c>
      <c r="J178" s="1" t="s">
        <v>126</v>
      </c>
      <c r="K178" s="1" t="s">
        <v>24</v>
      </c>
      <c r="L178" s="1" t="s">
        <v>25</v>
      </c>
      <c r="M178" s="1" t="s">
        <v>634</v>
      </c>
      <c r="N178" s="1" t="s">
        <v>25</v>
      </c>
      <c r="O178" s="1" t="s">
        <v>634</v>
      </c>
      <c r="P178">
        <v>17</v>
      </c>
      <c r="Q178" s="9" t="str">
        <f>RIGHT(VLOOKUP(C178,'EsteSi-AquiSePegaLaData'!C:F,4,0),LEN(VLOOKUP(C178,'EsteSi-AquiSePegaLaData'!C:F,4,0))-LEN(TRIM(C178))-26)</f>
        <v xml:space="preserve">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v>
      </c>
      <c r="R178" s="6" t="str">
        <f t="shared" si="12"/>
        <v>INSERT INTO mst_QuerysSqlite VALUES('01','177','INSERTAR VALOR trx_ConfiguracionesDispositivosMoviles','0','999','-- Id: 177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);','8','SCALAR','trx_ConfiguracionesDispositivosMoviles','READ','AC','44363337',GETDATE(),'44363337',GETDATE())</v>
      </c>
    </row>
    <row r="179" spans="1:18" x14ac:dyDescent="0.35">
      <c r="A179" s="1" t="s">
        <v>15</v>
      </c>
      <c r="B179" s="1" t="s">
        <v>695</v>
      </c>
      <c r="C179" s="1" t="s">
        <v>1600</v>
      </c>
      <c r="D179" s="1" t="s">
        <v>18</v>
      </c>
      <c r="E179">
        <v>999</v>
      </c>
      <c r="F179" t="str">
        <f t="shared" si="10"/>
        <v>-- Id: 178 / NombreQuery: LIMPIAR TABLA trx_ConfiguracionesDispositivosMoviles  _x000D_
DELETE FROM trx_ConfiguracionesDispositivosMoviles;</v>
      </c>
      <c r="G179" s="1">
        <f t="shared" si="11"/>
        <v>0</v>
      </c>
      <c r="H179" s="1" t="s">
        <v>21</v>
      </c>
      <c r="I179" s="1" t="s">
        <v>1574</v>
      </c>
      <c r="J179" s="1" t="s">
        <v>143</v>
      </c>
      <c r="K179" s="1" t="s">
        <v>24</v>
      </c>
      <c r="L179" s="1" t="s">
        <v>25</v>
      </c>
      <c r="M179" s="1" t="s">
        <v>641</v>
      </c>
      <c r="N179" s="1" t="s">
        <v>25</v>
      </c>
      <c r="O179" s="1" t="s">
        <v>641</v>
      </c>
      <c r="P179">
        <v>17</v>
      </c>
      <c r="Q179" s="9" t="str">
        <f>RIGHT(VLOOKUP(C179,'EsteSi-AquiSePegaLaData'!C:F,4,0),LEN(VLOOKUP(C179,'EsteSi-AquiSePegaLaData'!C:F,4,0))-LEN(TRIM(C179))-26)</f>
        <v xml:space="preserve"> _x000D_
DELETE FROM trx_ConfiguracionesDispositivosMoviles;</v>
      </c>
      <c r="R179" s="6" t="str">
        <f t="shared" si="12"/>
        <v>INSERT INTO mst_QuerysSqlite VALUES('01','178','LIMPIAR TABLA trx_ConfiguracionesDispositivosMoviles','0','999','-- Id: 178 / NombreQuery: LIMPIAR TABLA trx_ConfiguracionesDispositivosMoviles  _x000D_
DELETE FROM trx_ConfiguracionesDispositivosMoviles;','0','NONQUERY','trx_ConfiguracionesDispositivosMoviles','DELETE','AC','44363337',GETDATE(),'44363337',GETDATE())</v>
      </c>
    </row>
    <row r="180" spans="1:18" x14ac:dyDescent="0.35">
      <c r="A180" s="1" t="s">
        <v>15</v>
      </c>
      <c r="B180" s="1" t="s">
        <v>698</v>
      </c>
      <c r="C180" s="1" t="s">
        <v>1603</v>
      </c>
      <c r="D180" s="1" t="s">
        <v>18</v>
      </c>
      <c r="E180">
        <v>999</v>
      </c>
      <c r="F180" t="str">
        <f t="shared" si="10"/>
        <v>-- Id: 179 / NombreQuery: LISTAR trx_ConfiguracionesDispositivosMoviles  _x000D_
SELECT *_x000D_
  FROM trx_ConfiguracionesDispositivosMoviles;</v>
      </c>
      <c r="G180" s="1">
        <f t="shared" si="11"/>
        <v>0</v>
      </c>
      <c r="H180" s="1" t="s">
        <v>135</v>
      </c>
      <c r="I180" s="1" t="s">
        <v>1574</v>
      </c>
      <c r="J180" s="1" t="s">
        <v>126</v>
      </c>
      <c r="K180" s="1" t="s">
        <v>24</v>
      </c>
      <c r="L180" s="1" t="s">
        <v>25</v>
      </c>
      <c r="M180" s="1" t="s">
        <v>641</v>
      </c>
      <c r="N180" s="1" t="s">
        <v>25</v>
      </c>
      <c r="O180" s="1" t="s">
        <v>641</v>
      </c>
      <c r="P180">
        <v>17</v>
      </c>
      <c r="Q180" s="9" t="str">
        <f>RIGHT(VLOOKUP(C180,'EsteSi-AquiSePegaLaData'!C:F,4,0),LEN(VLOOKUP(C180,'EsteSi-AquiSePegaLaData'!C:F,4,0))-LEN(TRIM(C180))-26)</f>
        <v xml:space="preserve"> _x000D_
SELECT *_x000D_
  FROM trx_ConfiguracionesDispositivosMoviles;</v>
      </c>
      <c r="R180" s="6" t="str">
        <f t="shared" si="12"/>
        <v>INSERT INTO mst_QuerysSqlite VALUES('01','179','LISTAR trx_ConfiguracionesDispositivosMoviles','0','999','-- Id: 179 / NombreQuery: LISTAR trx_ConfiguracionesDispositivosMoviles  _x000D_
SELECT *_x000D_
  FROM trx_ConfiguracionesDispositivosMoviles;','0','DATATABLE','trx_ConfiguracionesDispositivosMoviles','READ','AC','44363337',GETDATE(),'44363337',GETDATE())</v>
      </c>
    </row>
    <row r="181" spans="1:18" x14ac:dyDescent="0.35">
      <c r="A181" s="1" t="s">
        <v>15</v>
      </c>
      <c r="B181" s="1" t="s">
        <v>702</v>
      </c>
      <c r="C181" s="1" t="s">
        <v>1606</v>
      </c>
      <c r="D181" s="1" t="s">
        <v>18</v>
      </c>
      <c r="E181">
        <v>999</v>
      </c>
      <c r="F181" t="str">
        <f t="shared" si="10"/>
        <v>-- Id: 180 / NombreQuery: OBTENER trx_ConfiguracionesDispositivosMoviles  _x000D_
SELECT *_x000D_
  FROM trx_ConfiguracionesDispositivosMoviles_x000D_
 WHERE IdEmpresa = ? AND _x000D_
       MacDispositivoMovil = ? AND _x000D_
       IdOpcionConfiguracion = ?;</v>
      </c>
      <c r="G181" s="1">
        <f t="shared" si="11"/>
        <v>3</v>
      </c>
      <c r="H181" s="1" t="s">
        <v>135</v>
      </c>
      <c r="I181" s="1" t="s">
        <v>1574</v>
      </c>
      <c r="J181" s="1" t="s">
        <v>126</v>
      </c>
      <c r="K181" s="1" t="s">
        <v>24</v>
      </c>
      <c r="L181" s="1" t="s">
        <v>25</v>
      </c>
      <c r="M181" s="1" t="s">
        <v>648</v>
      </c>
      <c r="N181" s="1" t="s">
        <v>25</v>
      </c>
      <c r="O181" s="1" t="s">
        <v>648</v>
      </c>
      <c r="P181">
        <v>17</v>
      </c>
      <c r="Q181" s="9" t="str">
        <f>RIGHT(VLOOKUP(C181,'EsteSi-AquiSePegaLaData'!C:F,4,0),LEN(VLOOKUP(C181,'EsteSi-AquiSePegaLaData'!C:F,4,0))-LEN(TRIM(C181))-26)</f>
        <v xml:space="preserve"> _x000D_
SELECT *_x000D_
  FROM trx_ConfiguracionesDispositivosMoviles_x000D_
 WHERE IdEmpresa = ? AND _x000D_
       MacDispositivoMovil = ? AND _x000D_
       IdOpcionConfiguracion = ?;</v>
      </c>
      <c r="R181" s="6" t="str">
        <f t="shared" si="12"/>
        <v>INSERT INTO mst_QuerysSqlite VALUES('01','180','OBTENER trx_ConfiguracionesDispositivosMoviles','0','999','-- Id: 180 / NombreQuery: OBTENER trx_ConfiguracionesDispositivosMoviles  _x000D_
SELECT *_x000D_
  FROM trx_ConfiguracionesDispositivosMoviles_x000D_
 WHERE IdEmpresa = ? AND _x000D_
       MacDispositivoMovil = ? AND _x000D_
       IdOpcionConfiguracion = ?;','3','DATATABLE','trx_ConfiguracionesDispositivosMoviles','READ','AC','44363337',GETDATE(),'44363337',GETDATE())</v>
      </c>
    </row>
    <row r="182" spans="1:18" x14ac:dyDescent="0.35">
      <c r="A182" s="1" t="s">
        <v>15</v>
      </c>
      <c r="B182" s="1" t="s">
        <v>706</v>
      </c>
      <c r="C182" s="16" t="s">
        <v>1226</v>
      </c>
      <c r="D182" s="1" t="s">
        <v>18</v>
      </c>
      <c r="E182">
        <v>999</v>
      </c>
      <c r="F182" t="str">
        <f t="shared" si="10"/>
        <v>--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182" s="1">
        <f t="shared" si="11"/>
        <v>0</v>
      </c>
      <c r="H182" s="1" t="s">
        <v>124</v>
      </c>
      <c r="I182" s="1" t="s">
        <v>1574</v>
      </c>
      <c r="J182" s="1" t="s">
        <v>126</v>
      </c>
      <c r="K182" s="1" t="s">
        <v>24</v>
      </c>
      <c r="L182" s="1" t="s">
        <v>25</v>
      </c>
      <c r="M182" s="1" t="s">
        <v>648</v>
      </c>
      <c r="N182" s="1" t="s">
        <v>25</v>
      </c>
      <c r="O182" s="1" t="s">
        <v>648</v>
      </c>
      <c r="P182">
        <v>17</v>
      </c>
      <c r="Q182" s="9" t="str">
        <f>RIGHT(VLOOKUP(C182,'EsteSi-AquiSePegaLaData'!C:F,4,0),LEN(VLOOKUP(C182,'EsteSi-AquiSePegaLaData'!C:F,4,0))-LEN(TRIM(C182))-26)</f>
        <v xml:space="preserve">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R182" s="6" t="str">
        <f t="shared" si="12"/>
        <v>INSERT INTO mst_QuerysSqlite VALUES('01','181','EXISTE DATA PENDIENTE DE ENVIAR','0','999','--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EXISTE_DATA_PENDIENTE;','0','SCALAR','trx_ConfiguracionesDispositivosMoviles','READ','AC','44363337',GETDATE(),'44363337',GETDATE())</v>
      </c>
    </row>
    <row r="183" spans="1:18" x14ac:dyDescent="0.35">
      <c r="A183" s="1" t="s">
        <v>15</v>
      </c>
      <c r="B183" s="1" t="s">
        <v>709</v>
      </c>
      <c r="C183" s="1" t="s">
        <v>83</v>
      </c>
      <c r="D183" s="1" t="s">
        <v>19</v>
      </c>
      <c r="E183">
        <v>19</v>
      </c>
      <c r="F183" t="str">
        <f t="shared" ref="F183:F230" si="13">CONCATENATE("-- Id: ",B183," / NombreQuery: ",C183," ",Q183)</f>
        <v>-- Id: 182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G183" s="1">
        <f t="shared" si="11"/>
        <v>0</v>
      </c>
      <c r="H183" s="1" t="s">
        <v>21</v>
      </c>
      <c r="I183" s="1" t="s">
        <v>86</v>
      </c>
      <c r="J183" s="1" t="s">
        <v>23</v>
      </c>
      <c r="K183" s="1" t="s">
        <v>24</v>
      </c>
      <c r="L183" s="1" t="s">
        <v>25</v>
      </c>
      <c r="M183" s="1" t="s">
        <v>81</v>
      </c>
      <c r="N183" s="1" t="s">
        <v>25</v>
      </c>
      <c r="O183" s="1" t="s">
        <v>81</v>
      </c>
      <c r="P183">
        <v>19</v>
      </c>
      <c r="Q183" s="9" t="str">
        <f>RIGHT(VLOOKUP(C183,'EsteSi-AquiSePegaLaData'!C:F,4,0),LEN(VLOOKUP(C183,'EsteSi-AquiSePegaLaData'!C:F,4,0))-LEN(TRIM(C183))-26)</f>
        <v xml:space="preserve">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R183" s="6" t="str">
        <f t="shared" si="12"/>
        <v>INSERT INTO mst_QuerysSqlite VALUES('01','182','CREAR TABLA trx_Tareos','1','19','-- Id: 182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Id));','0','NONQUERY','trx_Tareos','CREATE TABLE','AC','44363337',GETDATE(),'44363337',GETDATE())</v>
      </c>
    </row>
    <row r="184" spans="1:18" x14ac:dyDescent="0.35">
      <c r="A184" s="1" t="s">
        <v>15</v>
      </c>
      <c r="B184" s="1" t="s">
        <v>713</v>
      </c>
      <c r="C184" s="1" t="s">
        <v>675</v>
      </c>
      <c r="D184" s="1" t="s">
        <v>19</v>
      </c>
      <c r="E184">
        <v>999</v>
      </c>
      <c r="F184" t="str">
        <f t="shared" si="13"/>
        <v>-- Id: 183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G184" s="1">
        <f t="shared" si="11"/>
        <v>11</v>
      </c>
      <c r="H184" s="1" t="s">
        <v>21</v>
      </c>
      <c r="I184" s="1" t="s">
        <v>86</v>
      </c>
      <c r="J184" s="1" t="s">
        <v>131</v>
      </c>
      <c r="K184" s="1" t="s">
        <v>24</v>
      </c>
      <c r="L184" s="1" t="s">
        <v>25</v>
      </c>
      <c r="M184" s="1" t="s">
        <v>673</v>
      </c>
      <c r="N184" s="1" t="s">
        <v>25</v>
      </c>
      <c r="O184" s="1" t="s">
        <v>673</v>
      </c>
      <c r="P184">
        <v>19</v>
      </c>
      <c r="Q184" s="9" t="str">
        <f>RIGHT(VLOOKUP(C184,'EsteSi-AquiSePegaLaData'!C:F,4,0),LEN(VLOOKUP(C184,'EsteSi-AquiSePegaLaData'!C:F,4,0))-LEN(TRIM(C184))-26)</f>
        <v xml:space="preserve">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R184" s="6" t="str">
        <f t="shared" si="12"/>
        <v>INSERT INTO mst_QuerysSqlite VALUES('01','183','ACTUALIZAR trx_Tareos','1','999','-- Id: 183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Id=?;','11','NONQUERY','trx_Tareos','UPDATE','AC','44363337',GETDATE(),'44363337',GETDATE())</v>
      </c>
    </row>
    <row r="185" spans="1:18" x14ac:dyDescent="0.35">
      <c r="A185" s="1" t="s">
        <v>15</v>
      </c>
      <c r="B185" s="1" t="s">
        <v>716</v>
      </c>
      <c r="C185" s="1" t="s">
        <v>678</v>
      </c>
      <c r="D185" s="1" t="s">
        <v>19</v>
      </c>
      <c r="E185">
        <v>999</v>
      </c>
      <c r="F185" t="str">
        <f t="shared" si="13"/>
        <v>-- Id: 184 / NombreQuery: CONTAR trx_Tareos PENDIENTES  _x000D_
SELECT COUNT( * ) _x000D_
  FROM trx_Tareos_x000D_
 WHERE IdEstado = ''PE'';</v>
      </c>
      <c r="G185" s="1">
        <f t="shared" si="11"/>
        <v>0</v>
      </c>
      <c r="H185" s="1" t="s">
        <v>124</v>
      </c>
      <c r="I185" s="1" t="s">
        <v>86</v>
      </c>
      <c r="J185" s="1" t="s">
        <v>126</v>
      </c>
      <c r="K185" s="1" t="s">
        <v>24</v>
      </c>
      <c r="L185" s="1" t="s">
        <v>25</v>
      </c>
      <c r="M185" s="1" t="s">
        <v>680</v>
      </c>
      <c r="N185" s="1" t="s">
        <v>25</v>
      </c>
      <c r="O185" s="1" t="s">
        <v>680</v>
      </c>
      <c r="P185">
        <v>19</v>
      </c>
      <c r="Q185" s="9" t="str">
        <f>RIGHT(VLOOKUP(C185,'EsteSi-AquiSePegaLaData'!C:F,4,0),LEN(VLOOKUP(C185,'EsteSi-AquiSePegaLaData'!C:F,4,0))-LEN(TRIM(C185))-26)</f>
        <v xml:space="preserve"> _x000D_
SELECT COUNT( * ) _x000D_
  FROM trx_Tareos_x000D_
 WHERE IdEstado = ''PE'';</v>
      </c>
      <c r="R185" s="6" t="str">
        <f t="shared" si="12"/>
        <v>INSERT INTO mst_QuerysSqlite VALUES('01','184','CONTAR trx_Tareos PENDIENTES','1','999','-- Id: 184 / NombreQuery: CONTAR trx_Tareos PENDIENTES  _x000D_
SELECT COUNT( * ) _x000D_
  FROM trx_Tareos_x000D_
 WHERE IdEstado = ''''PE'''';','0','SCALAR','trx_Tareos','READ','AC','44363337',GETDATE(),'44363337',GETDATE())</v>
      </c>
    </row>
    <row r="186" spans="1:18" x14ac:dyDescent="0.35">
      <c r="A186" s="1" t="s">
        <v>15</v>
      </c>
      <c r="B186" s="1" t="s">
        <v>720</v>
      </c>
      <c r="C186" s="1" t="s">
        <v>682</v>
      </c>
      <c r="D186" s="1" t="s">
        <v>19</v>
      </c>
      <c r="E186">
        <v>999</v>
      </c>
      <c r="F186" t="str">
        <f t="shared" si="13"/>
        <v>-- Id: 185 / NombreQuery: ELIMINAR TABLA trx_Tareos  _x000D_
DROP TABLE IF EXISTS trx_Tareos;</v>
      </c>
      <c r="G186" s="1">
        <f t="shared" si="11"/>
        <v>0</v>
      </c>
      <c r="H186" s="1" t="s">
        <v>21</v>
      </c>
      <c r="I186" s="1" t="s">
        <v>86</v>
      </c>
      <c r="J186" s="1" t="s">
        <v>148</v>
      </c>
      <c r="K186" s="1" t="s">
        <v>24</v>
      </c>
      <c r="L186" s="1" t="s">
        <v>25</v>
      </c>
      <c r="M186" s="1" t="s">
        <v>680</v>
      </c>
      <c r="N186" s="1" t="s">
        <v>25</v>
      </c>
      <c r="O186" s="1" t="s">
        <v>680</v>
      </c>
      <c r="P186">
        <v>19</v>
      </c>
      <c r="Q186" s="9" t="str">
        <f>RIGHT(VLOOKUP(C186,'EsteSi-AquiSePegaLaData'!C:F,4,0),LEN(VLOOKUP(C186,'EsteSi-AquiSePegaLaData'!C:F,4,0))-LEN(TRIM(C186))-26)</f>
        <v xml:space="preserve"> _x000D_
DROP TABLE IF EXISTS trx_Tareos;</v>
      </c>
      <c r="R186" s="6" t="str">
        <f t="shared" si="12"/>
        <v>INSERT INTO mst_QuerysSqlite VALUES('01','185','ELIMINAR TABLA trx_Tareos','1','999','-- Id: 185 / NombreQuery: ELIMINAR TABLA trx_Tareos  _x000D_
DROP TABLE IF EXISTS trx_Tareos;','0','NONQUERY','trx_Tareos','DELETE TABLE','AC','44363337',GETDATE(),'44363337',GETDATE())</v>
      </c>
    </row>
    <row r="187" spans="1:18" x14ac:dyDescent="0.35">
      <c r="A187" s="1" t="s">
        <v>15</v>
      </c>
      <c r="B187" s="1" t="s">
        <v>723</v>
      </c>
      <c r="C187" s="1" t="s">
        <v>685</v>
      </c>
      <c r="D187" s="1" t="s">
        <v>19</v>
      </c>
      <c r="E187">
        <v>999</v>
      </c>
      <c r="F187" t="str">
        <f t="shared" si="13"/>
        <v>-- Id: 186 / NombreQuery: ELIMINAR trx_Tareos  _x000D_
DELETE FROM trx_Tareos_x000D_
      WHERE IdEmpresa = ? AND _x000D_
            Id = ?;</v>
      </c>
      <c r="G187" s="1">
        <f t="shared" si="11"/>
        <v>2</v>
      </c>
      <c r="H187" s="1" t="s">
        <v>21</v>
      </c>
      <c r="I187" s="1" t="s">
        <v>86</v>
      </c>
      <c r="J187" s="1" t="s">
        <v>143</v>
      </c>
      <c r="K187" s="1" t="s">
        <v>24</v>
      </c>
      <c r="L187" s="1" t="s">
        <v>25</v>
      </c>
      <c r="M187" s="1" t="s">
        <v>687</v>
      </c>
      <c r="N187" s="1" t="s">
        <v>25</v>
      </c>
      <c r="O187" s="1" t="s">
        <v>687</v>
      </c>
      <c r="P187">
        <v>19</v>
      </c>
      <c r="Q187" s="9" t="str">
        <f>RIGHT(VLOOKUP(C187,'EsteSi-AquiSePegaLaData'!C:F,4,0),LEN(VLOOKUP(C187,'EsteSi-AquiSePegaLaData'!C:F,4,0))-LEN(TRIM(C187))-26)</f>
        <v xml:space="preserve"> _x000D_
DELETE FROM trx_Tareos_x000D_
      WHERE IdEmpresa = ? AND _x000D_
            Id = ?;</v>
      </c>
      <c r="R187" s="6" t="str">
        <f t="shared" si="12"/>
        <v>INSERT INTO mst_QuerysSqlite VALUES('01','186','ELIMINAR trx_Tareos','1','999','-- Id: 186 / NombreQuery: ELIMINAR trx_Tareos  _x000D_
DELETE FROM trx_Tareos_x000D_
      WHERE IdEmpresa = ? AND _x000D_
            Id = ?;','2','NONQUERY','trx_Tareos','DELETE','AC','44363337',GETDATE(),'44363337',GETDATE())</v>
      </c>
    </row>
    <row r="188" spans="1:18" x14ac:dyDescent="0.35">
      <c r="A188" s="1" t="s">
        <v>15</v>
      </c>
      <c r="B188" s="1" t="s">
        <v>727</v>
      </c>
      <c r="C188" s="1" t="s">
        <v>689</v>
      </c>
      <c r="D188" s="1" t="s">
        <v>19</v>
      </c>
      <c r="E188">
        <v>999</v>
      </c>
      <c r="F188" t="str">
        <f t="shared" si="13"/>
        <v>-- Id: 187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G188" s="1">
        <f t="shared" si="11"/>
        <v>11</v>
      </c>
      <c r="H188" s="1" t="s">
        <v>21</v>
      </c>
      <c r="I188" s="1" t="s">
        <v>86</v>
      </c>
      <c r="J188" s="1" t="s">
        <v>152</v>
      </c>
      <c r="K188" s="1" t="s">
        <v>24</v>
      </c>
      <c r="L188" s="1" t="s">
        <v>25</v>
      </c>
      <c r="M188" s="1" t="s">
        <v>687</v>
      </c>
      <c r="N188" s="1" t="s">
        <v>25</v>
      </c>
      <c r="O188" s="1" t="s">
        <v>687</v>
      </c>
      <c r="P188">
        <v>19</v>
      </c>
      <c r="Q188" s="9" t="str">
        <f>RIGHT(VLOOKUP(C188,'EsteSi-AquiSePegaLaData'!C:F,4,0),LEN(VLOOKUP(C188,'EsteSi-AquiSePegaLaData'!C:F,4,0))-LEN(TRIM(C188))-26)</f>
        <v xml:space="preserve">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R188" s="6" t="str">
        <f t="shared" si="12"/>
        <v>INSERT INTO mst_QuerysSqlite VALUES('01','187','INSERTAR trx_Tareos','1','999','-- Id: 187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VARCHAR(500)','11','NONQUERY','trx_Tareos','CREATE','AC','44363337',GETDATE(),'44363337',GETDATE())</v>
      </c>
    </row>
    <row r="189" spans="1:18" x14ac:dyDescent="0.35">
      <c r="A189" s="1" t="s">
        <v>15</v>
      </c>
      <c r="B189" s="1" t="s">
        <v>730</v>
      </c>
      <c r="C189" s="1" t="s">
        <v>692</v>
      </c>
      <c r="D189" s="1" t="s">
        <v>19</v>
      </c>
      <c r="E189">
        <v>999</v>
      </c>
      <c r="F189" t="str">
        <f t="shared" si="13"/>
        <v>-- Id: 188 / NombreQuery: LIMPIAR TABLA trx_Tareos  _x000D_
DELETE FROM trx_Tareos;</v>
      </c>
      <c r="G189" s="1">
        <f t="shared" si="11"/>
        <v>0</v>
      </c>
      <c r="H189" s="1" t="s">
        <v>21</v>
      </c>
      <c r="I189" s="1" t="s">
        <v>86</v>
      </c>
      <c r="J189" s="1" t="s">
        <v>143</v>
      </c>
      <c r="K189" s="1" t="s">
        <v>24</v>
      </c>
      <c r="L189" s="1" t="s">
        <v>25</v>
      </c>
      <c r="M189" s="1" t="s">
        <v>694</v>
      </c>
      <c r="N189" s="1" t="s">
        <v>25</v>
      </c>
      <c r="O189" s="1" t="s">
        <v>694</v>
      </c>
      <c r="P189">
        <v>19</v>
      </c>
      <c r="Q189" s="9" t="str">
        <f>RIGHT(VLOOKUP(C189,'EsteSi-AquiSePegaLaData'!C:F,4,0),LEN(VLOOKUP(C189,'EsteSi-AquiSePegaLaData'!C:F,4,0))-LEN(TRIM(C189))-26)</f>
        <v xml:space="preserve"> _x000D_
DELETE FROM trx_Tareos;</v>
      </c>
      <c r="R189" s="6" t="str">
        <f t="shared" si="12"/>
        <v>INSERT INTO mst_QuerysSqlite VALUES('01','188','LIMPIAR TABLA trx_Tareos','1','999','-- Id: 188 / NombreQuery: LIMPIAR TABLA trx_Tareos  _x000D_
DELETE FROM trx_Tareos;','0','NONQUERY','trx_Tareos','DELETE','AC','44363337',GETDATE(),'44363337',GETDATE())</v>
      </c>
    </row>
    <row r="190" spans="1:18" x14ac:dyDescent="0.35">
      <c r="A190" s="1" t="s">
        <v>15</v>
      </c>
      <c r="B190" s="1" t="s">
        <v>734</v>
      </c>
      <c r="C190" s="1" t="s">
        <v>696</v>
      </c>
      <c r="D190" s="1" t="s">
        <v>19</v>
      </c>
      <c r="E190">
        <v>999</v>
      </c>
      <c r="F190" t="str">
        <f t="shared" si="13"/>
        <v>-- Id: 189 / NombreQuery: LISTAR trx_Tareos  _x000D_
SELECT *_x000D_
  FROM trx_Tareos;</v>
      </c>
      <c r="G190" s="1">
        <f t="shared" si="11"/>
        <v>0</v>
      </c>
      <c r="H190" s="1" t="s">
        <v>135</v>
      </c>
      <c r="I190" s="1" t="s">
        <v>86</v>
      </c>
      <c r="J190" s="1" t="s">
        <v>126</v>
      </c>
      <c r="K190" s="1" t="s">
        <v>24</v>
      </c>
      <c r="L190" s="1" t="s">
        <v>25</v>
      </c>
      <c r="M190" s="1" t="s">
        <v>694</v>
      </c>
      <c r="N190" s="1" t="s">
        <v>25</v>
      </c>
      <c r="O190" s="1" t="s">
        <v>694</v>
      </c>
      <c r="P190">
        <v>19</v>
      </c>
      <c r="Q190" s="9" t="str">
        <f>RIGHT(VLOOKUP(C190,'EsteSi-AquiSePegaLaData'!C:F,4,0),LEN(VLOOKUP(C190,'EsteSi-AquiSePegaLaData'!C:F,4,0))-LEN(TRIM(C190))-26)</f>
        <v xml:space="preserve"> _x000D_
SELECT *_x000D_
  FROM trx_Tareos;</v>
      </c>
      <c r="R190" s="6" t="str">
        <f t="shared" si="12"/>
        <v>INSERT INTO mst_QuerysSqlite VALUES('01','189','LISTAR trx_Tareos','1','999','-- Id: 189 / NombreQuery: LISTAR trx_Tareos  _x000D_
SELECT *_x000D_
  FROM trx_Tareos;','0','DATATABLE','trx_Tareos','READ','AC','44363337',GETDATE(),'44363337',GETDATE())</v>
      </c>
    </row>
    <row r="191" spans="1:18" x14ac:dyDescent="0.35">
      <c r="A191" s="1" t="s">
        <v>15</v>
      </c>
      <c r="B191" s="1" t="s">
        <v>738</v>
      </c>
      <c r="C191" s="1" t="s">
        <v>699</v>
      </c>
      <c r="D191" s="1" t="s">
        <v>19</v>
      </c>
      <c r="E191">
        <v>999</v>
      </c>
      <c r="F191" t="str">
        <f t="shared" si="13"/>
        <v>-- Id: 190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G191" s="1">
        <f t="shared" si="11"/>
        <v>4</v>
      </c>
      <c r="H191" s="1" t="s">
        <v>135</v>
      </c>
      <c r="I191" s="1" t="s">
        <v>86</v>
      </c>
      <c r="J191" s="1" t="s">
        <v>126</v>
      </c>
      <c r="K191" s="1" t="s">
        <v>24</v>
      </c>
      <c r="L191" s="1" t="s">
        <v>25</v>
      </c>
      <c r="M191" s="1" t="s">
        <v>701</v>
      </c>
      <c r="N191" s="1" t="s">
        <v>25</v>
      </c>
      <c r="O191" s="1" t="s">
        <v>701</v>
      </c>
      <c r="P191">
        <v>19</v>
      </c>
      <c r="Q191" s="9" t="str">
        <f>RIGHT(VLOOKUP(C191,'EsteSi-AquiSePegaLaData'!C:F,4,0),LEN(VLOOKUP(C191,'EsteSi-AquiSePegaLaData'!C:F,4,0))-LEN(TRIM(C191))-26)</f>
        <v xml:space="preserve">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R191" s="6" t="str">
        <f t="shared" si="12"/>
        <v>INSERT INTO mst_QuerysSqlite VALUES('01','190','OBTENER trx_Tareos X ESTADO Y RANGO FECHA','1','999','-- Id: 190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?;','4','DATATABLE','trx_Tareos','READ','AC','44363337',GETDATE(),'44363337',GETDATE())</v>
      </c>
    </row>
    <row r="192" spans="1:18" x14ac:dyDescent="0.35">
      <c r="A192" s="1" t="s">
        <v>15</v>
      </c>
      <c r="B192" s="1" t="s">
        <v>742</v>
      </c>
      <c r="C192" s="1" t="s">
        <v>703</v>
      </c>
      <c r="D192" s="1" t="s">
        <v>19</v>
      </c>
      <c r="E192">
        <v>999</v>
      </c>
      <c r="F192" t="str">
        <f t="shared" si="13"/>
        <v>-- Id: 191 / NombreQuery: OBTENER trx_Tareos X ID  _x000D_
SELECT *_x000D_
  FROM trx_Tareos_x000D_
 WHERE IdEmpresa = ? AND _x000D_
       Id = ?;</v>
      </c>
      <c r="G192" s="1">
        <f t="shared" si="11"/>
        <v>2</v>
      </c>
      <c r="H192" s="1" t="s">
        <v>135</v>
      </c>
      <c r="I192" s="1" t="s">
        <v>86</v>
      </c>
      <c r="J192" s="1" t="s">
        <v>126</v>
      </c>
      <c r="K192" s="1" t="s">
        <v>24</v>
      </c>
      <c r="L192" s="1" t="s">
        <v>25</v>
      </c>
      <c r="M192" s="1" t="s">
        <v>705</v>
      </c>
      <c r="N192" s="1" t="s">
        <v>25</v>
      </c>
      <c r="O192" s="1" t="s">
        <v>705</v>
      </c>
      <c r="P192">
        <v>19</v>
      </c>
      <c r="Q192" s="9" t="str">
        <f>RIGHT(VLOOKUP(C192,'EsteSi-AquiSePegaLaData'!C:F,4,0),LEN(VLOOKUP(C192,'EsteSi-AquiSePegaLaData'!C:F,4,0))-LEN(TRIM(C192))-26)</f>
        <v xml:space="preserve"> _x000D_
SELECT *_x000D_
  FROM trx_Tareos_x000D_
 WHERE IdEmpresa = ? AND _x000D_
       Id = ?;</v>
      </c>
      <c r="R192" s="6" t="str">
        <f t="shared" si="12"/>
        <v>INSERT INTO mst_QuerysSqlite VALUES('01','191','OBTENER trx_Tareos X ID','1','999','-- Id: 191 / NombreQuery: OBTENER trx_Tareos X ID  _x000D_
SELECT *_x000D_
  FROM trx_Tareos_x000D_
 WHERE IdEmpresa = ? AND _x000D_
       Id = ?;','2','DATATABLE','trx_Tareos','READ','AC','44363337',GETDATE(),'44363337',GETDATE())</v>
      </c>
    </row>
    <row r="193" spans="1:18" x14ac:dyDescent="0.35">
      <c r="A193" s="1" t="s">
        <v>15</v>
      </c>
      <c r="B193" s="1" t="s">
        <v>746</v>
      </c>
      <c r="C193" s="1" t="s">
        <v>707</v>
      </c>
      <c r="D193" s="1" t="s">
        <v>19</v>
      </c>
      <c r="E193">
        <v>999</v>
      </c>
      <c r="F193" t="str">
        <f t="shared" si="13"/>
        <v>-- Id: 192 / NombreQuery: OBTENER ULTIMO trx_Tareos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v>
      </c>
      <c r="G193" s="1">
        <f t="shared" si="11"/>
        <v>0</v>
      </c>
      <c r="H193" s="1" t="s">
        <v>124</v>
      </c>
      <c r="I193" s="1" t="s">
        <v>86</v>
      </c>
      <c r="J193" s="1" t="s">
        <v>126</v>
      </c>
      <c r="K193" s="1" t="s">
        <v>24</v>
      </c>
      <c r="L193" s="1" t="s">
        <v>25</v>
      </c>
      <c r="M193" s="1" t="s">
        <v>705</v>
      </c>
      <c r="N193" s="1" t="s">
        <v>25</v>
      </c>
      <c r="O193" s="1" t="s">
        <v>705</v>
      </c>
      <c r="P193">
        <v>19</v>
      </c>
      <c r="Q193" s="9" t="str">
        <f>RIGHT(VLOOKUP(C193,'EsteSi-AquiSePegaLaData'!C:F,4,0),LEN(VLOOKUP(C193,'EsteSi-AquiSePegaLaData'!C:F,4,0))-LEN(TRIM(C193))-26)</f>
        <v xml:space="preserve">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v>
      </c>
      <c r="R193" s="6" t="str">
        <f t="shared" si="12"/>
        <v>INSERT INTO mst_QuerysSqlite VALUES('01','192','OBTENER ULTIMO trx_Tareos','1','999','-- Id: 192 / NombreQuery: OBTENER ULTIMO trx_Tareos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trx_Tareos;','0','SCALAR','trx_Tareos','READ','AC','44363337',GETDATE(),'44363337',GETDATE())</v>
      </c>
    </row>
    <row r="194" spans="1:18" x14ac:dyDescent="0.35">
      <c r="A194" s="1" t="s">
        <v>15</v>
      </c>
      <c r="B194" s="1" t="s">
        <v>750</v>
      </c>
      <c r="C194" s="1" t="s">
        <v>782</v>
      </c>
      <c r="D194" s="1" t="s">
        <v>18</v>
      </c>
      <c r="E194">
        <v>999</v>
      </c>
      <c r="F194" t="str">
        <f t="shared" si="13"/>
        <v xml:space="preserve">-- Id: 193 / NombreQuery: TRANSFERIR trx_Tareos  _x000D_
EXEC sp_Dgm_Tareos_TransferirTareo </v>
      </c>
      <c r="G194" s="1">
        <f t="shared" si="11"/>
        <v>0</v>
      </c>
      <c r="H194" s="1" t="s">
        <v>135</v>
      </c>
      <c r="I194" s="1" t="s">
        <v>86</v>
      </c>
      <c r="J194" s="1" t="s">
        <v>126</v>
      </c>
      <c r="K194" s="1" t="s">
        <v>24</v>
      </c>
      <c r="L194" s="1" t="s">
        <v>25</v>
      </c>
      <c r="M194" s="1" t="s">
        <v>780</v>
      </c>
      <c r="N194" s="1" t="s">
        <v>25</v>
      </c>
      <c r="O194" s="1" t="s">
        <v>780</v>
      </c>
      <c r="P194">
        <v>19</v>
      </c>
      <c r="Q194" s="9" t="str">
        <f>RIGHT(VLOOKUP(C194,'EsteSi-AquiSePegaLaData'!C:F,4,0),LEN(VLOOKUP(C194,'EsteSi-AquiSePegaLaData'!C:F,4,0))-LEN(TRIM(C194))-26)</f>
        <v xml:space="preserve"> _x000D_
EXEC sp_Dgm_Tareos_TransferirTareo </v>
      </c>
      <c r="R194" s="6" t="str">
        <f t="shared" si="12"/>
        <v>INSERT INTO mst_QuerysSqlite VALUES('01','193','TRANSFERIR trx_Tareos','0','999','-- Id: 193 / NombreQuery: TRANSFERIR trx_Tareos  _x000D_
EXEC sp_Dgm_Tareos_TransferirTareo ','0','DATATABLE','trx_Tareos','READ','AC','44363337',GETDATE(),'44363337',GETDATE())</v>
      </c>
    </row>
    <row r="195" spans="1:18" x14ac:dyDescent="0.35">
      <c r="A195" s="1" t="s">
        <v>15</v>
      </c>
      <c r="B195" s="1" t="s">
        <v>755</v>
      </c>
      <c r="C195" s="1" t="s">
        <v>789</v>
      </c>
      <c r="D195" s="1" t="s">
        <v>19</v>
      </c>
      <c r="E195">
        <v>999</v>
      </c>
      <c r="F195" t="str">
        <f t="shared" si="13"/>
        <v>-- Id: 194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G195" s="1">
        <f t="shared" si="11"/>
        <v>2</v>
      </c>
      <c r="H195" s="1" t="s">
        <v>135</v>
      </c>
      <c r="I195" s="1" t="s">
        <v>86</v>
      </c>
      <c r="J195" s="1" t="s">
        <v>126</v>
      </c>
      <c r="K195" s="1" t="s">
        <v>24</v>
      </c>
      <c r="L195" s="1" t="s">
        <v>25</v>
      </c>
      <c r="M195" s="1" t="s">
        <v>791</v>
      </c>
      <c r="N195" s="1" t="s">
        <v>25</v>
      </c>
      <c r="O195" s="1" t="s">
        <v>791</v>
      </c>
      <c r="P195">
        <v>19</v>
      </c>
      <c r="Q195" s="9" t="str">
        <f>RIGHT(VLOOKUP(C195,'EsteSi-AquiSePegaLaData'!C:F,4,0),LEN(VLOOKUP(C195,'EsteSi-AquiSePegaLaData'!C:F,4,0))-LEN(TRIM(C195))-26)</f>
        <v xml:space="preserve">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R195" s="6" t="str">
        <f t="shared" si="12"/>
        <v>INSERT INTO mst_QuerysSqlite VALUES('01','194','OBTENER trx_Tareos XA TRANSFERIR','1','999','-- Id: 194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?;','2','DATATABLE','trx_Tareos','READ','AC','44363337',GETDATE(),'44363337',GETDATE())</v>
      </c>
    </row>
    <row r="196" spans="1:18" x14ac:dyDescent="0.35">
      <c r="A196" s="1" t="s">
        <v>15</v>
      </c>
      <c r="B196" s="1" t="s">
        <v>759</v>
      </c>
      <c r="C196" s="1" t="s">
        <v>797</v>
      </c>
      <c r="D196" s="1" t="s">
        <v>19</v>
      </c>
      <c r="E196">
        <v>999</v>
      </c>
      <c r="F196" t="str">
        <f t="shared" si="13"/>
        <v>-- Id: 195 / NombreQuery: MARCAR TAREO COMO TRANSFERIDO  _x000D_
UPDATE trx_tareos_x000D_
   SET IdEstado = ''TR'',_x000D_
       FechaHoraTransferencia = ?,_x000D_
       IdUsuarioActualiza = ?,_x000D_
       FechaHoraActualizacion = DATETIME(''now'', ''localtime'') _x000D_
 WHERE IdEmpresa = ? AND _x000D_
       Id = ?;</v>
      </c>
      <c r="G196" s="1">
        <f t="shared" si="11"/>
        <v>4</v>
      </c>
      <c r="H196" s="1" t="s">
        <v>135</v>
      </c>
      <c r="I196" s="1" t="s">
        <v>86</v>
      </c>
      <c r="J196" s="1" t="s">
        <v>126</v>
      </c>
      <c r="K196" s="1" t="s">
        <v>24</v>
      </c>
      <c r="L196" s="1" t="s">
        <v>25</v>
      </c>
      <c r="M196" s="1" t="s">
        <v>799</v>
      </c>
      <c r="N196" s="1" t="s">
        <v>25</v>
      </c>
      <c r="O196" s="1" t="s">
        <v>799</v>
      </c>
      <c r="P196">
        <v>19</v>
      </c>
      <c r="Q196" s="9" t="str">
        <f>RIGHT(VLOOKUP(C196,'EsteSi-AquiSePegaLaData'!C:F,4,0),LEN(VLOOKUP(C196,'EsteSi-AquiSePegaLaData'!C:F,4,0))-LEN(TRIM(C196))-26)</f>
        <v xml:space="preserve"> _x000D_
UPDATE trx_tareos_x000D_
   SET IdEstado = ''TR'',_x000D_
       FechaHoraTransferencia = ?,_x000D_
       IdUsuarioActualiza = ?,_x000D_
       FechaHoraActualizacion = DATETIME(''now'', ''localtime'') _x000D_
 WHERE IdEmpresa = ? AND _x000D_
       Id = ?;</v>
      </c>
      <c r="R196" s="6" t="str">
        <f t="shared" si="12"/>
        <v>INSERT INTO mst_QuerysSqlite VALUES('01','195','MARCAR TAREO COMO TRANSFERIDO','1','999','-- Id: 195 / NombreQuery: MARCAR TAREO COMO TRANSFERIDO  _x000D_
UPDATE trx_tareos_x000D_
   SET IdEstado = ''''TR'''',_x000D_
       FechaHoraTransferencia = ?,_x000D_
       IdUsuarioActualiza = ?,_x000D_
       FechaHoraActualizacion = DATETIME(''''now'''', ''''localtime'''') _x000D_
 WHERE IdEmpresa = ? AND _x000D_
       Id = ?;','4','DATATABLE','trx_Tareos','READ','AC','44363337',GETDATE(),'44363337',GETDATE())</v>
      </c>
    </row>
    <row r="197" spans="1:18" x14ac:dyDescent="0.35">
      <c r="A197" s="1" t="s">
        <v>15</v>
      </c>
      <c r="B197" s="1" t="s">
        <v>763</v>
      </c>
      <c r="C197" s="1" t="s">
        <v>804</v>
      </c>
      <c r="D197" s="1" t="s">
        <v>19</v>
      </c>
      <c r="E197">
        <v>999</v>
      </c>
      <c r="F197" t="str">
        <f t="shared" si="13"/>
        <v>-- Id: 196 / NombreQuery: ELIMINAR trx_Tareos PENDIENTES X ID  _x000D_
DELETE FROM trx_Tareos_x000D_
      WHERE IdEstado = ''PE'' AND _x000D_
            IdEmpresa = ? AND _x000D_
            Id = ?;_x000D_
_x000D_
SELECT ''1'';</v>
      </c>
      <c r="G197" s="1">
        <f t="shared" ref="G197:G249" si="14">LEN(F197)-LEN(SUBSTITUTE(F197,"?",""))</f>
        <v>2</v>
      </c>
      <c r="H197" s="1" t="s">
        <v>21</v>
      </c>
      <c r="I197" s="1" t="s">
        <v>86</v>
      </c>
      <c r="J197" s="1" t="s">
        <v>143</v>
      </c>
      <c r="K197" s="1" t="s">
        <v>24</v>
      </c>
      <c r="L197" s="1" t="s">
        <v>25</v>
      </c>
      <c r="M197" s="1" t="s">
        <v>806</v>
      </c>
      <c r="N197" s="1" t="s">
        <v>25</v>
      </c>
      <c r="O197" s="1" t="s">
        <v>806</v>
      </c>
      <c r="P197">
        <v>19</v>
      </c>
      <c r="Q197" s="9" t="str">
        <f>RIGHT(VLOOKUP(C197,'EsteSi-AquiSePegaLaData'!C:F,4,0),LEN(VLOOKUP(C197,'EsteSi-AquiSePegaLaData'!C:F,4,0))-LEN(TRIM(C197))-26)</f>
        <v xml:space="preserve"> _x000D_
DELETE FROM trx_Tareos_x000D_
      WHERE IdEstado = ''PE'' AND _x000D_
            IdEmpresa = ? AND _x000D_
            Id = ?;_x000D_
_x000D_
SELECT ''1'';</v>
      </c>
      <c r="R197" s="6" t="str">
        <f t="shared" si="12"/>
        <v>INSERT INTO mst_QuerysSqlite VALUES('01','196','ELIMINAR trx_Tareos PENDIENTES X ID','1','999','-- Id: 196 / NombreQuery: ELIMINAR trx_Tareos PENDIENTES X ID  _x000D_
DELETE FROM trx_Tareos_x000D_
      WHERE IdEstado = ''''PE'''' AND _x000D_
            IdEmpresa = ? AND _x000D_
            Id = ?;_x000D_
_x000D_
SELECT ''''1'''';','2','NONQUERY','trx_Tareos','DELETE','AC','44363337',GETDATE(),'44363337',GETDATE())</v>
      </c>
    </row>
    <row r="198" spans="1:18" x14ac:dyDescent="0.35">
      <c r="A198" s="1" t="s">
        <v>15</v>
      </c>
      <c r="B198" s="1" t="s">
        <v>766</v>
      </c>
      <c r="C198" s="1" t="s">
        <v>808</v>
      </c>
      <c r="D198" s="1" t="s">
        <v>19</v>
      </c>
      <c r="E198">
        <v>999</v>
      </c>
      <c r="F198" t="str">
        <f t="shared" si="13"/>
        <v>-- Id: 197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G198" s="1">
        <f t="shared" si="14"/>
        <v>3</v>
      </c>
      <c r="H198" s="1" t="s">
        <v>21</v>
      </c>
      <c r="I198" s="1" t="s">
        <v>86</v>
      </c>
      <c r="J198" s="1" t="s">
        <v>143</v>
      </c>
      <c r="K198" s="1" t="s">
        <v>24</v>
      </c>
      <c r="L198" s="1" t="s">
        <v>25</v>
      </c>
      <c r="M198" s="1" t="s">
        <v>810</v>
      </c>
      <c r="N198" s="1" t="s">
        <v>25</v>
      </c>
      <c r="O198" s="1" t="s">
        <v>810</v>
      </c>
      <c r="P198">
        <v>19</v>
      </c>
      <c r="Q198" s="9" t="str">
        <f>RIGHT(VLOOKUP(C198,'EsteSi-AquiSePegaLaData'!C:F,4,0),LEN(VLOOKUP(C198,'EsteSi-AquiSePegaLaData'!C:F,4,0))-LEN(TRIM(C198))-26)</f>
        <v xml:space="preserve">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R198" s="6" t="str">
        <f t="shared" ref="R198:R253" si="15">CONCATENATE("INSERT INTO mst_QuerysSqlite VALUES('",A198,"','",B198,"','",C198,"','",D198,"','",E198,"','",SUBSTITUTE(F198,"''","''''"),"','",G198,"','",H198,"','",I198,"','",J198,"','",K198,"','44363337',GETDATE(),'44363337',GETDATE())")</f>
        <v>INSERT INTO mst_QuerysSqlite VALUES('01','197','TAREOS REPORTE RESUMEN 1','1','999','-- Id: 197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T.Fecha;','3','NONQUERY','trx_Tareos','DELETE','AC','44363337',GETDATE(),'44363337',GETDATE())</v>
      </c>
    </row>
    <row r="199" spans="1:18" x14ac:dyDescent="0.35">
      <c r="A199" s="1" t="s">
        <v>15</v>
      </c>
      <c r="B199" s="1" t="s">
        <v>770</v>
      </c>
      <c r="C199" s="1" t="s">
        <v>812</v>
      </c>
      <c r="D199" s="1" t="s">
        <v>19</v>
      </c>
      <c r="E199">
        <v>999</v>
      </c>
      <c r="F199" t="str">
        <f t="shared" si="13"/>
        <v>-- Id: 198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G199" s="1">
        <f t="shared" si="14"/>
        <v>3</v>
      </c>
      <c r="H199" s="1" t="s">
        <v>21</v>
      </c>
      <c r="I199" s="1" t="s">
        <v>86</v>
      </c>
      <c r="J199" s="1" t="s">
        <v>143</v>
      </c>
      <c r="K199" s="1" t="s">
        <v>24</v>
      </c>
      <c r="L199" s="1" t="s">
        <v>25</v>
      </c>
      <c r="M199" s="1" t="s">
        <v>814</v>
      </c>
      <c r="N199" s="1" t="s">
        <v>25</v>
      </c>
      <c r="O199" s="1" t="s">
        <v>814</v>
      </c>
      <c r="P199">
        <v>19</v>
      </c>
      <c r="Q199" s="9" t="str">
        <f>RIGHT(VLOOKUP(C199,'EsteSi-AquiSePegaLaData'!C:F,4,0),LEN(VLOOKUP(C199,'EsteSi-AquiSePegaLaData'!C:F,4,0))-LEN(TRIM(C199))-26)</f>
        <v xml:space="preserve">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R199" s="6" t="str">
        <f t="shared" si="15"/>
        <v>INSERT INTO mst_QuerysSqlite VALUES('01','198','TAREOS REPORTE RESUMEN 2','1','999','-- Id: 198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RTRIM(CON.Dex);','3','NONQUERY','trx_Tareos','DELETE','AC','44363337',GETDATE(),'44363337',GETDATE())</v>
      </c>
    </row>
    <row r="200" spans="1:18" x14ac:dyDescent="0.35">
      <c r="A200" s="1" t="s">
        <v>15</v>
      </c>
      <c r="B200" s="1" t="s">
        <v>773</v>
      </c>
      <c r="C200" s="1" t="s">
        <v>816</v>
      </c>
      <c r="D200" s="1" t="s">
        <v>19</v>
      </c>
      <c r="E200">
        <v>999</v>
      </c>
      <c r="F200" t="str">
        <f t="shared" si="13"/>
        <v>-- Id: 199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G200" s="1">
        <f t="shared" si="14"/>
        <v>3</v>
      </c>
      <c r="H200" s="1" t="s">
        <v>21</v>
      </c>
      <c r="I200" s="1" t="s">
        <v>86</v>
      </c>
      <c r="J200" s="1" t="s">
        <v>143</v>
      </c>
      <c r="K200" s="1" t="s">
        <v>24</v>
      </c>
      <c r="L200" s="1" t="s">
        <v>25</v>
      </c>
      <c r="M200" s="1" t="s">
        <v>818</v>
      </c>
      <c r="N200" s="1" t="s">
        <v>25</v>
      </c>
      <c r="O200" s="1" t="s">
        <v>818</v>
      </c>
      <c r="P200">
        <v>19</v>
      </c>
      <c r="Q200" s="9" t="str">
        <f>RIGHT(VLOOKUP(C200,'EsteSi-AquiSePegaLaData'!C:F,4,0),LEN(VLOOKUP(C200,'EsteSi-AquiSePegaLaData'!C:F,4,0))-LEN(TRIM(C200))-26)</f>
        <v xml:space="preserve">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R200" s="6" t="str">
        <f t="shared" si="15"/>
        <v>INSERT INTO mst_QuerysSqlite VALUES('01','199','TAREOS REPORTE RESUMEN 3','1','999','-- Id: 199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RTRIM(LAB.Dex);','3','NONQUERY','trx_Tareos','DELETE','AC','44363337',GETDATE(),'44363337',GETDATE())</v>
      </c>
    </row>
    <row r="201" spans="1:18" x14ac:dyDescent="0.35">
      <c r="A201" s="1" t="s">
        <v>15</v>
      </c>
      <c r="B201" s="1" t="s">
        <v>777</v>
      </c>
      <c r="C201" s="1" t="s">
        <v>820</v>
      </c>
      <c r="D201" s="1" t="s">
        <v>19</v>
      </c>
      <c r="E201">
        <v>999</v>
      </c>
      <c r="F201" t="str">
        <f t="shared" si="13"/>
        <v>-- Id: 200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G201" s="1">
        <f t="shared" si="14"/>
        <v>2</v>
      </c>
      <c r="H201" s="1" t="s">
        <v>21</v>
      </c>
      <c r="I201" s="1" t="s">
        <v>86</v>
      </c>
      <c r="J201" s="1" t="s">
        <v>143</v>
      </c>
      <c r="K201" s="1" t="s">
        <v>24</v>
      </c>
      <c r="L201" s="1" t="s">
        <v>25</v>
      </c>
      <c r="M201" s="1" t="s">
        <v>822</v>
      </c>
      <c r="N201" s="1" t="s">
        <v>25</v>
      </c>
      <c r="O201" s="1" t="s">
        <v>822</v>
      </c>
      <c r="P201">
        <v>19</v>
      </c>
      <c r="Q201" s="9" t="str">
        <f>RIGHT(VLOOKUP(C201,'EsteSi-AquiSePegaLaData'!C:F,4,0),LEN(VLOOKUP(C201,'EsteSi-AquiSePegaLaData'!C:F,4,0))-LEN(TRIM(C201))-26)</f>
        <v xml:space="preserve">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R201" s="6" t="str">
        <f t="shared" si="15"/>
        <v>INSERT INTO mst_QuerysSqlite VALUES('01','200','OBTENER SUPERVISORES X DIA','1','999','-- Id: 200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?;','2','NONQUERY','trx_Tareos','DELETE','AC','44363337',GETDATE(),'44363337',GETDATE())</v>
      </c>
    </row>
    <row r="202" spans="1:18" x14ac:dyDescent="0.35">
      <c r="A202" s="1" t="s">
        <v>15</v>
      </c>
      <c r="B202" s="1" t="s">
        <v>781</v>
      </c>
      <c r="C202" s="1" t="s">
        <v>88</v>
      </c>
      <c r="D202" s="1" t="s">
        <v>19</v>
      </c>
      <c r="E202">
        <v>20</v>
      </c>
      <c r="F202" t="str">
        <f t="shared" si="13"/>
        <v>-- Id: 201 / NombreQuery: CREAR TABLA trx_Tareos_Detalle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v>
      </c>
      <c r="G202" s="1">
        <f t="shared" si="14"/>
        <v>0</v>
      </c>
      <c r="H202" s="1" t="s">
        <v>21</v>
      </c>
      <c r="I202" s="1" t="s">
        <v>91</v>
      </c>
      <c r="J202" s="1" t="s">
        <v>23</v>
      </c>
      <c r="K202" s="1" t="s">
        <v>24</v>
      </c>
      <c r="L202" s="1" t="s">
        <v>25</v>
      </c>
      <c r="M202" s="1" t="s">
        <v>92</v>
      </c>
      <c r="N202" s="1" t="s">
        <v>25</v>
      </c>
      <c r="O202" s="1" t="s">
        <v>92</v>
      </c>
      <c r="P202">
        <v>20</v>
      </c>
      <c r="Q202" s="9" t="str">
        <f>RIGHT(VLOOKUP(C202,'EsteSi-AquiSePegaLaData'!C:F,4,0),LEN(VLOOKUP(C202,'EsteSi-AquiSePegaLaData'!C:F,4,0))-LEN(TRIM(C202))-26)</f>
        <v xml:space="preserv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v>
      </c>
      <c r="R202" s="6" t="str">
        <f t="shared" si="15"/>
        <v>INSERT INTO mst_QuerysSqlite VALUES('01','201','CREAR TABLA trx_Tareos_Detalle','1','20','-- Id: 201 / NombreQuery: CREAR TABLA trx_Tareos_Detalle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Id));','0','NONQUERY','trx_Tareos_Detalle','CREATE TABLE','AC','44363337',GETDATE(),'44363337',GETDATE())</v>
      </c>
    </row>
    <row r="203" spans="1:18" x14ac:dyDescent="0.35">
      <c r="A203" s="1" t="s">
        <v>15</v>
      </c>
      <c r="B203" s="1" t="s">
        <v>784</v>
      </c>
      <c r="C203" s="1" t="s">
        <v>710</v>
      </c>
      <c r="D203" s="1" t="s">
        <v>19</v>
      </c>
      <c r="E203">
        <v>999</v>
      </c>
      <c r="F203" t="str">
        <f t="shared" si="13"/>
        <v>-- Id: 202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G203" s="1">
        <f t="shared" si="14"/>
        <v>12</v>
      </c>
      <c r="H203" s="1" t="s">
        <v>21</v>
      </c>
      <c r="I203" s="1" t="s">
        <v>91</v>
      </c>
      <c r="J203" s="1" t="s">
        <v>131</v>
      </c>
      <c r="K203" s="1" t="s">
        <v>24</v>
      </c>
      <c r="L203" s="1" t="s">
        <v>25</v>
      </c>
      <c r="M203" s="1" t="s">
        <v>712</v>
      </c>
      <c r="N203" s="1" t="s">
        <v>25</v>
      </c>
      <c r="O203" s="1" t="s">
        <v>712</v>
      </c>
      <c r="P203">
        <v>20</v>
      </c>
      <c r="Q203" s="9" t="str">
        <f>RIGHT(VLOOKUP(C203,'EsteSi-AquiSePegaLaData'!C:F,4,0),LEN(VLOOKUP(C203,'EsteSi-AquiSePegaLaData'!C:F,4,0))-LEN(TRIM(C203))-26)</f>
        <v xml:space="preserv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R203" s="6" t="str">
        <f t="shared" si="15"/>
        <v>INSERT INTO mst_QuerysSqlite VALUES('01','202','ACTUALIZAR trx_Tareos_Detalle','1','999','-- Id: 202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Item=?;','12','NONQUERY','trx_Tareos_Detalle','UPDATE','AC','44363337',GETDATE(),'44363337',GETDATE())</v>
      </c>
    </row>
    <row r="204" spans="1:18" x14ac:dyDescent="0.35">
      <c r="A204" s="1" t="s">
        <v>15</v>
      </c>
      <c r="B204" s="1" t="s">
        <v>788</v>
      </c>
      <c r="C204" s="1" t="s">
        <v>714</v>
      </c>
      <c r="D204" s="1" t="s">
        <v>19</v>
      </c>
      <c r="E204">
        <v>999</v>
      </c>
      <c r="F204" t="str">
        <f t="shared" si="13"/>
        <v>-- Id: 203 / NombreQuery: CONTAR trx_Tareos_Detalle  _x000D_
SELECT COUNT( * ) _x000D_
  FROM trx_Tareos_Detalle_x000D_
 WHERE IdEmpresa = ? AND _x000D_
       IdTareo = ?;</v>
      </c>
      <c r="G204" s="1">
        <f t="shared" si="14"/>
        <v>2</v>
      </c>
      <c r="H204" s="1" t="s">
        <v>124</v>
      </c>
      <c r="I204" s="1" t="s">
        <v>91</v>
      </c>
      <c r="J204" s="1" t="s">
        <v>126</v>
      </c>
      <c r="K204" s="1" t="s">
        <v>24</v>
      </c>
      <c r="L204" s="1" t="s">
        <v>25</v>
      </c>
      <c r="M204" s="1" t="s">
        <v>712</v>
      </c>
      <c r="N204" s="1" t="s">
        <v>25</v>
      </c>
      <c r="O204" s="1" t="s">
        <v>712</v>
      </c>
      <c r="P204">
        <v>20</v>
      </c>
      <c r="Q204" s="9" t="str">
        <f>RIGHT(VLOOKUP(C204,'EsteSi-AquiSePegaLaData'!C:F,4,0),LEN(VLOOKUP(C204,'EsteSi-AquiSePegaLaData'!C:F,4,0))-LEN(TRIM(C204))-26)</f>
        <v xml:space="preserve"> _x000D_
SELECT COUNT( * ) _x000D_
  FROM trx_Tareos_Detalle_x000D_
 WHERE IdEmpresa = ? AND _x000D_
       IdTareo = ?;</v>
      </c>
      <c r="R204" s="6" t="str">
        <f t="shared" si="15"/>
        <v>INSERT INTO mst_QuerysSqlite VALUES('01','203','CONTAR trx_Tareos_Detalle','1','999','-- Id: 203 / NombreQuery: CONTAR trx_Tareos_Detalle  _x000D_
SELECT COUNT( * ) _x000D_
  FROM trx_Tareos_Detalle_x000D_
 WHERE IdEmpresa = ? AND _x000D_
       IdTareo = ?;','2','SCALAR','trx_Tareos_Detalle','READ','AC','44363337',GETDATE(),'44363337',GETDATE())</v>
      </c>
    </row>
    <row r="205" spans="1:18" x14ac:dyDescent="0.35">
      <c r="A205" s="1" t="s">
        <v>15</v>
      </c>
      <c r="B205" s="1" t="s">
        <v>792</v>
      </c>
      <c r="C205" s="1" t="s">
        <v>717</v>
      </c>
      <c r="D205" s="1" t="s">
        <v>19</v>
      </c>
      <c r="E205">
        <v>999</v>
      </c>
      <c r="F205" t="str">
        <f t="shared" si="13"/>
        <v>-- Id: 204 / NombreQuery: ELIMINAR TABLA trx_Tareos_Detalle  _x000D_
DROP TABLE IF EXISTS trx_Tareos_Detalle;</v>
      </c>
      <c r="G205" s="1">
        <f t="shared" si="14"/>
        <v>0</v>
      </c>
      <c r="H205" s="1" t="s">
        <v>21</v>
      </c>
      <c r="I205" s="1" t="s">
        <v>91</v>
      </c>
      <c r="J205" s="1" t="s">
        <v>148</v>
      </c>
      <c r="K205" s="1" t="s">
        <v>24</v>
      </c>
      <c r="L205" s="1" t="s">
        <v>25</v>
      </c>
      <c r="M205" s="1" t="s">
        <v>719</v>
      </c>
      <c r="N205" s="1" t="s">
        <v>25</v>
      </c>
      <c r="O205" s="1" t="s">
        <v>719</v>
      </c>
      <c r="P205">
        <v>20</v>
      </c>
      <c r="Q205" s="9" t="str">
        <f>RIGHT(VLOOKUP(C205,'EsteSi-AquiSePegaLaData'!C:F,4,0),LEN(VLOOKUP(C205,'EsteSi-AquiSePegaLaData'!C:F,4,0))-LEN(TRIM(C205))-26)</f>
        <v xml:space="preserve"> _x000D_
DROP TABLE IF EXISTS trx_Tareos_Detalle;</v>
      </c>
      <c r="R205" s="6" t="str">
        <f t="shared" si="15"/>
        <v>INSERT INTO mst_QuerysSqlite VALUES('01','204','ELIMINAR TABLA trx_Tareos_Detalle','1','999','-- Id: 204 / NombreQuery: ELIMINAR TABLA trx_Tareos_Detalle  _x000D_
DROP TABLE IF EXISTS trx_Tareos_Detalle;','0','NONQUERY','trx_Tareos_Detalle','DELETE TABLE','AC','44363337',GETDATE(),'44363337',GETDATE())</v>
      </c>
    </row>
    <row r="206" spans="1:18" x14ac:dyDescent="0.35">
      <c r="A206" s="1" t="s">
        <v>15</v>
      </c>
      <c r="B206" s="1" t="s">
        <v>796</v>
      </c>
      <c r="C206" s="1" t="s">
        <v>721</v>
      </c>
      <c r="D206" s="1" t="s">
        <v>19</v>
      </c>
      <c r="E206">
        <v>999</v>
      </c>
      <c r="F206" t="str">
        <f t="shared" si="13"/>
        <v>-- Id: 205 / NombreQuery: ELIMINAR trx_Tareos_Detalle  _x000D_
DELETE FROM trx_Tareos_Detalle_x000D_
      WHERE IdEmpresa = ? AND _x000D_
            IdTareo = ? AND _x000D_
            Item = ?;</v>
      </c>
      <c r="G206" s="1">
        <f t="shared" si="14"/>
        <v>3</v>
      </c>
      <c r="H206" s="1" t="s">
        <v>21</v>
      </c>
      <c r="I206" s="1" t="s">
        <v>91</v>
      </c>
      <c r="J206" s="1" t="s">
        <v>143</v>
      </c>
      <c r="K206" s="1" t="s">
        <v>24</v>
      </c>
      <c r="L206" s="1" t="s">
        <v>25</v>
      </c>
      <c r="M206" s="1" t="s">
        <v>719</v>
      </c>
      <c r="N206" s="1" t="s">
        <v>25</v>
      </c>
      <c r="O206" s="1" t="s">
        <v>719</v>
      </c>
      <c r="P206">
        <v>20</v>
      </c>
      <c r="Q206" s="9" t="str">
        <f>RIGHT(VLOOKUP(C206,'EsteSi-AquiSePegaLaData'!C:F,4,0),LEN(VLOOKUP(C206,'EsteSi-AquiSePegaLaData'!C:F,4,0))-LEN(TRIM(C206))-26)</f>
        <v xml:space="preserve"> _x000D_
DELETE FROM trx_Tareos_Detalle_x000D_
      WHERE IdEmpresa = ? AND _x000D_
            IdTareo = ? AND _x000D_
            Item = ?;</v>
      </c>
      <c r="R206" s="6" t="str">
        <f t="shared" si="15"/>
        <v>INSERT INTO mst_QuerysSqlite VALUES('01','205','ELIMINAR trx_Tareos_Detalle','1','999','-- Id: 205 / NombreQuery: ELIMINAR trx_Tareos_Detalle  _x000D_
DELETE FROM trx_Tareos_Detalle_x000D_
      WHERE IdEmpresa = ? AND _x000D_
            IdTareo = ? AND _x000D_
            Item = ?;','3','NONQUERY','trx_Tareos_Detalle','DELETE','AC','44363337',GETDATE(),'44363337',GETDATE())</v>
      </c>
    </row>
    <row r="207" spans="1:18" x14ac:dyDescent="0.35">
      <c r="A207" s="1" t="s">
        <v>15</v>
      </c>
      <c r="B207" s="1" t="s">
        <v>800</v>
      </c>
      <c r="C207" s="1" t="s">
        <v>724</v>
      </c>
      <c r="D207" s="1" t="s">
        <v>19</v>
      </c>
      <c r="E207">
        <v>999</v>
      </c>
      <c r="F207" t="str">
        <f t="shared" si="13"/>
        <v>-- Id: 206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G207" s="1">
        <f t="shared" si="14"/>
        <v>12</v>
      </c>
      <c r="H207" s="1" t="s">
        <v>21</v>
      </c>
      <c r="I207" s="1" t="s">
        <v>91</v>
      </c>
      <c r="J207" s="1" t="s">
        <v>152</v>
      </c>
      <c r="K207" s="1" t="s">
        <v>24</v>
      </c>
      <c r="L207" s="1" t="s">
        <v>25</v>
      </c>
      <c r="M207" s="1" t="s">
        <v>726</v>
      </c>
      <c r="N207" s="1" t="s">
        <v>25</v>
      </c>
      <c r="O207" s="1" t="s">
        <v>726</v>
      </c>
      <c r="P207">
        <v>20</v>
      </c>
      <c r="Q207" s="9" t="str">
        <f>RIGHT(VLOOKUP(C207,'EsteSi-AquiSePegaLaData'!C:F,4,0),LEN(VLOOKUP(C207,'EsteSi-AquiSePegaLaData'!C:F,4,0))-LEN(TRIM(C207))-26)</f>
        <v xml:space="preserv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R207" s="6" t="str">
        <f t="shared" si="15"/>
        <v>INSERT INTO mst_QuerysSqlite VALUES('01','206','INSERTAR trx_Tareos_Detalle','1','999','-- Id: 206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2),','12','NONQUERY','trx_Tareos_Detalle','CREATE','AC','44363337',GETDATE(),'44363337',GETDATE())</v>
      </c>
    </row>
    <row r="208" spans="1:18" x14ac:dyDescent="0.35">
      <c r="A208" s="1" t="s">
        <v>15</v>
      </c>
      <c r="B208" s="1" t="s">
        <v>803</v>
      </c>
      <c r="C208" s="1" t="s">
        <v>728</v>
      </c>
      <c r="D208" s="1" t="s">
        <v>19</v>
      </c>
      <c r="E208">
        <v>999</v>
      </c>
      <c r="F208" t="str">
        <f t="shared" si="13"/>
        <v>-- Id: 207 / NombreQuery: LIMPIAR TABLA trx_Tareos_Detalle  _x000D_
DELETE FROM trx_Tareos_Detalle;</v>
      </c>
      <c r="G208" s="1">
        <f t="shared" si="14"/>
        <v>0</v>
      </c>
      <c r="H208" s="1" t="s">
        <v>21</v>
      </c>
      <c r="I208" s="1" t="s">
        <v>91</v>
      </c>
      <c r="J208" s="1" t="s">
        <v>143</v>
      </c>
      <c r="K208" s="1" t="s">
        <v>24</v>
      </c>
      <c r="L208" s="1" t="s">
        <v>25</v>
      </c>
      <c r="M208" s="1" t="s">
        <v>726</v>
      </c>
      <c r="N208" s="1" t="s">
        <v>25</v>
      </c>
      <c r="O208" s="1" t="s">
        <v>726</v>
      </c>
      <c r="P208">
        <v>20</v>
      </c>
      <c r="Q208" s="9" t="str">
        <f>RIGHT(VLOOKUP(C208,'EsteSi-AquiSePegaLaData'!C:F,4,0),LEN(VLOOKUP(C208,'EsteSi-AquiSePegaLaData'!C:F,4,0))-LEN(TRIM(C208))-26)</f>
        <v xml:space="preserve"> _x000D_
DELETE FROM trx_Tareos_Detalle;</v>
      </c>
      <c r="R208" s="6" t="str">
        <f t="shared" si="15"/>
        <v>INSERT INTO mst_QuerysSqlite VALUES('01','207','LIMPIAR TABLA trx_Tareos_Detalle','1','999','-- Id: 207 / NombreQuery: LIMPIAR TABLA trx_Tareos_Detalle  _x000D_
DELETE FROM trx_Tareos_Detalle;','0','NONQUERY','trx_Tareos_Detalle','DELETE','AC','44363337',GETDATE(),'44363337',GETDATE())</v>
      </c>
    </row>
    <row r="209" spans="1:18" x14ac:dyDescent="0.35">
      <c r="A209" s="1" t="s">
        <v>15</v>
      </c>
      <c r="B209" s="1" t="s">
        <v>807</v>
      </c>
      <c r="C209" s="1" t="s">
        <v>731</v>
      </c>
      <c r="D209" s="1" t="s">
        <v>19</v>
      </c>
      <c r="E209">
        <v>999</v>
      </c>
      <c r="F209" t="str">
        <f t="shared" si="13"/>
        <v>-- Id: 208 / NombreQuery: LISTAR trx_Tareos_Detalle  _x000D_
SELECT *_x000D_
  FROM trx_Tareos_Detalle;</v>
      </c>
      <c r="G209" s="1">
        <f t="shared" si="14"/>
        <v>0</v>
      </c>
      <c r="H209" s="1" t="s">
        <v>135</v>
      </c>
      <c r="I209" s="1" t="s">
        <v>91</v>
      </c>
      <c r="J209" s="1" t="s">
        <v>126</v>
      </c>
      <c r="K209" s="1" t="s">
        <v>24</v>
      </c>
      <c r="L209" s="1" t="s">
        <v>25</v>
      </c>
      <c r="M209" s="1" t="s">
        <v>733</v>
      </c>
      <c r="N209" s="1" t="s">
        <v>25</v>
      </c>
      <c r="O209" s="1" t="s">
        <v>733</v>
      </c>
      <c r="P209">
        <v>20</v>
      </c>
      <c r="Q209" s="9" t="str">
        <f>RIGHT(VLOOKUP(C209,'EsteSi-AquiSePegaLaData'!C:F,4,0),LEN(VLOOKUP(C209,'EsteSi-AquiSePegaLaData'!C:F,4,0))-LEN(TRIM(C209))-26)</f>
        <v xml:space="preserve"> _x000D_
SELECT *_x000D_
  FROM trx_Tareos_Detalle;</v>
      </c>
      <c r="R209" s="6" t="str">
        <f t="shared" si="15"/>
        <v>INSERT INTO mst_QuerysSqlite VALUES('01','208','LISTAR trx_Tareos_Detalle','1','999','-- Id: 208 / NombreQuery: LISTAR trx_Tareos_Detalle  _x000D_
SELECT *_x000D_
  FROM trx_Tareos_Detalle;','0','DATATABLE','trx_Tareos_Detalle','READ','AC','44363337',GETDATE(),'44363337',GETDATE())</v>
      </c>
    </row>
    <row r="210" spans="1:18" x14ac:dyDescent="0.35">
      <c r="A210" s="1" t="s">
        <v>15</v>
      </c>
      <c r="B210" s="1" t="s">
        <v>811</v>
      </c>
      <c r="C210" s="1" t="s">
        <v>735</v>
      </c>
      <c r="D210" s="1" t="s">
        <v>19</v>
      </c>
      <c r="E210">
        <v>999</v>
      </c>
      <c r="F210" t="str">
        <f t="shared" si="13"/>
        <v>-- Id: 209 / NombreQuery: OBTENER trx_Tareos_Detalle  _x000D_
SELECT *_x000D_
  FROM trx_Tareos_Detalle_x000D_
 WHERE IdEmpresa = ? AND _x000D_
       IdTareo = ? AND _x000D_
       Item = ?;</v>
      </c>
      <c r="G210" s="1">
        <f t="shared" si="14"/>
        <v>3</v>
      </c>
      <c r="H210" s="1" t="s">
        <v>135</v>
      </c>
      <c r="I210" s="1" t="s">
        <v>91</v>
      </c>
      <c r="J210" s="1" t="s">
        <v>126</v>
      </c>
      <c r="K210" s="1" t="s">
        <v>24</v>
      </c>
      <c r="L210" s="1" t="s">
        <v>25</v>
      </c>
      <c r="M210" s="1" t="s">
        <v>737</v>
      </c>
      <c r="N210" s="1" t="s">
        <v>25</v>
      </c>
      <c r="O210" s="1" t="s">
        <v>737</v>
      </c>
      <c r="P210">
        <v>20</v>
      </c>
      <c r="Q210" s="9" t="str">
        <f>RIGHT(VLOOKUP(C210,'EsteSi-AquiSePegaLaData'!C:F,4,0),LEN(VLOOKUP(C210,'EsteSi-AquiSePegaLaData'!C:F,4,0))-LEN(TRIM(C210))-26)</f>
        <v xml:space="preserve"> _x000D_
SELECT *_x000D_
  FROM trx_Tareos_Detalle_x000D_
 WHERE IdEmpresa = ? AND _x000D_
       IdTareo = ? AND _x000D_
       Item = ?;</v>
      </c>
      <c r="R210" s="6" t="str">
        <f t="shared" si="15"/>
        <v>INSERT INTO mst_QuerysSqlite VALUES('01','209','OBTENER trx_Tareos_Detalle','1','999','-- Id: 209 / NombreQuery: OBTENER trx_Tareos_Detalle  _x000D_
SELECT *_x000D_
  FROM trx_Tareos_Detalle_x000D_
 WHERE IdEmpresa = ? AND _x000D_
       IdTareo = ? AND _x000D_
       Item = ?;','3','DATATABLE','trx_Tareos_Detalle','READ','AC','44363337',GETDATE(),'44363337',GETDATE())</v>
      </c>
    </row>
    <row r="211" spans="1:18" x14ac:dyDescent="0.35">
      <c r="A211" s="1" t="s">
        <v>15</v>
      </c>
      <c r="B211" s="1" t="s">
        <v>815</v>
      </c>
      <c r="C211" s="1" t="s">
        <v>739</v>
      </c>
      <c r="D211" s="1" t="s">
        <v>19</v>
      </c>
      <c r="E211">
        <v>999</v>
      </c>
      <c r="F211" t="str">
        <f t="shared" si="13"/>
        <v>-- Id: 210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G211" s="1">
        <f t="shared" si="14"/>
        <v>2</v>
      </c>
      <c r="H211" s="1" t="s">
        <v>135</v>
      </c>
      <c r="I211" s="1" t="s">
        <v>91</v>
      </c>
      <c r="J211" s="1" t="s">
        <v>126</v>
      </c>
      <c r="K211" s="1" t="s">
        <v>24</v>
      </c>
      <c r="L211" s="1" t="s">
        <v>25</v>
      </c>
      <c r="M211" s="1" t="s">
        <v>741</v>
      </c>
      <c r="N211" s="1" t="s">
        <v>25</v>
      </c>
      <c r="O211" s="1" t="s">
        <v>741</v>
      </c>
      <c r="P211">
        <v>20</v>
      </c>
      <c r="Q211" s="9" t="str">
        <f>RIGHT(VLOOKUP(C211,'EsteSi-AquiSePegaLaData'!C:F,4,0),LEN(VLOOKUP(C211,'EsteSi-AquiSePegaLaData'!C:F,4,0))-LEN(TRIM(C211))-26)</f>
        <v xml:space="preserve">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R211" s="6" t="str">
        <f t="shared" si="15"/>
        <v>INSERT INTO mst_QuerysSqlite VALUES('01','210','OBTENER trx_Tareos_Detalle X ID','1','999','-- Id: 210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?;','2','DATATABLE','trx_Tareos_Detalle','READ','AC','44363337',GETDATE(),'44363337',GETDATE())</v>
      </c>
    </row>
    <row r="212" spans="1:18" x14ac:dyDescent="0.35">
      <c r="A212" s="1" t="s">
        <v>15</v>
      </c>
      <c r="B212" s="1" t="s">
        <v>819</v>
      </c>
      <c r="C212" s="1" t="s">
        <v>743</v>
      </c>
      <c r="D212" s="1" t="s">
        <v>19</v>
      </c>
      <c r="E212">
        <v>999</v>
      </c>
      <c r="F212" t="str">
        <f t="shared" si="13"/>
        <v>-- Id: 211 / NombreQuery: ELIMINAR trx_Tareos_Detalle EN BLOQUE  _x000D_
DELETE FROM trx_Tareos_Detalle_x000D_
      WHERE IdEmpresa = ? AND _x000D_
            IdTareo = ?;</v>
      </c>
      <c r="G212" s="1">
        <f t="shared" si="14"/>
        <v>2</v>
      </c>
      <c r="H212" s="1" t="s">
        <v>21</v>
      </c>
      <c r="I212" s="1" t="s">
        <v>91</v>
      </c>
      <c r="J212" s="1" t="s">
        <v>143</v>
      </c>
      <c r="K212" s="1" t="s">
        <v>24</v>
      </c>
      <c r="L212" s="1" t="s">
        <v>25</v>
      </c>
      <c r="M212" s="1" t="s">
        <v>745</v>
      </c>
      <c r="N212" s="1" t="s">
        <v>25</v>
      </c>
      <c r="O212" s="1" t="s">
        <v>745</v>
      </c>
      <c r="P212">
        <v>20</v>
      </c>
      <c r="Q212" s="9" t="str">
        <f>RIGHT(VLOOKUP(C212,'EsteSi-AquiSePegaLaData'!C:F,4,0),LEN(VLOOKUP(C212,'EsteSi-AquiSePegaLaData'!C:F,4,0))-LEN(TRIM(C212))-26)</f>
        <v xml:space="preserve"> _x000D_
DELETE FROM trx_Tareos_Detalle_x000D_
      WHERE IdEmpresa = ? AND _x000D_
            IdTareo = ?;</v>
      </c>
      <c r="R212" s="6" t="str">
        <f t="shared" si="15"/>
        <v>INSERT INTO mst_QuerysSqlite VALUES('01','211','ELIMINAR trx_Tareos_Detalle EN BLOQUE','1','999','-- Id: 211 / NombreQuery: ELIMINAR trx_Tareos_Detalle EN BLOQUE  _x000D_
DELETE FROM trx_Tareos_Detalle_x000D_
      WHERE IdEmpresa = ? AND _x000D_
            IdTareo = ?;','2','NONQUERY','trx_Tareos_Detalle','DELETE','AC','44363337',GETDATE(),'44363337',GETDATE())</v>
      </c>
    </row>
    <row r="213" spans="1:18" x14ac:dyDescent="0.35">
      <c r="A213" s="1" t="s">
        <v>15</v>
      </c>
      <c r="B213" s="1" t="s">
        <v>823</v>
      </c>
      <c r="C213" s="1" t="s">
        <v>785</v>
      </c>
      <c r="D213" s="1" t="s">
        <v>19</v>
      </c>
      <c r="E213">
        <v>999</v>
      </c>
      <c r="F213" t="str">
        <f t="shared" si="13"/>
        <v xml:space="preserve">-- Id: 212 / NombreQuery: TRANSFERIR trx_Tareos_Detalle  _x000D_
EXEC sp_Dgm_Tareos_TransferirTareo_Detalle </v>
      </c>
      <c r="G213" s="1">
        <f t="shared" si="14"/>
        <v>0</v>
      </c>
      <c r="H213" s="1" t="s">
        <v>135</v>
      </c>
      <c r="I213" s="1" t="s">
        <v>91</v>
      </c>
      <c r="J213" s="1" t="s">
        <v>126</v>
      </c>
      <c r="K213" s="1" t="s">
        <v>24</v>
      </c>
      <c r="L213" s="1" t="s">
        <v>25</v>
      </c>
      <c r="M213" s="1" t="s">
        <v>787</v>
      </c>
      <c r="N213" s="1" t="s">
        <v>25</v>
      </c>
      <c r="O213" s="1" t="s">
        <v>787</v>
      </c>
      <c r="P213">
        <v>20</v>
      </c>
      <c r="Q213" s="9" t="str">
        <f>RIGHT(VLOOKUP(C213,'EsteSi-AquiSePegaLaData'!C:F,4,0),LEN(VLOOKUP(C213,'EsteSi-AquiSePegaLaData'!C:F,4,0))-LEN(TRIM(C213))-26)</f>
        <v xml:space="preserve"> _x000D_
EXEC sp_Dgm_Tareos_TransferirTareo_Detalle </v>
      </c>
      <c r="R213" s="6" t="str">
        <f t="shared" si="15"/>
        <v>INSERT INTO mst_QuerysSqlite VALUES('01','212','TRANSFERIR trx_Tareos_Detalle','1','999','-- Id: 212 / NombreQuery: TRANSFERIR trx_Tareos_Detalle  _x000D_
EXEC sp_Dgm_Tareos_TransferirTareo_Detalle ','0','DATATABLE','trx_Tareos_Detalle','READ','AC','44363337',GETDATE(),'44363337',GETDATE())</v>
      </c>
    </row>
    <row r="214" spans="1:18" x14ac:dyDescent="0.35">
      <c r="A214" s="1" t="s">
        <v>15</v>
      </c>
      <c r="B214" s="1" t="s">
        <v>851</v>
      </c>
      <c r="C214" s="1" t="s">
        <v>793</v>
      </c>
      <c r="D214" s="1" t="s">
        <v>19</v>
      </c>
      <c r="E214">
        <v>999</v>
      </c>
      <c r="F214" t="str">
        <f t="shared" si="13"/>
        <v>-- Id: 213 / NombreQuery: OBTENER trx_Tareos_Detalle XA TRANSFERIR  _x000D_
SELECT *_x000D_
  FROM trx_tareos_detalle_x000D_
 WHERE IdEmpresa = ? AND _x000D_
       IdTareo = ?;</v>
      </c>
      <c r="G214" s="1">
        <f t="shared" si="14"/>
        <v>2</v>
      </c>
      <c r="H214" s="1" t="s">
        <v>135</v>
      </c>
      <c r="I214" s="1" t="s">
        <v>91</v>
      </c>
      <c r="J214" s="1" t="s">
        <v>126</v>
      </c>
      <c r="K214" s="1" t="s">
        <v>24</v>
      </c>
      <c r="L214" s="1" t="s">
        <v>25</v>
      </c>
      <c r="M214" s="1" t="s">
        <v>795</v>
      </c>
      <c r="N214" s="1" t="s">
        <v>25</v>
      </c>
      <c r="O214" s="1" t="s">
        <v>795</v>
      </c>
      <c r="P214">
        <v>20</v>
      </c>
      <c r="Q214" s="9" t="str">
        <f>RIGHT(VLOOKUP(C214,'EsteSi-AquiSePegaLaData'!C:F,4,0),LEN(VLOOKUP(C214,'EsteSi-AquiSePegaLaData'!C:F,4,0))-LEN(TRIM(C214))-26)</f>
        <v xml:space="preserve"> _x000D_
SELECT *_x000D_
  FROM trx_tareos_detalle_x000D_
 WHERE IdEmpresa = ? AND _x000D_
       IdTareo = ?;</v>
      </c>
      <c r="R214" s="6" t="str">
        <f t="shared" si="15"/>
        <v>INSERT INTO mst_QuerysSqlite VALUES('01','213','OBTENER trx_Tareos_Detalle XA TRANSFERIR','1','999','-- Id: 213 / NombreQuery: OBTENER trx_Tareos_Detalle XA TRANSFERIR  _x000D_
SELECT *_x000D_
  FROM trx_tareos_detalle_x000D_
 WHERE IdEmpresa = ? AND _x000D_
       IdTareo = ?;','2','DATATABLE','trx_Tareos_Detalle','READ','AC','44363337',GETDATE(),'44363337',GETDATE())</v>
      </c>
    </row>
    <row r="215" spans="1:18" x14ac:dyDescent="0.35">
      <c r="A215" s="1" t="s">
        <v>15</v>
      </c>
      <c r="B215" s="1" t="s">
        <v>852</v>
      </c>
      <c r="C215" s="1" t="s">
        <v>801</v>
      </c>
      <c r="D215" s="1" t="s">
        <v>19</v>
      </c>
      <c r="E215">
        <v>999</v>
      </c>
      <c r="F215" t="str">
        <f>CONCATENATE("-- Id: ",B215," / NombreQuery: ",C215," ",Q215)</f>
        <v>-- Id: 214 / NombreQuery: ELIMINAR trx_Tareos_Detalle PENDIENTES X ID  _x000D_
DELETE FROM trx_Tareos_Detalle_x000D_
      WHERE IdTareo IN (_x000D_
    SELECT Id_x000D_
      FROM trx_Tareos_x000D_
     WHERE IdEstado = ''PE'' AND _x000D_
           IdEmpresa = ? AND _x000D_
           IdTareo = ?_x000D_
);_x000D_
_x000D_
SELECT ''1'';</v>
      </c>
      <c r="G215" s="1">
        <f t="shared" si="14"/>
        <v>2</v>
      </c>
      <c r="H215" s="1" t="s">
        <v>21</v>
      </c>
      <c r="I215" s="1" t="s">
        <v>91</v>
      </c>
      <c r="J215" s="1" t="s">
        <v>143</v>
      </c>
      <c r="K215" s="1" t="s">
        <v>24</v>
      </c>
      <c r="L215" s="1" t="s">
        <v>25</v>
      </c>
      <c r="M215" s="1" t="s">
        <v>799</v>
      </c>
      <c r="N215" s="1" t="s">
        <v>25</v>
      </c>
      <c r="O215" s="1" t="s">
        <v>799</v>
      </c>
      <c r="P215">
        <v>20</v>
      </c>
      <c r="Q215" s="9" t="str">
        <f>RIGHT(VLOOKUP(C215,'EsteSi-AquiSePegaLaData'!C:F,4,0),LEN(VLOOKUP(C215,'EsteSi-AquiSePegaLaData'!C:F,4,0))-LEN(TRIM(C215))-26)</f>
        <v xml:space="preserve"> _x000D_
DELETE FROM trx_Tareos_Detalle_x000D_
      WHERE IdTareo IN (_x000D_
    SELECT Id_x000D_
      FROM trx_Tareos_x000D_
     WHERE IdEstado = ''PE'' AND _x000D_
           IdEmpresa = ? AND _x000D_
           IdTareo = ?_x000D_
);_x000D_
_x000D_
SELECT ''1'';</v>
      </c>
      <c r="R215" s="6" t="str">
        <f t="shared" si="15"/>
        <v>INSERT INTO mst_QuerysSqlite VALUES('01','214','ELIMINAR trx_Tareos_Detalle PENDIENTES X ID','1','999','-- Id: 214 / NombreQuery: ELIMINAR trx_Tareos_Detalle PENDIENTES X ID  _x000D_
DELETE FROM trx_Tareos_Detalle_x000D_
      WHERE IdTareo IN (_x000D_
    SELECT Id_x000D_
      FROM trx_Tareos_x000D_
     WHERE IdEstado = ''''PE'''' AND _x000D_
           IdEmpresa = ? AND _x000D_
           IdTareo = ?_x000D_
);_x000D_
_x000D_
SELECT ''''1'''';','2','NONQUERY','trx_Tareos_Detalle','DELETE','AC','44363337',GETDATE(),'44363337',GETDATE())</v>
      </c>
    </row>
    <row r="216" spans="1:18" x14ac:dyDescent="0.35">
      <c r="A216" s="1" t="s">
        <v>15</v>
      </c>
      <c r="B216" s="1" t="s">
        <v>853</v>
      </c>
      <c r="C216" s="1" t="s">
        <v>824</v>
      </c>
      <c r="D216" s="1" t="s">
        <v>19</v>
      </c>
      <c r="E216">
        <v>999</v>
      </c>
      <c r="F216" t="str">
        <f t="shared" si="13"/>
        <v>-- Id: 215 / NombreQuery: ACTUALIZAR ITEM trx_Tareos_Detalle  _x000D_
UPDATE trx_Tareos_Detalle SET Item=ROWID_x000D_
      WHERE IdEmpresa = ? AND_x000D_
            IdTareo = ?;</v>
      </c>
      <c r="G216" s="1">
        <f t="shared" si="14"/>
        <v>2</v>
      </c>
      <c r="H216" s="1" t="s">
        <v>21</v>
      </c>
      <c r="I216" s="1" t="s">
        <v>91</v>
      </c>
      <c r="J216" s="1" t="s">
        <v>131</v>
      </c>
      <c r="K216" s="1" t="s">
        <v>24</v>
      </c>
      <c r="L216" s="1" t="s">
        <v>25</v>
      </c>
      <c r="M216" s="1" t="s">
        <v>826</v>
      </c>
      <c r="N216" s="1" t="s">
        <v>25</v>
      </c>
      <c r="O216" s="1" t="s">
        <v>826</v>
      </c>
      <c r="P216">
        <v>20</v>
      </c>
      <c r="Q216" s="9" t="str">
        <f>RIGHT(VLOOKUP(C216,'EsteSi-AquiSePegaLaData'!C:F,4,0),LEN(VLOOKUP(C216,'EsteSi-AquiSePegaLaData'!C:F,4,0))-LEN(TRIM(C216))-26)</f>
        <v xml:space="preserve"> _x000D_
UPDATE trx_Tareos_Detalle SET Item=ROWID_x000D_
      WHERE IdEmpresa = ? AND_x000D_
            IdTareo = ?;</v>
      </c>
      <c r="R216" s="6" t="str">
        <f t="shared" si="15"/>
        <v>INSERT INTO mst_QuerysSqlite VALUES('01','215','ACTUALIZAR ITEM trx_Tareos_Detalle','1','999','-- Id: 215 / NombreQuery: ACTUALIZAR ITEM trx_Tareos_Detalle  _x000D_
UPDATE trx_Tareos_Detalle SET Item=ROWID_x000D_
      WHERE IdEmpresa = ? AND_x000D_
            IdTareo = ?;','2','NONQUERY','trx_Tareos_Detalle','UPDATE','AC','44363337',GETDATE(),'44363337',GETDATE())</v>
      </c>
    </row>
    <row r="217" spans="1:18" s="2" customFormat="1" x14ac:dyDescent="0.35">
      <c r="A217" s="1" t="s">
        <v>15</v>
      </c>
      <c r="B217" s="1" t="s">
        <v>854</v>
      </c>
      <c r="C217" s="1" t="s">
        <v>103</v>
      </c>
      <c r="D217" s="1" t="s">
        <v>18</v>
      </c>
      <c r="E217">
        <v>21</v>
      </c>
      <c r="F217" t="str">
        <f t="shared" si="13"/>
        <v>-- Id: 216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217" s="1">
        <f t="shared" si="14"/>
        <v>0</v>
      </c>
      <c r="H217" s="1" t="s">
        <v>21</v>
      </c>
      <c r="I217" s="1" t="s">
        <v>106</v>
      </c>
      <c r="J217" s="1" t="s">
        <v>23</v>
      </c>
      <c r="K217" s="1" t="s">
        <v>24</v>
      </c>
      <c r="L217" s="1" t="s">
        <v>25</v>
      </c>
      <c r="M217" s="1" t="s">
        <v>107</v>
      </c>
      <c r="N217" s="1" t="s">
        <v>25</v>
      </c>
      <c r="O217" s="1" t="s">
        <v>107</v>
      </c>
      <c r="P217">
        <v>21</v>
      </c>
      <c r="Q217" s="9" t="str">
        <f>RIGHT(VLOOKUP(C217,'EsteSi-AquiSePegaLaData'!C:F,4,0),LEN(VLOOKUP(C217,'EsteSi-AquiSePegaLaData'!C:F,4,0))-LEN(TRIM(C217))-26)</f>
        <v xml:space="preserv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217" s="6" t="str">
        <f t="shared" si="15"/>
        <v>INSERT INTO mst_QuerysSqlite VALUES('01','216','CREAR TABLA otr_VersionesSoftware','0','21','-- Id: 216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);','0','NONQUERY','otr_VersionesSoftware','CREATE TABLE','AC','44363337',GETDATE(),'44363337',GETDATE())</v>
      </c>
    </row>
    <row r="218" spans="1:18" s="2" customFormat="1" x14ac:dyDescent="0.35">
      <c r="A218" s="1" t="s">
        <v>15</v>
      </c>
      <c r="B218" s="1" t="s">
        <v>855</v>
      </c>
      <c r="C218" s="1" t="s">
        <v>582</v>
      </c>
      <c r="D218" s="1" t="s">
        <v>18</v>
      </c>
      <c r="E218">
        <v>999</v>
      </c>
      <c r="F218" t="str">
        <f t="shared" si="13"/>
        <v>-- Id: 217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G218" s="1">
        <f t="shared" si="14"/>
        <v>8</v>
      </c>
      <c r="H218" s="1" t="s">
        <v>21</v>
      </c>
      <c r="I218" s="1" t="s">
        <v>106</v>
      </c>
      <c r="J218" s="1" t="s">
        <v>131</v>
      </c>
      <c r="K218" s="1" t="s">
        <v>24</v>
      </c>
      <c r="L218" s="1" t="s">
        <v>25</v>
      </c>
      <c r="M218" s="1" t="s">
        <v>584</v>
      </c>
      <c r="N218" s="1" t="s">
        <v>25</v>
      </c>
      <c r="O218" s="1" t="s">
        <v>584</v>
      </c>
      <c r="P218">
        <v>21</v>
      </c>
      <c r="Q218" s="9" t="str">
        <f>RIGHT(VLOOKUP(C218,'EsteSi-AquiSePegaLaData'!C:F,4,0),LEN(VLOOKUP(C218,'EsteSi-AquiSePegaLaData'!C:F,4,0))-LEN(TRIM(C218))-26)</f>
        <v xml:space="preserv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R218" s="6" t="str">
        <f t="shared" si="15"/>
        <v>INSERT INTO mst_QuerysSqlite VALUES('01','217','ACTUALIZAR otr_VersionesSoftware','0','999','-- Id: 217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?;','8','NONQUERY','otr_VersionesSoftware','UPDATE','AC','44363337',GETDATE(),'44363337',GETDATE())</v>
      </c>
    </row>
    <row r="219" spans="1:18" s="2" customFormat="1" x14ac:dyDescent="0.35">
      <c r="A219" s="1" t="s">
        <v>15</v>
      </c>
      <c r="B219" s="1" t="s">
        <v>856</v>
      </c>
      <c r="C219" s="1" t="s">
        <v>586</v>
      </c>
      <c r="D219" s="1" t="s">
        <v>18</v>
      </c>
      <c r="E219">
        <v>999</v>
      </c>
      <c r="F219" t="str">
        <f t="shared" si="13"/>
        <v xml:space="preserve">-- Id: 218 / NombreQuery: DESCARGAR DATA otr_VersionesSoftware  
EXEC sp_Dgm_Gen_ListarrVersionesSoftware </v>
      </c>
      <c r="G219" s="1">
        <f t="shared" si="14"/>
        <v>0</v>
      </c>
      <c r="H219" s="1" t="s">
        <v>135</v>
      </c>
      <c r="I219" s="1" t="s">
        <v>106</v>
      </c>
      <c r="J219" s="1" t="s">
        <v>126</v>
      </c>
      <c r="K219" s="1" t="s">
        <v>24</v>
      </c>
      <c r="L219" s="1" t="s">
        <v>25</v>
      </c>
      <c r="M219" s="1" t="s">
        <v>584</v>
      </c>
      <c r="N219" s="1" t="s">
        <v>25</v>
      </c>
      <c r="O219" s="1" t="s">
        <v>584</v>
      </c>
      <c r="P219">
        <v>21</v>
      </c>
      <c r="Q219" s="9" t="str">
        <f>RIGHT(VLOOKUP(C219,'EsteSi-AquiSePegaLaData'!C:F,4,0),LEN(VLOOKUP(C219,'EsteSi-AquiSePegaLaData'!C:F,4,0))-LEN(TRIM(C219))-26)</f>
        <v xml:space="preserve"> 
EXEC sp_Dgm_Gen_ListarrVersionesSoftware </v>
      </c>
      <c r="R219" s="6" t="str">
        <f t="shared" si="15"/>
        <v>INSERT INTO mst_QuerysSqlite VALUES('01','218','DESCARGAR DATA otr_VersionesSoftware','0','999','-- Id: 218 / NombreQuery: DESCARGAR DATA otr_VersionesSoftware  
EXEC sp_Dgm_Gen_ListarrVersionesSoftware ','0','DATATABLE','otr_VersionesSoftware','READ','AC','44363337',GETDATE(),'44363337',GETDATE())</v>
      </c>
    </row>
    <row r="220" spans="1:18" s="2" customFormat="1" x14ac:dyDescent="0.35">
      <c r="A220" s="1" t="s">
        <v>15</v>
      </c>
      <c r="B220" s="1" t="s">
        <v>857</v>
      </c>
      <c r="C220" s="1" t="s">
        <v>589</v>
      </c>
      <c r="D220" s="1" t="s">
        <v>18</v>
      </c>
      <c r="E220">
        <v>999</v>
      </c>
      <c r="F220" t="str">
        <f t="shared" si="13"/>
        <v>-- Id: 219 / NombreQuery: ELIMINAR otr_VersionesSoftware  _x000D_
DELETE FROM otr_VersionesSoftware_x000D_
      WHERE IdEmpresa = ? AND _x000D_
            Aplicativo = ? AND _x000D_
            Objetivo = ?;</v>
      </c>
      <c r="G220" s="1">
        <f t="shared" si="14"/>
        <v>3</v>
      </c>
      <c r="H220" s="1" t="s">
        <v>21</v>
      </c>
      <c r="I220" s="1" t="s">
        <v>106</v>
      </c>
      <c r="J220" s="1" t="s">
        <v>143</v>
      </c>
      <c r="K220" s="1" t="s">
        <v>24</v>
      </c>
      <c r="L220" s="1" t="s">
        <v>25</v>
      </c>
      <c r="M220" s="1" t="s">
        <v>591</v>
      </c>
      <c r="N220" s="1" t="s">
        <v>25</v>
      </c>
      <c r="O220" s="1" t="s">
        <v>591</v>
      </c>
      <c r="P220">
        <v>21</v>
      </c>
      <c r="Q220" s="9" t="str">
        <f>RIGHT(VLOOKUP(C220,'EsteSi-AquiSePegaLaData'!C:F,4,0),LEN(VLOOKUP(C220,'EsteSi-AquiSePegaLaData'!C:F,4,0))-LEN(TRIM(C220))-26)</f>
        <v xml:space="preserve"> _x000D_
DELETE FROM otr_VersionesSoftware_x000D_
      WHERE IdEmpresa = ? AND _x000D_
            Aplicativo = ? AND _x000D_
            Objetivo = ?;</v>
      </c>
      <c r="R220" s="6" t="str">
        <f t="shared" si="15"/>
        <v>INSERT INTO mst_QuerysSqlite VALUES('01','219','ELIMINAR otr_VersionesSoftware','0','999','-- Id: 219 / NombreQuery: ELIMINAR otr_VersionesSoftware  _x000D_
DELETE FROM otr_VersionesSoftware_x000D_
      WHERE IdEmpresa = ? AND _x000D_
            Aplicativo = ? AND _x000D_
            Objetivo = ?;','3','NONQUERY','otr_VersionesSoftware','DELETE','AC','44363337',GETDATE(),'44363337',GETDATE())</v>
      </c>
    </row>
    <row r="221" spans="1:18" s="2" customFormat="1" x14ac:dyDescent="0.35">
      <c r="A221" s="1" t="s">
        <v>15</v>
      </c>
      <c r="B221" s="1" t="s">
        <v>858</v>
      </c>
      <c r="C221" s="1" t="s">
        <v>593</v>
      </c>
      <c r="D221" s="1" t="s">
        <v>18</v>
      </c>
      <c r="E221">
        <v>999</v>
      </c>
      <c r="F221" t="str">
        <f t="shared" si="13"/>
        <v>-- Id: 220 / NombreQuery: ELIMINAR TABLA otr_VersionesSoftware  _x000D_
DROP TABLE IF EXISTS otr_VersionesSoftware;</v>
      </c>
      <c r="G221" s="1">
        <f t="shared" si="14"/>
        <v>0</v>
      </c>
      <c r="H221" s="1" t="s">
        <v>21</v>
      </c>
      <c r="I221" s="1" t="s">
        <v>106</v>
      </c>
      <c r="J221" s="1" t="s">
        <v>148</v>
      </c>
      <c r="K221" s="1" t="s">
        <v>24</v>
      </c>
      <c r="L221" s="1" t="s">
        <v>25</v>
      </c>
      <c r="M221" s="1" t="s">
        <v>591</v>
      </c>
      <c r="N221" s="1" t="s">
        <v>25</v>
      </c>
      <c r="O221" s="1" t="s">
        <v>591</v>
      </c>
      <c r="P221">
        <v>21</v>
      </c>
      <c r="Q221" s="9" t="str">
        <f>RIGHT(VLOOKUP(C221,'EsteSi-AquiSePegaLaData'!C:F,4,0),LEN(VLOOKUP(C221,'EsteSi-AquiSePegaLaData'!C:F,4,0))-LEN(TRIM(C221))-26)</f>
        <v xml:space="preserve"> _x000D_
DROP TABLE IF EXISTS otr_VersionesSoftware;</v>
      </c>
      <c r="R221" s="6" t="str">
        <f t="shared" si="15"/>
        <v>INSERT INTO mst_QuerysSqlite VALUES('01','220','ELIMINAR TABLA otr_VersionesSoftware','0','999','-- Id: 220 / NombreQuery: ELIMINAR TABLA otr_VersionesSoftware  _x000D_
DROP TABLE IF EXISTS otr_VersionesSoftware;','0','NONQUERY','otr_VersionesSoftware','DELETE TABLE','AC','44363337',GETDATE(),'44363337',GETDATE())</v>
      </c>
    </row>
    <row r="222" spans="1:18" s="2" customFormat="1" x14ac:dyDescent="0.35">
      <c r="A222" s="1" t="s">
        <v>15</v>
      </c>
      <c r="B222" s="1" t="s">
        <v>859</v>
      </c>
      <c r="C222" s="1" t="s">
        <v>596</v>
      </c>
      <c r="D222" s="1" t="s">
        <v>18</v>
      </c>
      <c r="E222">
        <v>999</v>
      </c>
      <c r="F222" t="str">
        <f t="shared" si="13"/>
        <v>-- Id: 221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G222" s="1">
        <f t="shared" si="14"/>
        <v>9</v>
      </c>
      <c r="H222" s="1" t="s">
        <v>21</v>
      </c>
      <c r="I222" s="1" t="s">
        <v>106</v>
      </c>
      <c r="J222" s="1" t="s">
        <v>152</v>
      </c>
      <c r="K222" s="1" t="s">
        <v>24</v>
      </c>
      <c r="L222" s="1" t="s">
        <v>25</v>
      </c>
      <c r="M222" s="1" t="s">
        <v>598</v>
      </c>
      <c r="N222" s="1" t="s">
        <v>25</v>
      </c>
      <c r="O222" s="1" t="s">
        <v>598</v>
      </c>
      <c r="P222">
        <v>21</v>
      </c>
      <c r="Q222" s="9" t="str">
        <f>RIGHT(VLOOKUP(C222,'EsteSi-AquiSePegaLaData'!C:F,4,0),LEN(VLOOKUP(C222,'EsteSi-AquiSePegaLaData'!C:F,4,0))-LEN(TRIM(C222))-26)</f>
        <v xml:space="preserv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R222" s="6" t="str">
        <f t="shared" si="15"/>
        <v>INSERT INTO mst_QuerysSqlite VALUES('01','221','INSERTAR otr_VersionesSoftware','0','999','-- Id: 221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);','9','NONQUERY','otr_VersionesSoftware','CREATE','AC','44363337',GETDATE(),'44363337',GETDATE())</v>
      </c>
    </row>
    <row r="223" spans="1:18" s="2" customFormat="1" x14ac:dyDescent="0.35">
      <c r="A223" s="1" t="s">
        <v>15</v>
      </c>
      <c r="B223" s="1" t="s">
        <v>860</v>
      </c>
      <c r="C223" s="1" t="s">
        <v>600</v>
      </c>
      <c r="D223" s="1" t="s">
        <v>18</v>
      </c>
      <c r="E223">
        <v>999</v>
      </c>
      <c r="F223" t="str">
        <f t="shared" si="13"/>
        <v>-- Id: 222 / NombreQuery: LIMPIAR TABLA otr_VersionesSoftware  _x000D_
DELETE FROM otr_VersionesSoftware;</v>
      </c>
      <c r="G223" s="1">
        <f t="shared" si="14"/>
        <v>0</v>
      </c>
      <c r="H223" s="1" t="s">
        <v>21</v>
      </c>
      <c r="I223" s="1" t="s">
        <v>106</v>
      </c>
      <c r="J223" s="1" t="s">
        <v>143</v>
      </c>
      <c r="K223" s="1" t="s">
        <v>24</v>
      </c>
      <c r="L223" s="1" t="s">
        <v>25</v>
      </c>
      <c r="M223" s="1" t="s">
        <v>598</v>
      </c>
      <c r="N223" s="1" t="s">
        <v>25</v>
      </c>
      <c r="O223" s="1" t="s">
        <v>598</v>
      </c>
      <c r="P223">
        <v>21</v>
      </c>
      <c r="Q223" s="9" t="str">
        <f>RIGHT(VLOOKUP(C223,'EsteSi-AquiSePegaLaData'!C:F,4,0),LEN(VLOOKUP(C223,'EsteSi-AquiSePegaLaData'!C:F,4,0))-LEN(TRIM(C223))-26)</f>
        <v xml:space="preserve"> _x000D_
DELETE FROM otr_VersionesSoftware;</v>
      </c>
      <c r="R223" s="6" t="str">
        <f t="shared" si="15"/>
        <v>INSERT INTO mst_QuerysSqlite VALUES('01','222','LIMPIAR TABLA otr_VersionesSoftware','0','999','-- Id: 222 / NombreQuery: LIMPIAR TABLA otr_VersionesSoftware  _x000D_
DELETE FROM otr_VersionesSoftware;','0','NONQUERY','otr_VersionesSoftware','DELETE','AC','44363337',GETDATE(),'44363337',GETDATE())</v>
      </c>
    </row>
    <row r="224" spans="1:18" s="2" customFormat="1" x14ac:dyDescent="0.35">
      <c r="A224" s="1" t="s">
        <v>15</v>
      </c>
      <c r="B224" s="1" t="s">
        <v>1173</v>
      </c>
      <c r="C224" s="1" t="s">
        <v>603</v>
      </c>
      <c r="D224" s="1" t="s">
        <v>18</v>
      </c>
      <c r="E224">
        <v>999</v>
      </c>
      <c r="F224" t="str">
        <f t="shared" si="13"/>
        <v>-- Id: 223 / NombreQuery: LISTAR otr_VersionesSoftware  _x000D_
SELECT *_x000D_
  FROM otr_VersionesSoftware;</v>
      </c>
      <c r="G224" s="1">
        <f t="shared" si="14"/>
        <v>0</v>
      </c>
      <c r="H224" s="1" t="s">
        <v>135</v>
      </c>
      <c r="I224" s="1" t="s">
        <v>106</v>
      </c>
      <c r="J224" s="1" t="s">
        <v>126</v>
      </c>
      <c r="K224" s="1" t="s">
        <v>24</v>
      </c>
      <c r="L224" s="1" t="s">
        <v>25</v>
      </c>
      <c r="M224" s="1" t="s">
        <v>605</v>
      </c>
      <c r="N224" s="1" t="s">
        <v>25</v>
      </c>
      <c r="O224" s="1" t="s">
        <v>605</v>
      </c>
      <c r="P224">
        <v>21</v>
      </c>
      <c r="Q224" s="9" t="str">
        <f>RIGHT(VLOOKUP(C224,'EsteSi-AquiSePegaLaData'!C:F,4,0),LEN(VLOOKUP(C224,'EsteSi-AquiSePegaLaData'!C:F,4,0))-LEN(TRIM(C224))-26)</f>
        <v xml:space="preserve"> _x000D_
SELECT *_x000D_
  FROM otr_VersionesSoftware;</v>
      </c>
      <c r="R224" s="6" t="str">
        <f t="shared" si="15"/>
        <v>INSERT INTO mst_QuerysSqlite VALUES('01','223','LISTAR otr_VersionesSoftware','0','999','-- Id: 223 / NombreQuery: LISTAR otr_VersionesSoftware  _x000D_
SELECT *_x000D_
  FROM otr_VersionesSoftware;','0','DATATABLE','otr_VersionesSoftware','READ','AC','44363337',GETDATE(),'44363337',GETDATE())</v>
      </c>
    </row>
    <row r="225" spans="1:18" s="2" customFormat="1" x14ac:dyDescent="0.35">
      <c r="A225" s="1" t="s">
        <v>15</v>
      </c>
      <c r="B225" s="1" t="s">
        <v>1174</v>
      </c>
      <c r="C225" s="1" t="s">
        <v>607</v>
      </c>
      <c r="D225" s="1" t="s">
        <v>18</v>
      </c>
      <c r="E225">
        <v>999</v>
      </c>
      <c r="F225" t="str">
        <f t="shared" si="13"/>
        <v>-- Id: 224 / NombreQuery: OBTENER otr_VersionesSoftware  _x000D_
SELECT *_x000D_
  FROM otr_VersionesSoftware_x000D_
 WHERE IdEmpresa = ? AND _x000D_
       Aplicativo = ? AND _x000D_
       Objetivo = ?;</v>
      </c>
      <c r="G225" s="1">
        <f t="shared" si="14"/>
        <v>3</v>
      </c>
      <c r="H225" s="1" t="s">
        <v>135</v>
      </c>
      <c r="I225" s="1" t="s">
        <v>106</v>
      </c>
      <c r="J225" s="1" t="s">
        <v>126</v>
      </c>
      <c r="K225" s="1" t="s">
        <v>24</v>
      </c>
      <c r="L225" s="1" t="s">
        <v>25</v>
      </c>
      <c r="M225" s="1" t="s">
        <v>609</v>
      </c>
      <c r="N225" s="1" t="s">
        <v>25</v>
      </c>
      <c r="O225" s="1" t="s">
        <v>609</v>
      </c>
      <c r="P225">
        <v>21</v>
      </c>
      <c r="Q225" s="9" t="str">
        <f>RIGHT(VLOOKUP(C225,'EsteSi-AquiSePegaLaData'!C:F,4,0),LEN(VLOOKUP(C225,'EsteSi-AquiSePegaLaData'!C:F,4,0))-LEN(TRIM(C225))-26)</f>
        <v xml:space="preserve"> _x000D_
SELECT *_x000D_
  FROM otr_VersionesSoftware_x000D_
 WHERE IdEmpresa = ? AND _x000D_
       Aplicativo = ? AND _x000D_
       Objetivo = ?;</v>
      </c>
      <c r="R225" s="6" t="str">
        <f t="shared" si="15"/>
        <v>INSERT INTO mst_QuerysSqlite VALUES('01','224','OBTENER otr_VersionesSoftware','0','999','-- Id: 224 / NombreQuery: OBTENER otr_VersionesSoftware  _x000D_
SELECT *_x000D_
  FROM otr_VersionesSoftware_x000D_
 WHERE IdEmpresa = ? AND _x000D_
       Aplicativo = ? AND _x000D_
       Objetivo = ?;','3','DATATABLE','otr_VersionesSoftware','READ','AC','44363337',GETDATE(),'44363337',GETDATE())</v>
      </c>
    </row>
    <row r="226" spans="1:18" s="2" customFormat="1" x14ac:dyDescent="0.35">
      <c r="A226" s="1" t="s">
        <v>15</v>
      </c>
      <c r="B226" s="1" t="s">
        <v>1175</v>
      </c>
      <c r="C226" s="1" t="s">
        <v>122</v>
      </c>
      <c r="D226" s="1" t="s">
        <v>18</v>
      </c>
      <c r="E226">
        <v>999</v>
      </c>
      <c r="F226" t="str">
        <f t="shared" si="13"/>
        <v>-- Id: 225 / NombreQuery: EXISTE ID  _x000D_
SELECT ''SELECT CASE WHEN COUNT( * ) = 1 THEN ''''TRUE'''' ELSE ''''FALSE'''' END Existe_x000D_
  FROM #_x000D_
 WHERE IdEmpresa = ? AND _x000D_
       Id = ?;'' Query</v>
      </c>
      <c r="G226" s="1">
        <f t="shared" si="14"/>
        <v>2</v>
      </c>
      <c r="H226" s="1" t="s">
        <v>124</v>
      </c>
      <c r="I226" s="1" t="s">
        <v>125</v>
      </c>
      <c r="J226" s="1" t="s">
        <v>126</v>
      </c>
      <c r="K226" s="1" t="s">
        <v>24</v>
      </c>
      <c r="L226" s="1" t="s">
        <v>25</v>
      </c>
      <c r="M226" s="1" t="s">
        <v>127</v>
      </c>
      <c r="N226" s="1" t="s">
        <v>25</v>
      </c>
      <c r="O226" s="1" t="s">
        <v>127</v>
      </c>
      <c r="P226">
        <v>999</v>
      </c>
      <c r="Q226" s="9" t="str">
        <f>RIGHT(VLOOKUP(C226,'EsteSi-AquiSePegaLaData'!C:F,4,0),LEN(VLOOKUP(C226,'EsteSi-AquiSePegaLaData'!C:F,4,0))-LEN(TRIM(C226))-26)</f>
        <v xml:space="preserve"> _x000D_
SELECT ''SELECT CASE WHEN COUNT( * ) = 1 THEN ''''TRUE'''' ELSE ''''FALSE'''' END Existe_x000D_
  FROM #_x000D_
 WHERE IdEmpresa = ? AND _x000D_
       Id = ?;'' Query</v>
      </c>
      <c r="R226" s="6" t="str">
        <f t="shared" si="15"/>
        <v>INSERT INTO mst_QuerysSqlite VALUES('01','225','EXISTE ID','0','999','-- Id: 225 / NombreQuery: EXISTE ID  _x000D_
SELECT ''''SELECT CASE WHEN COUNT( * ) = 1 THEN ''''''''TRUE'''''''' ELSE ''''''''FALSE'''''''' END Existe_x000D_
  FROM #_x000D_
 WHERE IdEmpresa = ? AND _x000D_
       Id = ?;'''' Query','2','SCALAR','General','READ','AC','44363337',GETDATE(),'44363337',GETDATE())</v>
      </c>
    </row>
    <row r="227" spans="1:18" x14ac:dyDescent="0.35">
      <c r="A227" s="1" t="s">
        <v>15</v>
      </c>
      <c r="B227" s="1" t="s">
        <v>1176</v>
      </c>
      <c r="C227" s="10" t="s">
        <v>1143</v>
      </c>
      <c r="D227" s="1" t="s">
        <v>40</v>
      </c>
      <c r="E227">
        <v>999</v>
      </c>
      <c r="F227" t="str">
        <f t="shared" si="13"/>
        <v>-- Id: 226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v>
      </c>
      <c r="G227" s="1">
        <f t="shared" si="14"/>
        <v>0</v>
      </c>
      <c r="H227" s="1" t="s">
        <v>21</v>
      </c>
      <c r="I227" s="1" t="s">
        <v>1086</v>
      </c>
      <c r="J227" s="1" t="s">
        <v>23</v>
      </c>
      <c r="K227" s="1" t="s">
        <v>24</v>
      </c>
      <c r="L227" s="1" t="s">
        <v>25</v>
      </c>
      <c r="M227" s="1" t="s">
        <v>81</v>
      </c>
      <c r="N227" s="1" t="s">
        <v>25</v>
      </c>
      <c r="O227" s="1" t="s">
        <v>81</v>
      </c>
      <c r="P227" s="1" t="s">
        <v>18</v>
      </c>
      <c r="Q227" s="9" t="str">
        <f>RIGHT(VLOOKUP(C227,'EsteSi-AquiSePegaLaData'!C:F,4,0),LEN(VLOOKUP(C227,'EsteSi-AquiSePegaLaData'!C:F,4,0))-LEN(TRIM(C227))-26)</f>
        <v xml:space="preserve">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v>
      </c>
      <c r="R227" s="6" t="str">
        <f t="shared" si="15"/>
        <v>INSERT INTO mst_QuerysSqlite VALUES('01','226','CREAR TABLA trx_Estandares','4','999','-- Id: 226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);','0','NONQUERY','trx_Estandares','CREATE TABLE','AC','44363337',GETDATE(),'44363337',GETDATE())</v>
      </c>
    </row>
    <row r="228" spans="1:18" x14ac:dyDescent="0.35">
      <c r="A228" s="1" t="s">
        <v>15</v>
      </c>
      <c r="B228" s="1" t="s">
        <v>1177</v>
      </c>
      <c r="C228" s="10" t="s">
        <v>1144</v>
      </c>
      <c r="D228" s="1" t="s">
        <v>40</v>
      </c>
      <c r="E228">
        <v>999</v>
      </c>
      <c r="F228" t="str">
        <f t="shared" si="13"/>
        <v>-- Id: 227 / NombreQuery: ACTUALIZAR trx_Estandares  _x000D_
UPDATE_x000D_
    trx_Estandares_x000D_
SET_x000D_
    EstandarReal = ?_x000D_
WHERE_x000D_
    IdEmpresa = ?_x000D_
    AND Fecha = ?_x000D_
    AND IdConsumidor = ?_x000D_
    AND IdActividad = ?_x000D_
    AND IdLabor = ?</v>
      </c>
      <c r="G228" s="1">
        <f t="shared" si="14"/>
        <v>6</v>
      </c>
      <c r="H228" s="1" t="s">
        <v>21</v>
      </c>
      <c r="I228" s="1" t="s">
        <v>1086</v>
      </c>
      <c r="J228" s="1" t="s">
        <v>131</v>
      </c>
      <c r="K228" s="1" t="s">
        <v>24</v>
      </c>
      <c r="L228" s="1" t="s">
        <v>25</v>
      </c>
      <c r="M228" s="1" t="s">
        <v>164</v>
      </c>
      <c r="N228" s="1" t="s">
        <v>25</v>
      </c>
      <c r="O228" s="1" t="s">
        <v>164</v>
      </c>
      <c r="P228" s="1" t="s">
        <v>18</v>
      </c>
      <c r="Q228" s="9" t="str">
        <f>RIGHT(VLOOKUP(C228,'EsteSi-AquiSePegaLaData'!C:F,4,0),LEN(VLOOKUP(C228,'EsteSi-AquiSePegaLaData'!C:F,4,0))-LEN(TRIM(C228))-26)</f>
        <v xml:space="preserve"> _x000D_
UPDATE_x000D_
    trx_Estandares_x000D_
SET_x000D_
    EstandarReal = ?_x000D_
WHERE_x000D_
    IdEmpresa = ?_x000D_
    AND Fecha = ?_x000D_
    AND IdConsumidor = ?_x000D_
    AND IdActividad = ?_x000D_
    AND IdLabor = ?</v>
      </c>
      <c r="R228" s="6" t="str">
        <f t="shared" si="15"/>
        <v>INSERT INTO mst_QuerysSqlite VALUES('01','227','ACTUALIZAR trx_Estandares','4','999','-- Id: 227 / NombreQuery: ACTUALIZAR trx_Estandares  _x000D_
UPDATE_x000D_
    trx_Estandares_x000D_
SET_x000D_
    EstandarReal = ?_x000D_
WHERE_x000D_
    IdEmpresa = ?_x000D_
    AND Fecha = ?_x000D_
    AND IdConsumidor = ?_x000D_
    AND IdActividad = ?_x000D_
    AND IdLabor = ?','6','NONQUERY','trx_Estandares','UPDATE','AC','44363337',GETDATE(),'44363337',GETDATE())</v>
      </c>
    </row>
    <row r="229" spans="1:18" x14ac:dyDescent="0.35">
      <c r="A229" s="1" t="s">
        <v>15</v>
      </c>
      <c r="B229" s="1" t="s">
        <v>1178</v>
      </c>
      <c r="C229" t="s">
        <v>1145</v>
      </c>
      <c r="D229" s="1" t="s">
        <v>40</v>
      </c>
      <c r="E229">
        <v>999</v>
      </c>
      <c r="F229" t="str">
        <f t="shared" si="13"/>
        <v xml:space="preserve">-- Id: 228 / NombreQuery: CLAVE VALOR trx_Estandares  </v>
      </c>
      <c r="G229" s="1">
        <f t="shared" si="14"/>
        <v>0</v>
      </c>
      <c r="H229" s="1" t="s">
        <v>135</v>
      </c>
      <c r="I229" s="1" t="s">
        <v>1086</v>
      </c>
      <c r="J229" s="1" t="s">
        <v>126</v>
      </c>
      <c r="K229" s="1" t="s">
        <v>24</v>
      </c>
      <c r="L229" s="1" t="s">
        <v>25</v>
      </c>
      <c r="M229" s="1" t="s">
        <v>171</v>
      </c>
      <c r="N229" s="1" t="s">
        <v>25</v>
      </c>
      <c r="O229" s="1" t="s">
        <v>171</v>
      </c>
      <c r="P229" s="1" t="s">
        <v>18</v>
      </c>
      <c r="Q229" s="9" t="str">
        <f>RIGHT(VLOOKUP(C229,'EsteSi-AquiSePegaLaData'!C:F,4,0),LEN(VLOOKUP(C229,'EsteSi-AquiSePegaLaData'!C:F,4,0))-LEN(TRIM(C229))-26)</f>
        <v xml:space="preserve"> </v>
      </c>
      <c r="R229" s="6" t="str">
        <f t="shared" si="15"/>
        <v>INSERT INTO mst_QuerysSqlite VALUES('01','228','CLAVE VALOR trx_Estandares','4','999','-- Id: 228 / NombreQuery: CLAVE VALOR trx_Estandares  ','0','DATATABLE','trx_Estandares','READ','AC','44363337',GETDATE(),'44363337',GETDATE())</v>
      </c>
    </row>
    <row r="230" spans="1:18" x14ac:dyDescent="0.35">
      <c r="A230" s="1" t="s">
        <v>15</v>
      </c>
      <c r="B230" s="1" t="s">
        <v>1179</v>
      </c>
      <c r="C230" t="s">
        <v>1146</v>
      </c>
      <c r="D230" s="1" t="s">
        <v>40</v>
      </c>
      <c r="E230">
        <v>999</v>
      </c>
      <c r="F230" t="str">
        <f t="shared" si="13"/>
        <v xml:space="preserve">-- Id: 229 / NombreQuery: DESCARGAR DATA trx_Estandares  </v>
      </c>
      <c r="G230" s="1">
        <f t="shared" si="14"/>
        <v>0</v>
      </c>
      <c r="H230" s="1" t="s">
        <v>135</v>
      </c>
      <c r="I230" s="1" t="s">
        <v>1086</v>
      </c>
      <c r="J230" s="1" t="s">
        <v>126</v>
      </c>
      <c r="K230" s="1" t="s">
        <v>24</v>
      </c>
      <c r="L230" s="1" t="s">
        <v>25</v>
      </c>
      <c r="M230" s="1" t="s">
        <v>171</v>
      </c>
      <c r="N230" s="1" t="s">
        <v>25</v>
      </c>
      <c r="O230" s="1" t="s">
        <v>171</v>
      </c>
      <c r="P230" s="1" t="s">
        <v>18</v>
      </c>
      <c r="Q230" s="9" t="str">
        <f>RIGHT(VLOOKUP(C230,'EsteSi-AquiSePegaLaData'!C:F,4,0),LEN(VLOOKUP(C230,'EsteSi-AquiSePegaLaData'!C:F,4,0))-LEN(TRIM(C230))-26)</f>
        <v xml:space="preserve"> </v>
      </c>
      <c r="R230" s="6" t="str">
        <f t="shared" si="15"/>
        <v>INSERT INTO mst_QuerysSqlite VALUES('01','229','DESCARGAR DATA trx_Estandares','4','999','-- Id: 229 / NombreQuery: DESCARGAR DATA trx_Estandares  ','0','DATATABLE','trx_Estandares','READ','AC','44363337',GETDATE(),'44363337',GETDATE())</v>
      </c>
    </row>
    <row r="231" spans="1:18" x14ac:dyDescent="0.35">
      <c r="A231" s="1" t="s">
        <v>15</v>
      </c>
      <c r="B231" s="1" t="s">
        <v>1180</v>
      </c>
      <c r="C231" s="10" t="s">
        <v>1147</v>
      </c>
      <c r="D231" s="1" t="s">
        <v>40</v>
      </c>
      <c r="E231">
        <v>999</v>
      </c>
      <c r="F231" t="str">
        <f t="shared" ref="F231:F264" si="16">CONCATENATE("-- Id: ",B231," / NombreQuery: ",C231," ",Q231)</f>
        <v>-- Id: 230 / NombreQuery: ELIMINAR trx_Estandares  _x000D_
DELETE trx_Estandares_x000D_
WHERE_x000D_
    IdEmpresa = ?_x000D_
    AND Fecha = ?_x000D_
    AND IdConsumidor = ?_x000D_
    AND IdActividad = ?_x000D_
    AND IdLabor = ?</v>
      </c>
      <c r="G231" s="1">
        <f t="shared" si="14"/>
        <v>5</v>
      </c>
      <c r="H231" s="1" t="s">
        <v>21</v>
      </c>
      <c r="I231" s="1" t="s">
        <v>1086</v>
      </c>
      <c r="J231" s="1" t="s">
        <v>143</v>
      </c>
      <c r="K231" s="1" t="s">
        <v>24</v>
      </c>
      <c r="L231" s="1" t="s">
        <v>25</v>
      </c>
      <c r="M231" s="1" t="s">
        <v>178</v>
      </c>
      <c r="N231" s="1" t="s">
        <v>25</v>
      </c>
      <c r="O231" s="1" t="s">
        <v>178</v>
      </c>
      <c r="P231" s="1" t="s">
        <v>18</v>
      </c>
      <c r="Q231" s="9" t="str">
        <f>RIGHT(VLOOKUP(C231,'EsteSi-AquiSePegaLaData'!C:F,4,0),LEN(VLOOKUP(C231,'EsteSi-AquiSePegaLaData'!C:F,4,0))-LEN(TRIM(C231))-26)</f>
        <v xml:space="preserve"> _x000D_
DELETE trx_Estandares_x000D_
WHERE_x000D_
    IdEmpresa = ?_x000D_
    AND Fecha = ?_x000D_
    AND IdConsumidor = ?_x000D_
    AND IdActividad = ?_x000D_
    AND IdLabor = ?</v>
      </c>
      <c r="R231" s="6" t="str">
        <f t="shared" si="15"/>
        <v>INSERT INTO mst_QuerysSqlite VALUES('01','230','ELIMINAR trx_Estandares','4','999','-- Id: 230 / NombreQuery: ELIMINAR trx_Estandares  _x000D_
DELETE trx_Estandares_x000D_
WHERE_x000D_
    IdEmpresa = ?_x000D_
    AND Fecha = ?_x000D_
    AND IdConsumidor = ?_x000D_
    AND IdActividad = ?_x000D_
    AND IdLabor = ?','5','NONQUERY','trx_Estandares','DELETE','AC','44363337',GETDATE(),'44363337',GETDATE())</v>
      </c>
    </row>
    <row r="232" spans="1:18" x14ac:dyDescent="0.35">
      <c r="A232" s="1" t="s">
        <v>15</v>
      </c>
      <c r="B232" s="1" t="s">
        <v>1181</v>
      </c>
      <c r="C232" s="10" t="s">
        <v>1148</v>
      </c>
      <c r="D232" s="1" t="s">
        <v>40</v>
      </c>
      <c r="E232">
        <v>999</v>
      </c>
      <c r="F232" t="str">
        <f t="shared" si="16"/>
        <v>-- Id: 231 / NombreQuery: ELIMINAR TABLA trx_Estandares  _x000D_
DROP TABLE IF EXISTS trx_Estandares</v>
      </c>
      <c r="G232" s="1">
        <f t="shared" si="14"/>
        <v>0</v>
      </c>
      <c r="H232" s="1" t="s">
        <v>21</v>
      </c>
      <c r="I232" s="1" t="s">
        <v>1086</v>
      </c>
      <c r="J232" s="1" t="s">
        <v>148</v>
      </c>
      <c r="K232" s="1" t="s">
        <v>24</v>
      </c>
      <c r="L232" s="1" t="s">
        <v>25</v>
      </c>
      <c r="M232" s="1" t="s">
        <v>178</v>
      </c>
      <c r="N232" s="1" t="s">
        <v>25</v>
      </c>
      <c r="O232" s="1" t="s">
        <v>178</v>
      </c>
      <c r="P232" s="1" t="s">
        <v>18</v>
      </c>
      <c r="Q232" s="9" t="str">
        <f>RIGHT(VLOOKUP(C232,'EsteSi-AquiSePegaLaData'!C:F,4,0),LEN(VLOOKUP(C232,'EsteSi-AquiSePegaLaData'!C:F,4,0))-LEN(TRIM(C232))-26)</f>
        <v xml:space="preserve"> _x000D_
DROP TABLE IF EXISTS trx_Estandares</v>
      </c>
      <c r="R232" s="6" t="str">
        <f t="shared" si="15"/>
        <v>INSERT INTO mst_QuerysSqlite VALUES('01','231','ELIMINAR TABLA trx_Estandares','4','999','-- Id: 231 / NombreQuery: ELIMINAR TABLA trx_Estandares  _x000D_
DROP TABLE IF EXISTS trx_Estandares','0','NONQUERY','trx_Estandares','DELETE TABLE','AC','44363337',GETDATE(),'44363337',GETDATE())</v>
      </c>
    </row>
    <row r="233" spans="1:18" x14ac:dyDescent="0.35">
      <c r="A233" s="1" t="s">
        <v>15</v>
      </c>
      <c r="B233" s="1" t="s">
        <v>1182</v>
      </c>
      <c r="C233" s="10" t="s">
        <v>1149</v>
      </c>
      <c r="D233" s="1" t="s">
        <v>40</v>
      </c>
      <c r="E233">
        <v>999</v>
      </c>
      <c r="F233" t="str">
        <f t="shared" si="16"/>
        <v>-- Id: 232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v>
      </c>
      <c r="G233" s="1">
        <f t="shared" si="14"/>
        <v>10</v>
      </c>
      <c r="H233" s="1" t="s">
        <v>21</v>
      </c>
      <c r="I233" s="1" t="s">
        <v>1086</v>
      </c>
      <c r="J233" s="1" t="s">
        <v>152</v>
      </c>
      <c r="K233" s="1" t="s">
        <v>24</v>
      </c>
      <c r="L233" s="1" t="s">
        <v>25</v>
      </c>
      <c r="M233" s="1" t="s">
        <v>185</v>
      </c>
      <c r="N233" s="1" t="s">
        <v>25</v>
      </c>
      <c r="O233" s="1" t="s">
        <v>185</v>
      </c>
      <c r="P233" s="1" t="s">
        <v>18</v>
      </c>
      <c r="Q233" s="9" t="str">
        <f>RIGHT(VLOOKUP(C233,'EsteSi-AquiSePegaLaData'!C:F,4,0),LEN(VLOOKUP(C233,'EsteSi-AquiSePegaLaData'!C:F,4,0))-LEN(TRIM(C233))-26)</f>
        <v xml:space="preserve">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v>
      </c>
      <c r="R233" s="6" t="str">
        <f t="shared" si="15"/>
        <v>INSERT INTO mst_QuerysSqlite VALUES('01','232','INSERTAR trx_Estandares','4','999','-- Id: 232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);','10','NONQUERY','trx_Estandares','CREATE','AC','44363337',GETDATE(),'44363337',GETDATE())</v>
      </c>
    </row>
    <row r="234" spans="1:18" x14ac:dyDescent="0.35">
      <c r="A234" s="1" t="s">
        <v>15</v>
      </c>
      <c r="B234" s="1" t="s">
        <v>1183</v>
      </c>
      <c r="C234" s="10" t="s">
        <v>1150</v>
      </c>
      <c r="D234" s="1" t="s">
        <v>40</v>
      </c>
      <c r="E234">
        <v>999</v>
      </c>
      <c r="F234" t="str">
        <f t="shared" si="16"/>
        <v>-- Id: 233 / NombreQuery: LIMPIAR TABLA trx_Estandares  _x000D_
DELETE FROM trx_Estandares;</v>
      </c>
      <c r="G234" s="1">
        <f t="shared" si="14"/>
        <v>0</v>
      </c>
      <c r="H234" s="1" t="s">
        <v>21</v>
      </c>
      <c r="I234" s="1" t="s">
        <v>1086</v>
      </c>
      <c r="J234" s="1" t="s">
        <v>143</v>
      </c>
      <c r="K234" s="1" t="s">
        <v>24</v>
      </c>
      <c r="L234" s="1" t="s">
        <v>25</v>
      </c>
      <c r="M234" s="1" t="s">
        <v>185</v>
      </c>
      <c r="N234" s="1" t="s">
        <v>25</v>
      </c>
      <c r="O234" s="1" t="s">
        <v>185</v>
      </c>
      <c r="P234" s="1" t="s">
        <v>18</v>
      </c>
      <c r="Q234" s="9" t="str">
        <f>RIGHT(VLOOKUP(C234,'EsteSi-AquiSePegaLaData'!C:F,4,0),LEN(VLOOKUP(C234,'EsteSi-AquiSePegaLaData'!C:F,4,0))-LEN(TRIM(C234))-26)</f>
        <v xml:space="preserve"> _x000D_
DELETE FROM trx_Estandares;</v>
      </c>
      <c r="R234" s="6" t="str">
        <f t="shared" si="15"/>
        <v>INSERT INTO mst_QuerysSqlite VALUES('01','233','LIMPIAR TABLA trx_Estandares','4','999','-- Id: 233 / NombreQuery: LIMPIAR TABLA trx_Estandares  _x000D_
DELETE FROM trx_Estandares;','0','NONQUERY','trx_Estandares','DELETE','AC','44363337',GETDATE(),'44363337',GETDATE())</v>
      </c>
    </row>
    <row r="235" spans="1:18" x14ac:dyDescent="0.35">
      <c r="A235" s="1" t="s">
        <v>15</v>
      </c>
      <c r="B235" s="1" t="s">
        <v>1184</v>
      </c>
      <c r="C235" s="10" t="s">
        <v>1151</v>
      </c>
      <c r="D235" s="1" t="s">
        <v>40</v>
      </c>
      <c r="E235">
        <v>999</v>
      </c>
      <c r="F235" t="str">
        <f t="shared" si="16"/>
        <v>-- Id: 234 / NombreQuery: LISTAR trx_Estandares  _x000D_
SELECT *_x000D_
  FROM trx_Estandares;</v>
      </c>
      <c r="G235" s="1">
        <f t="shared" si="14"/>
        <v>0</v>
      </c>
      <c r="H235" s="1" t="s">
        <v>135</v>
      </c>
      <c r="I235" s="1" t="s">
        <v>1086</v>
      </c>
      <c r="J235" s="1" t="s">
        <v>126</v>
      </c>
      <c r="K235" s="1" t="s">
        <v>24</v>
      </c>
      <c r="L235" s="1" t="s">
        <v>25</v>
      </c>
      <c r="M235" s="1" t="s">
        <v>192</v>
      </c>
      <c r="N235" s="1" t="s">
        <v>25</v>
      </c>
      <c r="O235" s="1" t="s">
        <v>192</v>
      </c>
      <c r="P235" s="1" t="s">
        <v>18</v>
      </c>
      <c r="Q235" s="9" t="str">
        <f>RIGHT(VLOOKUP(C235,'EsteSi-AquiSePegaLaData'!C:F,4,0),LEN(VLOOKUP(C235,'EsteSi-AquiSePegaLaData'!C:F,4,0))-LEN(TRIM(C235))-26)</f>
        <v xml:space="preserve"> _x000D_
SELECT *_x000D_
  FROM trx_Estandares;</v>
      </c>
      <c r="R235" s="6" t="str">
        <f t="shared" si="15"/>
        <v>INSERT INTO mst_QuerysSqlite VALUES('01','234','LISTAR trx_Estandares','4','999','-- Id: 234 / NombreQuery: LISTAR trx_Estandares  _x000D_
SELECT *_x000D_
  FROM trx_Estandares;','0','DATATABLE','trx_Estandares','READ','AC','44363337',GETDATE(),'44363337',GETDATE())</v>
      </c>
    </row>
    <row r="236" spans="1:18" x14ac:dyDescent="0.35">
      <c r="A236" s="1" t="s">
        <v>15</v>
      </c>
      <c r="B236" s="1" t="s">
        <v>1185</v>
      </c>
      <c r="C236" t="s">
        <v>1152</v>
      </c>
      <c r="D236" s="1" t="s">
        <v>40</v>
      </c>
      <c r="E236">
        <v>999</v>
      </c>
      <c r="F236" t="str">
        <f t="shared" si="16"/>
        <v xml:space="preserve">-- Id: 235 / NombreQuery: OBTENER trx_Estandares  </v>
      </c>
      <c r="G236" s="1">
        <f t="shared" si="14"/>
        <v>0</v>
      </c>
      <c r="H236" s="1" t="s">
        <v>135</v>
      </c>
      <c r="I236" s="1" t="s">
        <v>1086</v>
      </c>
      <c r="J236" s="1" t="s">
        <v>126</v>
      </c>
      <c r="K236" s="1" t="s">
        <v>24</v>
      </c>
      <c r="L236" s="1" t="s">
        <v>25</v>
      </c>
      <c r="M236" s="1" t="s">
        <v>192</v>
      </c>
      <c r="N236" s="1" t="s">
        <v>25</v>
      </c>
      <c r="O236" s="1" t="s">
        <v>192</v>
      </c>
      <c r="P236" s="1" t="s">
        <v>18</v>
      </c>
      <c r="Q236" s="9" t="str">
        <f>RIGHT(VLOOKUP(C236,'EsteSi-AquiSePegaLaData'!C:F,4,0),LEN(VLOOKUP(C236,'EsteSi-AquiSePegaLaData'!C:F,4,0))-LEN(TRIM(C236))-26)</f>
        <v xml:space="preserve"> </v>
      </c>
      <c r="R236" s="6" t="str">
        <f t="shared" si="15"/>
        <v>INSERT INTO mst_QuerysSqlite VALUES('01','235','OBTENER trx_Estandares','4','999','-- Id: 235 / NombreQuery: OBTENER trx_Estandares  ','0','DATATABLE','trx_Estandares','READ','AC','44363337',GETDATE(),'44363337',GETDATE())</v>
      </c>
    </row>
    <row r="237" spans="1:18" x14ac:dyDescent="0.35">
      <c r="A237" s="1" t="s">
        <v>15</v>
      </c>
      <c r="B237" s="1" t="s">
        <v>1186</v>
      </c>
      <c r="C237" s="10" t="s">
        <v>1217</v>
      </c>
      <c r="D237" s="1" t="s">
        <v>40</v>
      </c>
      <c r="E237">
        <v>999</v>
      </c>
      <c r="F237" t="str">
        <f t="shared" si="16"/>
        <v>-- Id: 236 / NombreQuery: LISTAR trx_Estandares X RANGO DE FECHA  _x000D_
SELECT_x000D_
    *_x000D_
FROM_x000D_
    trx_Estandares_x000D_
WHERE_x000D_
    Fecha BETWEEN ? AND ?;</v>
      </c>
      <c r="G237" s="1">
        <f t="shared" si="14"/>
        <v>2</v>
      </c>
      <c r="H237" s="1" t="s">
        <v>135</v>
      </c>
      <c r="I237" s="1" t="s">
        <v>1086</v>
      </c>
      <c r="J237" s="1" t="s">
        <v>126</v>
      </c>
      <c r="K237" s="1" t="s">
        <v>24</v>
      </c>
      <c r="L237" s="1" t="s">
        <v>25</v>
      </c>
      <c r="M237" s="1" t="s">
        <v>192</v>
      </c>
      <c r="N237" s="1" t="s">
        <v>25</v>
      </c>
      <c r="O237" s="1" t="s">
        <v>192</v>
      </c>
      <c r="P237" s="1" t="s">
        <v>18</v>
      </c>
      <c r="Q237" s="9" t="str">
        <f>RIGHT(VLOOKUP(C237,'EsteSi-AquiSePegaLaData'!C:F,4,0),LEN(VLOOKUP(C237,'EsteSi-AquiSePegaLaData'!C:F,4,0))-LEN(TRIM(C237))-26)</f>
        <v xml:space="preserve"> _x000D_
SELECT_x000D_
    *_x000D_
FROM_x000D_
    trx_Estandares_x000D_
WHERE_x000D_
    Fecha BETWEEN ? AND ?;</v>
      </c>
      <c r="R237" s="6" t="str">
        <f t="shared" si="15"/>
        <v>INSERT INTO mst_QuerysSqlite VALUES('01','236','LISTAR trx_Estandares X RANGO DE FECHA','4','999','-- Id: 236 / NombreQuery: LISTAR trx_Estandares X RANGO DE FECHA  _x000D_
SELECT_x000D_
    *_x000D_
FROM_x000D_
    trx_Estandares_x000D_
WHERE_x000D_
    Fecha BETWEEN ? AND ?;','2','DATATABLE','trx_Estandares','READ','AC','44363337',GETDATE(),'44363337',GETDATE())</v>
      </c>
    </row>
    <row r="238" spans="1:18" s="12" customFormat="1" x14ac:dyDescent="0.35">
      <c r="A238" s="12" t="s">
        <v>15</v>
      </c>
      <c r="B238" s="1" t="s">
        <v>1187</v>
      </c>
      <c r="C238" s="11" t="s">
        <v>1223</v>
      </c>
      <c r="E238" s="13">
        <v>999</v>
      </c>
      <c r="F238" s="13" t="str">
        <f t="shared" si="16"/>
        <v xml:space="preserve">-- Id: 237 / NombreQuery: TRANSFERIR trx_Estandares  _x000D_
EXEC sp_Dgm_Tareos_TransferirEstandar </v>
      </c>
      <c r="G238" s="12">
        <f t="shared" si="14"/>
        <v>0</v>
      </c>
      <c r="H238" s="12" t="s">
        <v>135</v>
      </c>
      <c r="I238" s="12" t="s">
        <v>1086</v>
      </c>
      <c r="J238" s="12" t="s">
        <v>126</v>
      </c>
      <c r="K238" s="12" t="s">
        <v>24</v>
      </c>
      <c r="L238" s="12" t="s">
        <v>25</v>
      </c>
      <c r="M238" s="12" t="s">
        <v>192</v>
      </c>
      <c r="N238" s="12" t="s">
        <v>25</v>
      </c>
      <c r="O238" s="12" t="s">
        <v>192</v>
      </c>
      <c r="P238" s="12" t="s">
        <v>18</v>
      </c>
      <c r="Q238" s="9" t="str">
        <f>RIGHT(VLOOKUP(C238,'EsteSi-AquiSePegaLaData'!C:F,4,0),LEN(VLOOKUP(C238,'EsteSi-AquiSePegaLaData'!C:F,4,0))-LEN(TRIM(C238))-26)</f>
        <v xml:space="preserve"> _x000D_
EXEC sp_Dgm_Tareos_TransferirEstandar </v>
      </c>
      <c r="R238" s="15" t="str">
        <f t="shared" si="15"/>
        <v>INSERT INTO mst_QuerysSqlite VALUES('01','237','TRANSFERIR trx_Estandares','','999','-- Id: 237 / NombreQuery: TRANSFERIR trx_Estandares  _x000D_
EXEC sp_Dgm_Tareos_TransferirEstandar ','0','DATATABLE','trx_Estandares','READ','AC','44363337',GETDATE(),'44363337',GETDATE())</v>
      </c>
    </row>
    <row r="239" spans="1:18" x14ac:dyDescent="0.35">
      <c r="A239" s="1" t="s">
        <v>15</v>
      </c>
      <c r="B239" s="1" t="s">
        <v>1188</v>
      </c>
      <c r="C239" s="10" t="s">
        <v>1153</v>
      </c>
      <c r="D239" s="1" t="s">
        <v>18</v>
      </c>
      <c r="E239">
        <v>22</v>
      </c>
      <c r="F239" t="str">
        <f t="shared" si="16"/>
        <v>-- Id: 238 / NombreQuery: CREAR TABLA trx_Logs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v>
      </c>
      <c r="G239" s="1">
        <f t="shared" si="14"/>
        <v>0</v>
      </c>
      <c r="H239" s="1" t="s">
        <v>21</v>
      </c>
      <c r="I239" s="1" t="s">
        <v>1087</v>
      </c>
      <c r="J239" s="1" t="s">
        <v>23</v>
      </c>
      <c r="K239" s="1" t="s">
        <v>24</v>
      </c>
      <c r="L239" s="1" t="s">
        <v>25</v>
      </c>
      <c r="M239" s="1" t="s">
        <v>81</v>
      </c>
      <c r="N239" s="1" t="s">
        <v>25</v>
      </c>
      <c r="O239" s="1" t="s">
        <v>81</v>
      </c>
      <c r="P239" s="1" t="s">
        <v>18</v>
      </c>
      <c r="Q239" s="9" t="str">
        <f>RIGHT(VLOOKUP(C239,'EsteSi-AquiSePegaLaData'!C:F,4,0),LEN(VLOOKUP(C239,'EsteSi-AquiSePegaLaData'!C:F,4,0))-LEN(TRIM(C239))-26)</f>
        <v xml:space="preserve">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v>
      </c>
      <c r="R239" s="6" t="str">
        <f t="shared" si="15"/>
        <v>INSERT INTO mst_QuerysSqlite VALUES('01','238','CREAR TABLA trx_Logs','0','22','-- Id: 238 / NombreQuery: CREAR TABLA trx_Logs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);','0','NONQUERY','trx_Logs','CREATE TABLE','AC','44363337',GETDATE(),'44363337',GETDATE())</v>
      </c>
    </row>
    <row r="240" spans="1:18" x14ac:dyDescent="0.35">
      <c r="A240" s="1" t="s">
        <v>15</v>
      </c>
      <c r="B240" s="1" t="s">
        <v>1189</v>
      </c>
      <c r="C240" t="s">
        <v>1154</v>
      </c>
      <c r="D240" s="1" t="s">
        <v>18</v>
      </c>
      <c r="E240">
        <v>999</v>
      </c>
      <c r="F240" t="str">
        <f t="shared" si="16"/>
        <v xml:space="preserve">-- Id: 239 / NombreQuery: ACTUALIZAR trx_Logs  </v>
      </c>
      <c r="G240" s="1">
        <f t="shared" si="14"/>
        <v>0</v>
      </c>
      <c r="H240" s="1" t="s">
        <v>21</v>
      </c>
      <c r="I240" s="1" t="s">
        <v>1087</v>
      </c>
      <c r="J240" s="1" t="s">
        <v>131</v>
      </c>
      <c r="K240" s="1" t="s">
        <v>24</v>
      </c>
      <c r="L240" s="1" t="s">
        <v>25</v>
      </c>
      <c r="M240" s="1" t="s">
        <v>164</v>
      </c>
      <c r="N240" s="1" t="s">
        <v>25</v>
      </c>
      <c r="O240" s="1" t="s">
        <v>164</v>
      </c>
      <c r="P240" s="1" t="s">
        <v>18</v>
      </c>
      <c r="Q240" s="9" t="str">
        <f>RIGHT(VLOOKUP(C240,'EsteSi-AquiSePegaLaData'!C:F,4,0),LEN(VLOOKUP(C240,'EsteSi-AquiSePegaLaData'!C:F,4,0))-LEN(TRIM(C240))-26)</f>
        <v xml:space="preserve"> </v>
      </c>
      <c r="R240" s="6" t="str">
        <f t="shared" si="15"/>
        <v>INSERT INTO mst_QuerysSqlite VALUES('01','239','ACTUALIZAR trx_Logs','0','999','-- Id: 239 / NombreQuery: ACTUALIZAR trx_Logs  ','0','NONQUERY','trx_Logs','UPDATE','AC','44363337',GETDATE(),'44363337',GETDATE())</v>
      </c>
    </row>
    <row r="241" spans="1:18" x14ac:dyDescent="0.35">
      <c r="A241" s="1" t="s">
        <v>15</v>
      </c>
      <c r="B241" s="1" t="s">
        <v>1190</v>
      </c>
      <c r="C241" t="s">
        <v>1155</v>
      </c>
      <c r="D241" s="1" t="s">
        <v>18</v>
      </c>
      <c r="E241">
        <v>999</v>
      </c>
      <c r="F241" t="str">
        <f t="shared" si="16"/>
        <v xml:space="preserve">-- Id: 240 / NombreQuery: CLAVE VALOR trx_Logs  </v>
      </c>
      <c r="G241" s="1">
        <f t="shared" si="14"/>
        <v>0</v>
      </c>
      <c r="H241" s="1" t="s">
        <v>135</v>
      </c>
      <c r="I241" s="1" t="s">
        <v>1087</v>
      </c>
      <c r="J241" s="1" t="s">
        <v>126</v>
      </c>
      <c r="K241" s="1" t="s">
        <v>24</v>
      </c>
      <c r="L241" s="1" t="s">
        <v>25</v>
      </c>
      <c r="M241" s="1" t="s">
        <v>171</v>
      </c>
      <c r="N241" s="1" t="s">
        <v>25</v>
      </c>
      <c r="O241" s="1" t="s">
        <v>171</v>
      </c>
      <c r="P241" s="1" t="s">
        <v>18</v>
      </c>
      <c r="Q241" s="9" t="str">
        <f>RIGHT(VLOOKUP(C241,'EsteSi-AquiSePegaLaData'!C:F,4,0),LEN(VLOOKUP(C241,'EsteSi-AquiSePegaLaData'!C:F,4,0))-LEN(TRIM(C241))-26)</f>
        <v xml:space="preserve"> </v>
      </c>
      <c r="R241" s="6" t="str">
        <f t="shared" si="15"/>
        <v>INSERT INTO mst_QuerysSqlite VALUES('01','240','CLAVE VALOR trx_Logs','0','999','-- Id: 240 / NombreQuery: CLAVE VALOR trx_Logs  ','0','DATATABLE','trx_Logs','READ','AC','44363337',GETDATE(),'44363337',GETDATE())</v>
      </c>
    </row>
    <row r="242" spans="1:18" x14ac:dyDescent="0.35">
      <c r="A242" s="1" t="s">
        <v>15</v>
      </c>
      <c r="B242" s="1" t="s">
        <v>1191</v>
      </c>
      <c r="C242" t="s">
        <v>1156</v>
      </c>
      <c r="D242" s="1" t="s">
        <v>18</v>
      </c>
      <c r="E242">
        <v>999</v>
      </c>
      <c r="F242" t="str">
        <f t="shared" si="16"/>
        <v xml:space="preserve">-- Id: 241 / NombreQuery: DESCARGAR DATA trx_Logs  </v>
      </c>
      <c r="G242" s="1">
        <f t="shared" si="14"/>
        <v>0</v>
      </c>
      <c r="H242" s="1" t="s">
        <v>135</v>
      </c>
      <c r="I242" s="1" t="s">
        <v>1087</v>
      </c>
      <c r="J242" s="1" t="s">
        <v>126</v>
      </c>
      <c r="K242" s="1" t="s">
        <v>24</v>
      </c>
      <c r="L242" s="1" t="s">
        <v>25</v>
      </c>
      <c r="M242" s="1" t="s">
        <v>171</v>
      </c>
      <c r="N242" s="1" t="s">
        <v>25</v>
      </c>
      <c r="O242" s="1" t="s">
        <v>171</v>
      </c>
      <c r="P242" s="1" t="s">
        <v>18</v>
      </c>
      <c r="Q242" s="9" t="str">
        <f>RIGHT(VLOOKUP(C242,'EsteSi-AquiSePegaLaData'!C:F,4,0),LEN(VLOOKUP(C242,'EsteSi-AquiSePegaLaData'!C:F,4,0))-LEN(TRIM(C242))-26)</f>
        <v xml:space="preserve"> </v>
      </c>
      <c r="R242" s="6" t="str">
        <f t="shared" si="15"/>
        <v>INSERT INTO mst_QuerysSqlite VALUES('01','241','DESCARGAR DATA trx_Logs','0','999','-- Id: 241 / NombreQuery: DESCARGAR DATA trx_Logs  ','0','DATATABLE','trx_Logs','READ','AC','44363337',GETDATE(),'44363337',GETDATE())</v>
      </c>
    </row>
    <row r="243" spans="1:18" x14ac:dyDescent="0.35">
      <c r="A243" s="1" t="s">
        <v>15</v>
      </c>
      <c r="B243" s="1" t="s">
        <v>1192</v>
      </c>
      <c r="C243" t="s">
        <v>1157</v>
      </c>
      <c r="D243" s="1" t="s">
        <v>18</v>
      </c>
      <c r="E243">
        <v>999</v>
      </c>
      <c r="F243" t="str">
        <f t="shared" si="16"/>
        <v xml:space="preserve">-- Id: 242 / NombreQuery: ELIMINAR trx_Logs  </v>
      </c>
      <c r="G243" s="1">
        <f t="shared" si="14"/>
        <v>0</v>
      </c>
      <c r="H243" s="1" t="s">
        <v>21</v>
      </c>
      <c r="I243" s="1" t="s">
        <v>1087</v>
      </c>
      <c r="J243" s="1" t="s">
        <v>143</v>
      </c>
      <c r="K243" s="1" t="s">
        <v>24</v>
      </c>
      <c r="L243" s="1" t="s">
        <v>25</v>
      </c>
      <c r="M243" s="1" t="s">
        <v>178</v>
      </c>
      <c r="N243" s="1" t="s">
        <v>25</v>
      </c>
      <c r="O243" s="1" t="s">
        <v>178</v>
      </c>
      <c r="P243" s="1" t="s">
        <v>18</v>
      </c>
      <c r="Q243" s="9" t="str">
        <f>RIGHT(VLOOKUP(C243,'EsteSi-AquiSePegaLaData'!C:F,4,0),LEN(VLOOKUP(C243,'EsteSi-AquiSePegaLaData'!C:F,4,0))-LEN(TRIM(C243))-26)</f>
        <v xml:space="preserve"> </v>
      </c>
      <c r="R243" s="6" t="str">
        <f t="shared" si="15"/>
        <v>INSERT INTO mst_QuerysSqlite VALUES('01','242','ELIMINAR trx_Logs','0','999','-- Id: 242 / NombreQuery: ELIMINAR trx_Logs  ','0','NONQUERY','trx_Logs','DELETE','AC','44363337',GETDATE(),'44363337',GETDATE())</v>
      </c>
    </row>
    <row r="244" spans="1:18" x14ac:dyDescent="0.35">
      <c r="A244" s="1" t="s">
        <v>15</v>
      </c>
      <c r="B244" s="1" t="s">
        <v>1193</v>
      </c>
      <c r="C244" t="s">
        <v>1158</v>
      </c>
      <c r="D244" s="1" t="s">
        <v>18</v>
      </c>
      <c r="E244">
        <v>999</v>
      </c>
      <c r="F244" t="str">
        <f t="shared" si="16"/>
        <v xml:space="preserve">-- Id: 243 / NombreQuery: ELIMINAR TABLA trx_Logs  </v>
      </c>
      <c r="G244" s="1">
        <f t="shared" si="14"/>
        <v>0</v>
      </c>
      <c r="H244" s="1" t="s">
        <v>21</v>
      </c>
      <c r="I244" s="1" t="s">
        <v>1087</v>
      </c>
      <c r="J244" s="1" t="s">
        <v>148</v>
      </c>
      <c r="K244" s="1" t="s">
        <v>24</v>
      </c>
      <c r="L244" s="1" t="s">
        <v>25</v>
      </c>
      <c r="M244" s="1" t="s">
        <v>178</v>
      </c>
      <c r="N244" s="1" t="s">
        <v>25</v>
      </c>
      <c r="O244" s="1" t="s">
        <v>178</v>
      </c>
      <c r="P244" s="1" t="s">
        <v>18</v>
      </c>
      <c r="Q244" s="9" t="str">
        <f>RIGHT(VLOOKUP(C244,'EsteSi-AquiSePegaLaData'!C:F,4,0),LEN(VLOOKUP(C244,'EsteSi-AquiSePegaLaData'!C:F,4,0))-LEN(TRIM(C244))-26)</f>
        <v xml:space="preserve"> </v>
      </c>
      <c r="R244" s="6" t="str">
        <f t="shared" si="15"/>
        <v>INSERT INTO mst_QuerysSqlite VALUES('01','243','ELIMINAR TABLA trx_Logs','0','999','-- Id: 243 / NombreQuery: ELIMINAR TABLA trx_Logs  ','0','NONQUERY','trx_Logs','DELETE TABLE','AC','44363337',GETDATE(),'44363337',GETDATE())</v>
      </c>
    </row>
    <row r="245" spans="1:18" x14ac:dyDescent="0.35">
      <c r="A245" s="1" t="s">
        <v>15</v>
      </c>
      <c r="B245" s="1" t="s">
        <v>1194</v>
      </c>
      <c r="C245" s="10" t="s">
        <v>1159</v>
      </c>
      <c r="D245" s="1" t="s">
        <v>18</v>
      </c>
      <c r="E245">
        <v>999</v>
      </c>
      <c r="F245" t="str">
        <f t="shared" si="16"/>
        <v>-- Id: 244 / NombreQuery: INSERTAR trx_Logs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v>
      </c>
      <c r="G245" s="1">
        <f t="shared" si="14"/>
        <v>9</v>
      </c>
      <c r="H245" s="1" t="s">
        <v>21</v>
      </c>
      <c r="I245" s="1" t="s">
        <v>1087</v>
      </c>
      <c r="J245" s="1" t="s">
        <v>152</v>
      </c>
      <c r="K245" s="1" t="s">
        <v>24</v>
      </c>
      <c r="L245" s="1" t="s">
        <v>25</v>
      </c>
      <c r="M245" s="1" t="s">
        <v>185</v>
      </c>
      <c r="N245" s="1" t="s">
        <v>25</v>
      </c>
      <c r="O245" s="1" t="s">
        <v>185</v>
      </c>
      <c r="P245" s="1" t="s">
        <v>18</v>
      </c>
      <c r="Q245" s="9" t="str">
        <f>RIGHT(VLOOKUP(C245,'EsteSi-AquiSePegaLaData'!C:F,4,0),LEN(VLOOKUP(C245,'EsteSi-AquiSePegaLaData'!C:F,4,0))-LEN(TRIM(C245))-26)</f>
        <v xml:space="preserve">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v>
      </c>
      <c r="R245" s="6" t="str">
        <f t="shared" si="15"/>
        <v>INSERT INTO mst_QuerysSqlite VALUES('01','244','INSERTAR trx_Logs','0','999','-- Id: 244 / NombreQuery: INSERTAR trx_Logs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);','9','NONQUERY','trx_Logs','CREATE','AC','44363337',GETDATE(),'44363337',GETDATE())</v>
      </c>
    </row>
    <row r="246" spans="1:18" x14ac:dyDescent="0.35">
      <c r="A246" s="1" t="s">
        <v>15</v>
      </c>
      <c r="B246" s="1" t="s">
        <v>1195</v>
      </c>
      <c r="C246" t="s">
        <v>1160</v>
      </c>
      <c r="D246" s="1" t="s">
        <v>18</v>
      </c>
      <c r="E246">
        <v>999</v>
      </c>
      <c r="F246" t="str">
        <f t="shared" si="16"/>
        <v xml:space="preserve">-- Id: 245 / NombreQuery: LIMPIAR TABLA trx_Logs  </v>
      </c>
      <c r="G246" s="1">
        <f t="shared" si="14"/>
        <v>0</v>
      </c>
      <c r="H246" s="1" t="s">
        <v>21</v>
      </c>
      <c r="I246" s="1" t="s">
        <v>1087</v>
      </c>
      <c r="J246" s="1" t="s">
        <v>143</v>
      </c>
      <c r="K246" s="1" t="s">
        <v>24</v>
      </c>
      <c r="L246" s="1" t="s">
        <v>25</v>
      </c>
      <c r="M246" s="1" t="s">
        <v>185</v>
      </c>
      <c r="N246" s="1" t="s">
        <v>25</v>
      </c>
      <c r="O246" s="1" t="s">
        <v>185</v>
      </c>
      <c r="P246" s="1" t="s">
        <v>18</v>
      </c>
      <c r="Q246" s="9" t="str">
        <f>RIGHT(VLOOKUP(C246,'EsteSi-AquiSePegaLaData'!C:F,4,0),LEN(VLOOKUP(C246,'EsteSi-AquiSePegaLaData'!C:F,4,0))-LEN(TRIM(C246))-26)</f>
        <v xml:space="preserve"> </v>
      </c>
      <c r="R246" s="6" t="str">
        <f t="shared" si="15"/>
        <v>INSERT INTO mst_QuerysSqlite VALUES('01','245','LIMPIAR TABLA trx_Logs','0','999','-- Id: 245 / NombreQuery: LIMPIAR TABLA trx_Logs  ','0','NONQUERY','trx_Logs','DELETE','AC','44363337',GETDATE(),'44363337',GETDATE())</v>
      </c>
    </row>
    <row r="247" spans="1:18" x14ac:dyDescent="0.35">
      <c r="A247" s="1" t="s">
        <v>15</v>
      </c>
      <c r="B247" s="1" t="s">
        <v>1196</v>
      </c>
      <c r="C247" t="s">
        <v>1161</v>
      </c>
      <c r="D247" s="1" t="s">
        <v>18</v>
      </c>
      <c r="E247">
        <v>999</v>
      </c>
      <c r="F247" t="str">
        <f t="shared" si="16"/>
        <v xml:space="preserve">-- Id: 246 / NombreQuery: LISTAR trx_Logs  </v>
      </c>
      <c r="G247" s="1">
        <f t="shared" si="14"/>
        <v>0</v>
      </c>
      <c r="H247" s="1" t="s">
        <v>135</v>
      </c>
      <c r="I247" s="1" t="s">
        <v>1087</v>
      </c>
      <c r="J247" s="1" t="s">
        <v>126</v>
      </c>
      <c r="K247" s="1" t="s">
        <v>24</v>
      </c>
      <c r="L247" s="1" t="s">
        <v>25</v>
      </c>
      <c r="M247" s="1" t="s">
        <v>192</v>
      </c>
      <c r="N247" s="1" t="s">
        <v>25</v>
      </c>
      <c r="O247" s="1" t="s">
        <v>192</v>
      </c>
      <c r="P247" s="1" t="s">
        <v>18</v>
      </c>
      <c r="Q247" s="9" t="str">
        <f>RIGHT(VLOOKUP(C247,'EsteSi-AquiSePegaLaData'!C:F,4,0),LEN(VLOOKUP(C247,'EsteSi-AquiSePegaLaData'!C:F,4,0))-LEN(TRIM(C247))-26)</f>
        <v xml:space="preserve"> </v>
      </c>
      <c r="R247" s="6" t="str">
        <f t="shared" si="15"/>
        <v>INSERT INTO mst_QuerysSqlite VALUES('01','246','LISTAR trx_Logs','0','999','-- Id: 246 / NombreQuery: LISTAR trx_Logs  ','0','DATATABLE','trx_Logs','READ','AC','44363337',GETDATE(),'44363337',GETDATE())</v>
      </c>
    </row>
    <row r="248" spans="1:18" x14ac:dyDescent="0.35">
      <c r="A248" s="1" t="s">
        <v>15</v>
      </c>
      <c r="B248" s="1" t="s">
        <v>1197</v>
      </c>
      <c r="C248" t="s">
        <v>1162</v>
      </c>
      <c r="D248" s="1" t="s">
        <v>18</v>
      </c>
      <c r="E248">
        <v>999</v>
      </c>
      <c r="F248" t="str">
        <f t="shared" si="16"/>
        <v xml:space="preserve">-- Id: 247 / NombreQuery: OBTENER trx_Logs  </v>
      </c>
      <c r="G248" s="1">
        <f t="shared" si="14"/>
        <v>0</v>
      </c>
      <c r="H248" s="1" t="s">
        <v>135</v>
      </c>
      <c r="I248" s="1" t="s">
        <v>1087</v>
      </c>
      <c r="J248" s="1" t="s">
        <v>126</v>
      </c>
      <c r="K248" s="1" t="s">
        <v>24</v>
      </c>
      <c r="L248" s="1" t="s">
        <v>25</v>
      </c>
      <c r="M248" s="1" t="s">
        <v>192</v>
      </c>
      <c r="N248" s="1" t="s">
        <v>25</v>
      </c>
      <c r="O248" s="1" t="s">
        <v>192</v>
      </c>
      <c r="P248" s="1" t="s">
        <v>18</v>
      </c>
      <c r="Q248" s="9" t="str">
        <f>RIGHT(VLOOKUP(C248,'EsteSi-AquiSePegaLaData'!C:F,4,0),LEN(VLOOKUP(C248,'EsteSi-AquiSePegaLaData'!C:F,4,0))-LEN(TRIM(C248))-26)</f>
        <v xml:space="preserve"> </v>
      </c>
      <c r="R248" s="6" t="str">
        <f t="shared" si="15"/>
        <v>INSERT INTO mst_QuerysSqlite VALUES('01','247','OBTENER trx_Logs','0','999','-- Id: 247 / NombreQuery: OBTENER trx_Logs  ','0','DATATABLE','trx_Logs','READ','AC','44363337',GETDATE(),'44363337',GETDATE())</v>
      </c>
    </row>
    <row r="249" spans="1:18" x14ac:dyDescent="0.35">
      <c r="A249" s="1" t="s">
        <v>15</v>
      </c>
      <c r="B249" s="1" t="s">
        <v>1198</v>
      </c>
      <c r="C249" s="10" t="s">
        <v>1216</v>
      </c>
      <c r="D249" s="1" t="s">
        <v>18</v>
      </c>
      <c r="E249">
        <v>999</v>
      </c>
      <c r="F249" t="str">
        <f t="shared" si="16"/>
        <v>-- Id: 248 / NombreQuery: LISTAR trx_Logs X RANGO DE FECHA  _x000D_
SELECT_x000D_
    * _x000D_
FROM_x000D_
    trx_Logs _x000D_
WHERE_x000D_
    DATE(Momento) BETWEEN ? AND ?;</v>
      </c>
      <c r="G249" s="1">
        <f t="shared" si="14"/>
        <v>2</v>
      </c>
      <c r="H249" s="1" t="s">
        <v>135</v>
      </c>
      <c r="I249" s="1" t="s">
        <v>1087</v>
      </c>
      <c r="J249" s="1" t="s">
        <v>126</v>
      </c>
      <c r="K249" s="1" t="s">
        <v>24</v>
      </c>
      <c r="L249" s="1" t="s">
        <v>25</v>
      </c>
      <c r="M249" s="1" t="s">
        <v>192</v>
      </c>
      <c r="N249" s="1" t="s">
        <v>25</v>
      </c>
      <c r="O249" s="1" t="s">
        <v>192</v>
      </c>
      <c r="P249" s="1" t="s">
        <v>18</v>
      </c>
      <c r="Q249" s="9" t="str">
        <f>RIGHT(VLOOKUP(C249,'EsteSi-AquiSePegaLaData'!C:F,4,0),LEN(VLOOKUP(C249,'EsteSi-AquiSePegaLaData'!C:F,4,0))-LEN(TRIM(C249))-26)</f>
        <v xml:space="preserve"> _x000D_
SELECT_x000D_
    * _x000D_
FROM_x000D_
    trx_Logs _x000D_
WHERE_x000D_
    DATE(Momento) BETWEEN ? AND ?;</v>
      </c>
      <c r="R249" s="6" t="str">
        <f t="shared" si="15"/>
        <v>INSERT INTO mst_QuerysSqlite VALUES('01','248','LISTAR trx_Logs X RANGO DE FECHA','0','999','-- Id: 248 / NombreQuery: LISTAR trx_Logs X RANGO DE FECHA  _x000D_
SELECT_x000D_
    * _x000D_
FROM_x000D_
    trx_Logs _x000D_
WHERE_x000D_
    DATE(Momento) BETWEEN ? AND ?;','2','DATATABLE','trx_Logs','READ','AC','44363337',GETDATE(),'44363337',GETDATE())</v>
      </c>
    </row>
    <row r="250" spans="1:18" x14ac:dyDescent="0.35">
      <c r="A250" s="1" t="s">
        <v>15</v>
      </c>
      <c r="B250" s="1" t="s">
        <v>1199</v>
      </c>
      <c r="C250" s="10" t="s">
        <v>1246</v>
      </c>
      <c r="D250" s="1" t="s">
        <v>40</v>
      </c>
      <c r="E250">
        <v>999</v>
      </c>
      <c r="F250" t="str">
        <f>CONCATENATE("-- Id: ",B250," / NombreQuery: ",C250," ",Q250)</f>
        <v>-- Id: 249 / NombreQuery: LISTAR trx_Logs X SP LIKE  _x000D_
SELECT_x000D_
    *_x000D_
FROM_x000D_
    trx_Logs_x000D_
WHERE_x000D_
    StoreProcedure LIKE ''%'' | | ? | | ''%'';</v>
      </c>
      <c r="G250" s="1">
        <f>LEN(F250)-LEN(SUBSTITUTE(F250,"?",""))</f>
        <v>1</v>
      </c>
      <c r="H250" s="1" t="s">
        <v>135</v>
      </c>
      <c r="I250" s="1" t="s">
        <v>1087</v>
      </c>
      <c r="J250" s="1" t="s">
        <v>126</v>
      </c>
      <c r="K250" s="1" t="s">
        <v>24</v>
      </c>
      <c r="L250" s="1" t="s">
        <v>25</v>
      </c>
      <c r="M250" s="1" t="s">
        <v>192</v>
      </c>
      <c r="N250" s="1" t="s">
        <v>25</v>
      </c>
      <c r="O250" s="1" t="s">
        <v>192</v>
      </c>
      <c r="P250" s="1" t="s">
        <v>18</v>
      </c>
      <c r="Q250" s="9" t="str">
        <f>RIGHT(VLOOKUP(C250,'EsteSi-AquiSePegaLaData'!C:F,4,0),LEN(VLOOKUP(C250,'EsteSi-AquiSePegaLaData'!C:F,4,0))-LEN(TRIM(C250))-26)</f>
        <v xml:space="preserve"> _x000D_
SELECT_x000D_
    *_x000D_
FROM_x000D_
    trx_Logs_x000D_
WHERE_x000D_
    StoreProcedure LIKE ''%'' | | ? | | ''%'';</v>
      </c>
      <c r="R250" s="6" t="str">
        <f>CONCATENATE("INSERT INTO mst_QuerysSqlite VALUES('",A250,"','",B250,"','",C250,"','",D250,"','",E250,"','",SUBSTITUTE(F250,"''","''''"),"','",G250,"','",H250,"','",I250,"','",J250,"','",K250,"','44363337',GETDATE(),'44363337',GETDATE())")</f>
        <v>INSERT INTO mst_QuerysSqlite VALUES('01','249','LISTAR trx_Logs X SP LIKE','4','999','-- Id: 249 / NombreQuery: LISTAR trx_Logs X SP LIKE  _x000D_
SELECT_x000D_
    *_x000D_
FROM_x000D_
    trx_Logs_x000D_
WHERE_x000D_
    StoreProcedure LIKE ''''%'''' | | ? | | ''''%'''';','1','DATATABLE','trx_Logs','READ','AC','44363337',GETDATE(),'44363337',GETDATE())</v>
      </c>
    </row>
    <row r="251" spans="1:18" x14ac:dyDescent="0.35">
      <c r="A251" s="1" t="s">
        <v>15</v>
      </c>
      <c r="B251" s="1" t="s">
        <v>1200</v>
      </c>
      <c r="C251" s="10" t="s">
        <v>1247</v>
      </c>
      <c r="D251" s="1" t="s">
        <v>40</v>
      </c>
      <c r="E251">
        <v>999</v>
      </c>
      <c r="F251" t="str">
        <f>CONCATENATE("-- Id: ",B251," / NombreQuery: ",C251," ",Q251)</f>
        <v>-- Id: 250 / NombreQuery: LISTAR trx_Logs X PARAMETROS LIKE  _x000D_
SELECT_x000D_
    *_x000D_
FROM_x000D_
    trx_Logs_x000D_
WHERE_x000D_
    Parametros LIKE ''%'' | | ? | | ''%'';</v>
      </c>
      <c r="G251" s="1">
        <f>LEN(F251)-LEN(SUBSTITUTE(F251,"?",""))</f>
        <v>1</v>
      </c>
      <c r="H251" s="1" t="s">
        <v>135</v>
      </c>
      <c r="I251" s="1" t="s">
        <v>1087</v>
      </c>
      <c r="J251" s="1" t="s">
        <v>126</v>
      </c>
      <c r="K251" s="1" t="s">
        <v>24</v>
      </c>
      <c r="L251" s="1" t="s">
        <v>25</v>
      </c>
      <c r="M251" s="1" t="s">
        <v>192</v>
      </c>
      <c r="N251" s="1" t="s">
        <v>25</v>
      </c>
      <c r="O251" s="1" t="s">
        <v>192</v>
      </c>
      <c r="P251" s="1" t="s">
        <v>18</v>
      </c>
      <c r="Q251" s="9" t="str">
        <f>RIGHT(VLOOKUP(C251,'EsteSi-AquiSePegaLaData'!C:F,4,0),LEN(VLOOKUP(C251,'EsteSi-AquiSePegaLaData'!C:F,4,0))-LEN(TRIM(C251))-26)</f>
        <v xml:space="preserve"> _x000D_
SELECT_x000D_
    *_x000D_
FROM_x000D_
    trx_Logs_x000D_
WHERE_x000D_
    Parametros LIKE ''%'' | | ? | | ''%'';</v>
      </c>
      <c r="R251" s="6" t="str">
        <f>CONCATENATE("INSERT INTO mst_QuerysSqlite VALUES('",A251,"','",B251,"','",C251,"','",D251,"','",E251,"','",SUBSTITUTE(F251,"''","''''"),"','",G251,"','",H251,"','",I251,"','",J251,"','",K251,"','44363337',GETDATE(),'44363337',GETDATE())")</f>
        <v>INSERT INTO mst_QuerysSqlite VALUES('01','250','LISTAR trx_Logs X PARAMETROS LIKE','4','999','-- Id: 250 / NombreQuery: LISTAR trx_Logs X PARAMETROS LIKE  _x000D_
SELECT_x000D_
    *_x000D_
FROM_x000D_
    trx_Logs_x000D_
WHERE_x000D_
    Parametros LIKE ''''%'''' | | ? | | ''''%'''';','1','DATATABLE','trx_Logs','READ','AC','44363337',GETDATE(),'44363337',GETDATE())</v>
      </c>
    </row>
    <row r="252" spans="1:18" s="12" customFormat="1" x14ac:dyDescent="0.35">
      <c r="A252" s="12" t="s">
        <v>15</v>
      </c>
      <c r="B252" s="1" t="s">
        <v>1201</v>
      </c>
      <c r="C252" s="11" t="s">
        <v>1224</v>
      </c>
      <c r="E252" s="13">
        <v>999</v>
      </c>
      <c r="F252" s="13" t="str">
        <f t="shared" si="16"/>
        <v xml:space="preserve">-- Id: 251 / NombreQuery: TRANSFERIR trx_Logs  _x000D_
EXEC sp_Dgm_Tareos_TransferirLogs </v>
      </c>
      <c r="G252" s="12">
        <f t="shared" ref="G252:G264" si="17">LEN(F252)-LEN(SUBSTITUTE(F252,"?",""))</f>
        <v>0</v>
      </c>
      <c r="H252" s="12" t="s">
        <v>135</v>
      </c>
      <c r="I252" s="12" t="s">
        <v>1087</v>
      </c>
      <c r="J252" s="12" t="s">
        <v>126</v>
      </c>
      <c r="K252" s="12" t="s">
        <v>24</v>
      </c>
      <c r="L252" s="12" t="s">
        <v>25</v>
      </c>
      <c r="M252" s="12" t="s">
        <v>192</v>
      </c>
      <c r="N252" s="12" t="s">
        <v>25</v>
      </c>
      <c r="O252" s="12" t="s">
        <v>192</v>
      </c>
      <c r="P252" s="12" t="s">
        <v>18</v>
      </c>
      <c r="Q252" s="9" t="str">
        <f>RIGHT(VLOOKUP(C252,'EsteSi-AquiSePegaLaData'!C:F,4,0),LEN(VLOOKUP(C252,'EsteSi-AquiSePegaLaData'!C:F,4,0))-LEN(TRIM(C252))-26)</f>
        <v xml:space="preserve"> _x000D_
EXEC sp_Dgm_Tareos_TransferirLogs </v>
      </c>
      <c r="R252" s="15" t="str">
        <f t="shared" ref="R252" si="18">CONCATENATE("INSERT INTO mst_QuerysSqlite VALUES('",A252,"','",B252,"','",C252,"','",D252,"','",E252,"','",SUBSTITUTE(F252,"''","''''"),"','",G252,"','",H252,"','",I252,"','",J252,"','",K252,"','44363337',GETDATE(),'44363337',GETDATE())")</f>
        <v>INSERT INTO mst_QuerysSqlite VALUES('01','251','TRANSFERIR trx_Logs','','999','-- Id: 251 / NombreQuery: TRANSFERIR trx_Logs  _x000D_
EXEC sp_Dgm_Tareos_TransferirLogs ','0','DATATABLE','trx_Logs','READ','AC','44363337',GETDATE(),'44363337',GETDATE())</v>
      </c>
    </row>
    <row r="253" spans="1:18" x14ac:dyDescent="0.35">
      <c r="A253" s="1" t="s">
        <v>15</v>
      </c>
      <c r="B253" s="1" t="s">
        <v>1202</v>
      </c>
      <c r="C253" s="10" t="s">
        <v>1163</v>
      </c>
      <c r="D253" s="1" t="s">
        <v>18</v>
      </c>
      <c r="E253">
        <v>23</v>
      </c>
      <c r="F253" t="str">
        <f t="shared" si="16"/>
        <v>-- Id: 252 / NombreQuery: CREAR TABLA trx_Correlativos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v>
      </c>
      <c r="G253" s="1">
        <f t="shared" si="17"/>
        <v>0</v>
      </c>
      <c r="H253" s="1" t="s">
        <v>21</v>
      </c>
      <c r="I253" s="1" t="s">
        <v>1088</v>
      </c>
      <c r="J253" s="1" t="s">
        <v>23</v>
      </c>
      <c r="K253" s="1" t="s">
        <v>24</v>
      </c>
      <c r="L253" s="1" t="s">
        <v>25</v>
      </c>
      <c r="M253" s="1" t="s">
        <v>81</v>
      </c>
      <c r="N253" s="1" t="s">
        <v>25</v>
      </c>
      <c r="O253" s="1" t="s">
        <v>81</v>
      </c>
      <c r="P253" s="1" t="s">
        <v>18</v>
      </c>
      <c r="Q253" s="9" t="str">
        <f>RIGHT(VLOOKUP(C253,'EsteSi-AquiSePegaLaData'!C:F,4,0),LEN(VLOOKUP(C253,'EsteSi-AquiSePegaLaData'!C:F,4,0))-LEN(TRIM(C253))-26)</f>
        <v xml:space="preserve">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v>
      </c>
      <c r="R253" s="6" t="str">
        <f t="shared" si="15"/>
        <v>INSERT INTO mst_QuerysSqlite VALUES('01','252','CREAR TABLA trx_Correlativos','0','23','-- Id: 252 / NombreQuery: CREAR TABLA trx_Correlativos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);','0','NONQUERY','trx_Correlativos','CREATE TABLE','AC','44363337',GETDATE(),'44363337',GETDATE())</v>
      </c>
    </row>
    <row r="254" spans="1:18" x14ac:dyDescent="0.35">
      <c r="A254" s="1" t="s">
        <v>15</v>
      </c>
      <c r="B254" s="1" t="s">
        <v>1203</v>
      </c>
      <c r="C254" s="10" t="s">
        <v>1164</v>
      </c>
      <c r="D254" s="1" t="s">
        <v>18</v>
      </c>
      <c r="E254">
        <v>999</v>
      </c>
      <c r="F254" t="str">
        <f t="shared" si="16"/>
        <v>-- Id: 253 / NombreQuery: ACTUALIZAR trx_Correlativos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v>
      </c>
      <c r="G254" s="1">
        <f t="shared" si="17"/>
        <v>7</v>
      </c>
      <c r="H254" s="1" t="s">
        <v>21</v>
      </c>
      <c r="I254" s="1" t="s">
        <v>1088</v>
      </c>
      <c r="J254" s="1" t="s">
        <v>131</v>
      </c>
      <c r="K254" s="1" t="s">
        <v>24</v>
      </c>
      <c r="L254" s="1" t="s">
        <v>25</v>
      </c>
      <c r="M254" s="1" t="s">
        <v>164</v>
      </c>
      <c r="N254" s="1" t="s">
        <v>25</v>
      </c>
      <c r="O254" s="1" t="s">
        <v>164</v>
      </c>
      <c r="P254" s="1" t="s">
        <v>18</v>
      </c>
      <c r="Q254" s="9" t="str">
        <f>RIGHT(VLOOKUP(C254,'EsteSi-AquiSePegaLaData'!C:F,4,0),LEN(VLOOKUP(C254,'EsteSi-AquiSePegaLaData'!C:F,4,0))-LEN(TRIM(C254))-26)</f>
        <v xml:space="preserve">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v>
      </c>
      <c r="R254" s="6" t="str">
        <f t="shared" ref="R254:R264" si="19">CONCATENATE("INSERT INTO mst_QuerysSqlite VALUES('",A254,"','",B254,"','",C254,"','",D254,"','",E254,"','",SUBSTITUTE(F254,"''","''''"),"','",G254,"','",H254,"','",I254,"','",J254,"','",K254,"','44363337',GETDATE(),'44363337',GETDATE())")</f>
        <v>INSERT INTO mst_QuerysSqlite VALUES('01','253','ACTUALIZAR trx_Correlativos','0','999','-- Id: 253 / NombreQuery: ACTUALIZAR trx_Correlativos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);','7','NONQUERY','trx_Correlativos','UPDATE','AC','44363337',GETDATE(),'44363337',GETDATE())</v>
      </c>
    </row>
    <row r="255" spans="1:18" x14ac:dyDescent="0.35">
      <c r="A255" s="1" t="s">
        <v>15</v>
      </c>
      <c r="B255" s="1" t="s">
        <v>1204</v>
      </c>
      <c r="C255" t="s">
        <v>1165</v>
      </c>
      <c r="D255" s="1" t="s">
        <v>18</v>
      </c>
      <c r="E255">
        <v>999</v>
      </c>
      <c r="F255" t="str">
        <f t="shared" si="16"/>
        <v xml:space="preserve">-- Id: 254 / NombreQuery: CLAVE VALOR trx_Correlativos  </v>
      </c>
      <c r="G255" s="1">
        <f t="shared" si="17"/>
        <v>0</v>
      </c>
      <c r="H255" s="1" t="s">
        <v>135</v>
      </c>
      <c r="I255" s="1" t="s">
        <v>1088</v>
      </c>
      <c r="J255" s="1" t="s">
        <v>126</v>
      </c>
      <c r="K255" s="1" t="s">
        <v>24</v>
      </c>
      <c r="L255" s="1" t="s">
        <v>25</v>
      </c>
      <c r="M255" s="1" t="s">
        <v>171</v>
      </c>
      <c r="N255" s="1" t="s">
        <v>25</v>
      </c>
      <c r="O255" s="1" t="s">
        <v>171</v>
      </c>
      <c r="P255" s="1" t="s">
        <v>18</v>
      </c>
      <c r="Q255" s="9" t="str">
        <f>RIGHT(VLOOKUP(C255,'EsteSi-AquiSePegaLaData'!C:F,4,0),LEN(VLOOKUP(C255,'EsteSi-AquiSePegaLaData'!C:F,4,0))-LEN(TRIM(C255))-26)</f>
        <v xml:space="preserve"> </v>
      </c>
      <c r="R255" s="6" t="str">
        <f t="shared" si="19"/>
        <v>INSERT INTO mst_QuerysSqlite VALUES('01','254','CLAVE VALOR trx_Correlativos','0','999','-- Id: 254 / NombreQuery: CLAVE VALOR trx_Correlativos  ','0','DATATABLE','trx_Correlativos','READ','AC','44363337',GETDATE(),'44363337',GETDATE())</v>
      </c>
    </row>
    <row r="256" spans="1:18" x14ac:dyDescent="0.35">
      <c r="A256" s="1" t="s">
        <v>15</v>
      </c>
      <c r="B256" s="1" t="s">
        <v>1205</v>
      </c>
      <c r="C256" s="10" t="s">
        <v>1166</v>
      </c>
      <c r="D256" s="1" t="s">
        <v>18</v>
      </c>
      <c r="E256">
        <v>999</v>
      </c>
      <c r="F256" t="str">
        <f t="shared" si="16"/>
        <v xml:space="preserve">-- Id: 255 / NombreQuery: DESCARGAR DATA trx_Correlativos  _x000D_
EXEC sp_Dgm_Gen_ListarCorrelativos </v>
      </c>
      <c r="G256" s="1">
        <f t="shared" si="17"/>
        <v>0</v>
      </c>
      <c r="H256" s="1" t="s">
        <v>135</v>
      </c>
      <c r="I256" s="1" t="s">
        <v>1088</v>
      </c>
      <c r="J256" s="1" t="s">
        <v>126</v>
      </c>
      <c r="K256" s="1" t="s">
        <v>24</v>
      </c>
      <c r="L256" s="1" t="s">
        <v>25</v>
      </c>
      <c r="M256" s="1" t="s">
        <v>171</v>
      </c>
      <c r="N256" s="1" t="s">
        <v>25</v>
      </c>
      <c r="O256" s="1" t="s">
        <v>171</v>
      </c>
      <c r="P256" s="1" t="s">
        <v>18</v>
      </c>
      <c r="Q256" s="9" t="str">
        <f>RIGHT(VLOOKUP(C256,'EsteSi-AquiSePegaLaData'!C:F,4,0),LEN(VLOOKUP(C256,'EsteSi-AquiSePegaLaData'!C:F,4,0))-LEN(TRIM(C256))-26)</f>
        <v xml:space="preserve"> _x000D_
EXEC sp_Dgm_Gen_ListarCorrelativos </v>
      </c>
      <c r="R256" s="6" t="str">
        <f t="shared" si="19"/>
        <v>INSERT INTO mst_QuerysSqlite VALUES('01','255','DESCARGAR DATA trx_Correlativos','0','999','-- Id: 255 / NombreQuery: DESCARGAR DATA trx_Correlativos  _x000D_
EXEC sp_Dgm_Gen_ListarCorrelativos ','0','DATATABLE','trx_Correlativos','READ','AC','44363337',GETDATE(),'44363337',GETDATE())</v>
      </c>
    </row>
    <row r="257" spans="1:18" x14ac:dyDescent="0.35">
      <c r="A257" s="1" t="s">
        <v>15</v>
      </c>
      <c r="B257" s="1" t="s">
        <v>1206</v>
      </c>
      <c r="C257" t="s">
        <v>1167</v>
      </c>
      <c r="D257" s="1" t="s">
        <v>18</v>
      </c>
      <c r="E257">
        <v>999</v>
      </c>
      <c r="F257" t="str">
        <f t="shared" si="16"/>
        <v xml:space="preserve">-- Id: 256 / NombreQuery: ELIMINAR trx_Correlativos  </v>
      </c>
      <c r="G257" s="1">
        <f t="shared" si="17"/>
        <v>0</v>
      </c>
      <c r="H257" s="1" t="s">
        <v>21</v>
      </c>
      <c r="I257" s="1" t="s">
        <v>1088</v>
      </c>
      <c r="J257" s="1" t="s">
        <v>143</v>
      </c>
      <c r="K257" s="1" t="s">
        <v>24</v>
      </c>
      <c r="L257" s="1" t="s">
        <v>25</v>
      </c>
      <c r="M257" s="1" t="s">
        <v>178</v>
      </c>
      <c r="N257" s="1" t="s">
        <v>25</v>
      </c>
      <c r="O257" s="1" t="s">
        <v>178</v>
      </c>
      <c r="P257" s="1" t="s">
        <v>18</v>
      </c>
      <c r="Q257" s="9" t="str">
        <f>RIGHT(VLOOKUP(C257,'EsteSi-AquiSePegaLaData'!C:F,4,0),LEN(VLOOKUP(C257,'EsteSi-AquiSePegaLaData'!C:F,4,0))-LEN(TRIM(C257))-26)</f>
        <v xml:space="preserve"> </v>
      </c>
      <c r="R257" s="6" t="str">
        <f t="shared" si="19"/>
        <v>INSERT INTO mst_QuerysSqlite VALUES('01','256','ELIMINAR trx_Correlativos','0','999','-- Id: 256 / NombreQuery: ELIMINAR trx_Correlativos  ','0','NONQUERY','trx_Correlativos','DELETE','AC','44363337',GETDATE(),'44363337',GETDATE())</v>
      </c>
    </row>
    <row r="258" spans="1:18" x14ac:dyDescent="0.35">
      <c r="A258" s="1" t="s">
        <v>15</v>
      </c>
      <c r="B258" s="1" t="s">
        <v>1207</v>
      </c>
      <c r="C258" t="s">
        <v>1168</v>
      </c>
      <c r="D258" s="1" t="s">
        <v>18</v>
      </c>
      <c r="E258">
        <v>999</v>
      </c>
      <c r="F258" t="str">
        <f t="shared" si="16"/>
        <v xml:space="preserve">-- Id: 257 / NombreQuery: ELIMINAR TABLA trx_Correlativos  </v>
      </c>
      <c r="G258" s="1">
        <f t="shared" si="17"/>
        <v>0</v>
      </c>
      <c r="H258" s="1" t="s">
        <v>21</v>
      </c>
      <c r="I258" s="1" t="s">
        <v>1088</v>
      </c>
      <c r="J258" s="1" t="s">
        <v>148</v>
      </c>
      <c r="K258" s="1" t="s">
        <v>24</v>
      </c>
      <c r="L258" s="1" t="s">
        <v>25</v>
      </c>
      <c r="M258" s="1" t="s">
        <v>178</v>
      </c>
      <c r="N258" s="1" t="s">
        <v>25</v>
      </c>
      <c r="O258" s="1" t="s">
        <v>178</v>
      </c>
      <c r="P258" s="1" t="s">
        <v>18</v>
      </c>
      <c r="Q258" s="9" t="str">
        <f>RIGHT(VLOOKUP(C258,'EsteSi-AquiSePegaLaData'!C:F,4,0),LEN(VLOOKUP(C258,'EsteSi-AquiSePegaLaData'!C:F,4,0))-LEN(TRIM(C258))-26)</f>
        <v xml:space="preserve"> </v>
      </c>
      <c r="R258" s="6" t="str">
        <f t="shared" si="19"/>
        <v>INSERT INTO mst_QuerysSqlite VALUES('01','257','ELIMINAR TABLA trx_Correlativos','0','999','-- Id: 257 / NombreQuery: ELIMINAR TABLA trx_Correlativos  ','0','NONQUERY','trx_Correlativos','DELETE TABLE','AC','44363337',GETDATE(),'44363337',GETDATE())</v>
      </c>
    </row>
    <row r="259" spans="1:18" x14ac:dyDescent="0.35">
      <c r="A259" s="1" t="s">
        <v>15</v>
      </c>
      <c r="B259" s="1" t="s">
        <v>1208</v>
      </c>
      <c r="C259" s="10" t="s">
        <v>1169</v>
      </c>
      <c r="D259" s="1" t="s">
        <v>18</v>
      </c>
      <c r="E259">
        <v>999</v>
      </c>
      <c r="F259" t="str">
        <f t="shared" si="16"/>
        <v>-- Id: 258 / NombreQuery: INSERTAR trx_Correlativos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v>
      </c>
      <c r="G259" s="1">
        <f t="shared" si="17"/>
        <v>8</v>
      </c>
      <c r="H259" s="1" t="s">
        <v>21</v>
      </c>
      <c r="I259" s="1" t="s">
        <v>1088</v>
      </c>
      <c r="J259" s="1" t="s">
        <v>152</v>
      </c>
      <c r="K259" s="1" t="s">
        <v>24</v>
      </c>
      <c r="L259" s="1" t="s">
        <v>25</v>
      </c>
      <c r="M259" s="1" t="s">
        <v>185</v>
      </c>
      <c r="N259" s="1" t="s">
        <v>25</v>
      </c>
      <c r="O259" s="1" t="s">
        <v>185</v>
      </c>
      <c r="P259" s="1" t="s">
        <v>18</v>
      </c>
      <c r="Q259" s="9" t="str">
        <f>RIGHT(VLOOKUP(C259,'EsteSi-AquiSePegaLaData'!C:F,4,0),LEN(VLOOKUP(C259,'EsteSi-AquiSePegaLaData'!C:F,4,0))-LEN(TRIM(C259))-26)</f>
        <v xml:space="preserve">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v>
      </c>
      <c r="R259" s="6" t="str">
        <f t="shared" si="19"/>
        <v>INSERT INTO mst_QuerysSqlite VALUES('01','258','INSERTAR trx_Correlativos','0','999','-- Id: 258 / NombreQuery: INSERTAR trx_Correlativos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);','8','NONQUERY','trx_Correlativos','CREATE','AC','44363337',GETDATE(),'44363337',GETDATE())</v>
      </c>
    </row>
    <row r="260" spans="1:18" x14ac:dyDescent="0.35">
      <c r="A260" s="1" t="s">
        <v>15</v>
      </c>
      <c r="B260" s="1" t="s">
        <v>1209</v>
      </c>
      <c r="C260" t="s">
        <v>1170</v>
      </c>
      <c r="D260" s="1" t="s">
        <v>18</v>
      </c>
      <c r="E260">
        <v>999</v>
      </c>
      <c r="F260" t="str">
        <f t="shared" si="16"/>
        <v xml:space="preserve">-- Id: 259 / NombreQuery: LIMPIAR TABLA trx_Correlativos  </v>
      </c>
      <c r="G260" s="1">
        <f t="shared" si="17"/>
        <v>0</v>
      </c>
      <c r="H260" s="1" t="s">
        <v>21</v>
      </c>
      <c r="I260" s="1" t="s">
        <v>1088</v>
      </c>
      <c r="J260" s="1" t="s">
        <v>143</v>
      </c>
      <c r="K260" s="1" t="s">
        <v>24</v>
      </c>
      <c r="L260" s="1" t="s">
        <v>25</v>
      </c>
      <c r="M260" s="1" t="s">
        <v>185</v>
      </c>
      <c r="N260" s="1" t="s">
        <v>25</v>
      </c>
      <c r="O260" s="1" t="s">
        <v>185</v>
      </c>
      <c r="P260" s="1" t="s">
        <v>18</v>
      </c>
      <c r="Q260" s="9" t="str">
        <f>RIGHT(VLOOKUP(C260,'EsteSi-AquiSePegaLaData'!C:F,4,0),LEN(VLOOKUP(C260,'EsteSi-AquiSePegaLaData'!C:F,4,0))-LEN(TRIM(C260))-26)</f>
        <v xml:space="preserve"> </v>
      </c>
      <c r="R260" s="6" t="str">
        <f t="shared" si="19"/>
        <v>INSERT INTO mst_QuerysSqlite VALUES('01','259','LIMPIAR TABLA trx_Correlativos','0','999','-- Id: 259 / NombreQuery: LIMPIAR TABLA trx_Correlativos  ','0','NONQUERY','trx_Correlativos','DELETE','AC','44363337',GETDATE(),'44363337',GETDATE())</v>
      </c>
    </row>
    <row r="261" spans="1:18" x14ac:dyDescent="0.35">
      <c r="A261" s="1" t="s">
        <v>15</v>
      </c>
      <c r="B261" s="1" t="s">
        <v>1210</v>
      </c>
      <c r="C261" t="s">
        <v>1171</v>
      </c>
      <c r="D261" s="1" t="s">
        <v>18</v>
      </c>
      <c r="E261">
        <v>999</v>
      </c>
      <c r="F261" t="str">
        <f t="shared" si="16"/>
        <v xml:space="preserve">-- Id: 260 / NombreQuery: LISTAR trx_Correlativos  </v>
      </c>
      <c r="G261" s="1">
        <f t="shared" si="17"/>
        <v>0</v>
      </c>
      <c r="H261" s="1" t="s">
        <v>135</v>
      </c>
      <c r="I261" s="1" t="s">
        <v>1088</v>
      </c>
      <c r="J261" s="1" t="s">
        <v>126</v>
      </c>
      <c r="K261" s="1" t="s">
        <v>24</v>
      </c>
      <c r="L261" s="1" t="s">
        <v>25</v>
      </c>
      <c r="M261" s="1" t="s">
        <v>192</v>
      </c>
      <c r="N261" s="1" t="s">
        <v>25</v>
      </c>
      <c r="O261" s="1" t="s">
        <v>192</v>
      </c>
      <c r="P261" s="1" t="s">
        <v>18</v>
      </c>
      <c r="Q261" s="9" t="str">
        <f>RIGHT(VLOOKUP(C261,'EsteSi-AquiSePegaLaData'!C:F,4,0),LEN(VLOOKUP(C261,'EsteSi-AquiSePegaLaData'!C:F,4,0))-LEN(TRIM(C261))-26)</f>
        <v xml:space="preserve"> </v>
      </c>
      <c r="R261" s="6" t="str">
        <f t="shared" si="19"/>
        <v>INSERT INTO mst_QuerysSqlite VALUES('01','260','LISTAR trx_Correlativos','0','999','-- Id: 260 / NombreQuery: LISTAR trx_Correlativos  ','0','DATATABLE','trx_Correlativos','READ','AC','44363337',GETDATE(),'44363337',GETDATE())</v>
      </c>
    </row>
    <row r="262" spans="1:18" x14ac:dyDescent="0.35">
      <c r="A262" s="1" t="s">
        <v>15</v>
      </c>
      <c r="B262" s="1" t="s">
        <v>1211</v>
      </c>
      <c r="C262" t="s">
        <v>1172</v>
      </c>
      <c r="D262" s="1" t="s">
        <v>18</v>
      </c>
      <c r="E262">
        <v>999</v>
      </c>
      <c r="F262" t="str">
        <f t="shared" si="16"/>
        <v xml:space="preserve">-- Id: 261 / NombreQuery: OBTENER trx_Correlativos  </v>
      </c>
      <c r="G262" s="1">
        <f t="shared" si="17"/>
        <v>0</v>
      </c>
      <c r="H262" s="1" t="s">
        <v>135</v>
      </c>
      <c r="I262" s="1" t="s">
        <v>1088</v>
      </c>
      <c r="J262" s="1" t="s">
        <v>126</v>
      </c>
      <c r="K262" s="1" t="s">
        <v>24</v>
      </c>
      <c r="L262" s="1" t="s">
        <v>25</v>
      </c>
      <c r="M262" s="1" t="s">
        <v>192</v>
      </c>
      <c r="N262" s="1" t="s">
        <v>25</v>
      </c>
      <c r="O262" s="1" t="s">
        <v>192</v>
      </c>
      <c r="P262" s="1" t="s">
        <v>18</v>
      </c>
      <c r="Q262" s="9" t="str">
        <f>RIGHT(VLOOKUP(C262,'EsteSi-AquiSePegaLaData'!C:F,4,0),LEN(VLOOKUP(C262,'EsteSi-AquiSePegaLaData'!C:F,4,0))-LEN(TRIM(C262))-26)</f>
        <v xml:space="preserve"> </v>
      </c>
      <c r="R262" s="6" t="str">
        <f t="shared" si="19"/>
        <v>INSERT INTO mst_QuerysSqlite VALUES('01','261','OBTENER trx_Correlativos','0','999','-- Id: 261 / NombreQuery: OBTENER trx_Correlativos  ','0','DATATABLE','trx_Correlativos','READ','AC','44363337',GETDATE(),'44363337',GETDATE())</v>
      </c>
    </row>
    <row r="263" spans="1:18" x14ac:dyDescent="0.35">
      <c r="A263" s="1" t="s">
        <v>15</v>
      </c>
      <c r="B263" s="1" t="s">
        <v>1212</v>
      </c>
      <c r="C263" s="10" t="s">
        <v>1218</v>
      </c>
      <c r="D263" s="1" t="s">
        <v>18</v>
      </c>
      <c r="E263">
        <v>999</v>
      </c>
      <c r="F263" t="str">
        <f t="shared" si="16"/>
        <v>-- Id: 262 / NombreQuery: OBTENER trx_Correlativos X TABLA Y DISPOSITIVO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v>
      </c>
      <c r="G263" s="1">
        <f t="shared" si="17"/>
        <v>5</v>
      </c>
      <c r="H263" s="1" t="s">
        <v>135</v>
      </c>
      <c r="I263" s="1" t="s">
        <v>1088</v>
      </c>
      <c r="J263" s="1" t="s">
        <v>126</v>
      </c>
      <c r="K263" s="1" t="s">
        <v>24</v>
      </c>
      <c r="L263" s="1" t="s">
        <v>25</v>
      </c>
      <c r="M263" s="1" t="s">
        <v>192</v>
      </c>
      <c r="N263" s="1" t="s">
        <v>25</v>
      </c>
      <c r="O263" s="1" t="s">
        <v>192</v>
      </c>
      <c r="P263" s="1" t="s">
        <v>18</v>
      </c>
      <c r="Q263" s="9" t="str">
        <f>RIGHT(VLOOKUP(C263,'EsteSi-AquiSePegaLaData'!C:F,4,0),LEN(VLOOKUP(C263,'EsteSi-AquiSePegaLaData'!C:F,4,0))-LEN(TRIM(C263))-26)</f>
        <v xml:space="preserve">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v>
      </c>
      <c r="R263" s="6" t="str">
        <f t="shared" si="19"/>
        <v>INSERT INTO mst_QuerysSqlite VALUES('01','262','OBTENER trx_Correlativos X TABLA Y DISPOSITIVO','0','999','-- Id: 262 / NombreQuery: OBTENER trx_Correlativos X TABLA Y DISPOSITIVO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);','5','DATATABLE','trx_Correlativos','READ','AC','44363337',GETDATE(),'44363337',GETDATE())</v>
      </c>
    </row>
    <row r="264" spans="1:18" s="12" customFormat="1" x14ac:dyDescent="0.35">
      <c r="A264" s="12" t="s">
        <v>15</v>
      </c>
      <c r="B264" s="1" t="s">
        <v>1213</v>
      </c>
      <c r="C264" s="11" t="s">
        <v>1225</v>
      </c>
      <c r="D264" s="12" t="s">
        <v>18</v>
      </c>
      <c r="E264" s="13">
        <v>999</v>
      </c>
      <c r="F264" s="13" t="str">
        <f t="shared" si="16"/>
        <v xml:space="preserve">-- Id: 263 / NombreQuery: TRANSFERIR trx_Correlativos  _x000D_
EXEC sp_Dgm_Tareos_TransferirCorrelativos </v>
      </c>
      <c r="G264" s="12">
        <f t="shared" si="17"/>
        <v>0</v>
      </c>
      <c r="H264" s="12" t="s">
        <v>135</v>
      </c>
      <c r="I264" s="12" t="s">
        <v>1088</v>
      </c>
      <c r="J264" s="12" t="s">
        <v>126</v>
      </c>
      <c r="K264" s="12" t="s">
        <v>24</v>
      </c>
      <c r="L264" s="12" t="s">
        <v>25</v>
      </c>
      <c r="M264" s="12" t="s">
        <v>192</v>
      </c>
      <c r="N264" s="12" t="s">
        <v>25</v>
      </c>
      <c r="O264" s="12" t="s">
        <v>192</v>
      </c>
      <c r="P264" s="12" t="s">
        <v>18</v>
      </c>
      <c r="Q264" s="9" t="str">
        <f>RIGHT(VLOOKUP(C264,'EsteSi-AquiSePegaLaData'!C:F,4,0),LEN(VLOOKUP(C264,'EsteSi-AquiSePegaLaData'!C:F,4,0))-LEN(TRIM(C264))-26)</f>
        <v xml:space="preserve"> _x000D_
EXEC sp_Dgm_Tareos_TransferirCorrelativos </v>
      </c>
      <c r="R264" s="15" t="str">
        <f t="shared" si="19"/>
        <v>INSERT INTO mst_QuerysSqlite VALUES('01','263','TRANSFERIR trx_Correlativos','0','999','-- Id: 263 / NombreQuery: TRANSFERIR trx_Correlativos  _x000D_
EXEC sp_Dgm_Tareos_TransferirCorrelativos ','0','DATATABLE','trx_Correlativos','READ','AC','44363337',GETDATE(),'44363337',GETDATE())</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Tablas</vt:lpstr>
      <vt:lpstr>Base</vt:lpstr>
      <vt:lpstr>Modificacion</vt:lpstr>
      <vt:lpstr>Todos</vt:lpstr>
      <vt:lpstr>Hoja1</vt:lpstr>
      <vt:lpstr>QuerysEnBase</vt:lpstr>
      <vt:lpstr>Hoja3</vt:lpstr>
      <vt:lpstr>EsteSi-AquiSePegaLaData</vt:lpstr>
      <vt:lpstr>EsteTambien-DeAquiSeSacaElInser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Luis Mera Montaño</dc:creator>
  <cp:lastModifiedBy>Jorge Luis Mera Montaño</cp:lastModifiedBy>
  <dcterms:created xsi:type="dcterms:W3CDTF">2023-05-23T14:24:45Z</dcterms:created>
  <dcterms:modified xsi:type="dcterms:W3CDTF">2023-06-28T15:57:42Z</dcterms:modified>
</cp:coreProperties>
</file>